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5325" yWindow="1425" windowWidth="14895" windowHeight="9615" activeTab="2"/>
  </bookViews>
  <sheets>
    <sheet name="Autos" sheetId="1" r:id="rId1"/>
    <sheet name="Motocicletas" sheetId="3" r:id="rId2"/>
    <sheet name="Padrón Vehicular 2004" sheetId="4" r:id="rId3"/>
  </sheets>
  <definedNames>
    <definedName name="_xlnm._FilterDatabase" localSheetId="0" hidden="1">Autos!$C$3:$S$47</definedName>
  </definedNames>
  <calcPr calcId="125725"/>
</workbook>
</file>

<file path=xl/calcChain.xml><?xml version="1.0" encoding="utf-8"?>
<calcChain xmlns="http://schemas.openxmlformats.org/spreadsheetml/2006/main">
  <c r="E51" i="1"/>
  <c r="F51"/>
  <c r="G51"/>
  <c r="H51"/>
  <c r="I51"/>
  <c r="J51"/>
  <c r="K51"/>
  <c r="L51"/>
  <c r="M51"/>
  <c r="N51"/>
  <c r="D51"/>
  <c r="M49" i="3"/>
  <c r="U5" i="1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"/>
  <c r="L4" i="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3"/>
  <c r="E45" l="1"/>
  <c r="F45"/>
  <c r="M45" s="1"/>
  <c r="G45"/>
  <c r="H45"/>
  <c r="I45"/>
  <c r="D45"/>
  <c r="J25"/>
  <c r="P27"/>
  <c r="Q27"/>
  <c r="R27"/>
  <c r="S27"/>
  <c r="J10"/>
  <c r="P12"/>
  <c r="Q12"/>
  <c r="R12"/>
  <c r="U12"/>
  <c r="P45" i="1"/>
  <c r="R45"/>
  <c r="S45"/>
  <c r="P37"/>
  <c r="R37"/>
  <c r="S37"/>
  <c r="R26"/>
  <c r="R11"/>
  <c r="AD27"/>
  <c r="AE27"/>
  <c r="AF27"/>
  <c r="AH27"/>
  <c r="AI27"/>
  <c r="AG11"/>
  <c r="AH11"/>
  <c r="AK11"/>
  <c r="AD11"/>
  <c r="AE11"/>
  <c r="AF11"/>
  <c r="J4" i="3"/>
  <c r="K4"/>
  <c r="J5"/>
  <c r="J45" s="1"/>
  <c r="K5"/>
  <c r="J6"/>
  <c r="K6"/>
  <c r="J7"/>
  <c r="K7"/>
  <c r="J8"/>
  <c r="K8"/>
  <c r="J9"/>
  <c r="K9"/>
  <c r="S12"/>
  <c r="T12"/>
  <c r="J11"/>
  <c r="K11"/>
  <c r="J12"/>
  <c r="K12"/>
  <c r="J13"/>
  <c r="K13"/>
  <c r="J3"/>
  <c r="K3"/>
  <c r="K45" s="1"/>
  <c r="J15"/>
  <c r="K15"/>
  <c r="J16"/>
  <c r="K16"/>
  <c r="J18"/>
  <c r="K18"/>
  <c r="J19"/>
  <c r="K19"/>
  <c r="J20"/>
  <c r="K20"/>
  <c r="J21"/>
  <c r="K21"/>
  <c r="J22"/>
  <c r="K22"/>
  <c r="J23"/>
  <c r="K23"/>
  <c r="J24"/>
  <c r="K24"/>
  <c r="T27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44"/>
  <c r="K44"/>
  <c r="J37"/>
  <c r="K37"/>
  <c r="J39"/>
  <c r="K39"/>
  <c r="J40"/>
  <c r="K40"/>
  <c r="J41"/>
  <c r="K41"/>
  <c r="J43"/>
  <c r="K43"/>
  <c r="J38"/>
  <c r="K38"/>
  <c r="J42"/>
  <c r="K42"/>
  <c r="J17"/>
  <c r="K17"/>
  <c r="J36"/>
  <c r="K36"/>
  <c r="J26"/>
  <c r="K26"/>
  <c r="J14"/>
  <c r="K14"/>
  <c r="P5" i="1"/>
  <c r="R5"/>
  <c r="S5"/>
  <c r="P6"/>
  <c r="R6"/>
  <c r="S6"/>
  <c r="P7"/>
  <c r="R7"/>
  <c r="S7"/>
  <c r="P8"/>
  <c r="R8"/>
  <c r="S8"/>
  <c r="P9"/>
  <c r="R9"/>
  <c r="S9"/>
  <c r="P10"/>
  <c r="R10"/>
  <c r="S10"/>
  <c r="AI11"/>
  <c r="AJ11"/>
  <c r="P12"/>
  <c r="R12"/>
  <c r="S12"/>
  <c r="P13"/>
  <c r="R13"/>
  <c r="S13"/>
  <c r="P14"/>
  <c r="R14"/>
  <c r="S14"/>
  <c r="P4"/>
  <c r="R4"/>
  <c r="S4"/>
  <c r="P16"/>
  <c r="R16"/>
  <c r="S16"/>
  <c r="P17"/>
  <c r="R17"/>
  <c r="S17"/>
  <c r="P19"/>
  <c r="R19"/>
  <c r="S19"/>
  <c r="P20"/>
  <c r="R20"/>
  <c r="S20"/>
  <c r="P21"/>
  <c r="R21"/>
  <c r="S21"/>
  <c r="P22"/>
  <c r="R22"/>
  <c r="S22"/>
  <c r="P23"/>
  <c r="R23"/>
  <c r="S23"/>
  <c r="P24"/>
  <c r="R24"/>
  <c r="S24"/>
  <c r="P25"/>
  <c r="R25"/>
  <c r="S25"/>
  <c r="AG27"/>
  <c r="AJ27"/>
  <c r="P28"/>
  <c r="R28"/>
  <c r="S28"/>
  <c r="P29"/>
  <c r="R29"/>
  <c r="S29"/>
  <c r="P30"/>
  <c r="R30"/>
  <c r="S30"/>
  <c r="P31"/>
  <c r="R31"/>
  <c r="S31"/>
  <c r="P32"/>
  <c r="R32"/>
  <c r="S32"/>
  <c r="P33"/>
  <c r="R33"/>
  <c r="S33"/>
  <c r="P34"/>
  <c r="R34"/>
  <c r="S34"/>
  <c r="P35"/>
  <c r="R35"/>
  <c r="S35"/>
  <c r="P36"/>
  <c r="R36"/>
  <c r="S36"/>
  <c r="P38"/>
  <c r="R38"/>
  <c r="S38"/>
  <c r="P40"/>
  <c r="R40"/>
  <c r="S40"/>
  <c r="P41"/>
  <c r="R41"/>
  <c r="S41"/>
  <c r="P42"/>
  <c r="R42"/>
  <c r="S42"/>
  <c r="P44"/>
  <c r="R44"/>
  <c r="S44"/>
  <c r="P39"/>
  <c r="R39"/>
  <c r="S39"/>
  <c r="P43"/>
  <c r="R43"/>
  <c r="S43"/>
  <c r="P18"/>
  <c r="R18"/>
  <c r="S18"/>
  <c r="P27"/>
  <c r="R27"/>
  <c r="S27"/>
  <c r="P15"/>
  <c r="R15"/>
  <c r="S15"/>
  <c r="N53"/>
  <c r="Q51"/>
  <c r="L45" i="3" l="1"/>
  <c r="R51" i="1"/>
  <c r="S51"/>
</calcChain>
</file>

<file path=xl/sharedStrings.xml><?xml version="1.0" encoding="utf-8"?>
<sst xmlns="http://schemas.openxmlformats.org/spreadsheetml/2006/main" count="287" uniqueCount="94">
  <si>
    <t>CAMIONETA Y CAMION</t>
  </si>
  <si>
    <t>AUTOMOVILES</t>
  </si>
  <si>
    <t>DE PASAJEROS</t>
  </si>
  <si>
    <t>DE CARGA</t>
  </si>
  <si>
    <t>TOTAL</t>
  </si>
  <si>
    <t>LOCALIDAD</t>
  </si>
  <si>
    <t>PAR</t>
  </si>
  <si>
    <t>OFI</t>
  </si>
  <si>
    <t>PUB</t>
  </si>
  <si>
    <t>ACTIVOS</t>
  </si>
  <si>
    <t>REFRENDOS</t>
  </si>
  <si>
    <t>ACAMBARO</t>
  </si>
  <si>
    <t>SAN MIGUEL DE ALLENDE</t>
  </si>
  <si>
    <t>APASEO EL GRANDE</t>
  </si>
  <si>
    <t>APASEO EL ALTO</t>
  </si>
  <si>
    <t>CELAYA</t>
  </si>
  <si>
    <t>CD. MANUEL DOBLADO</t>
  </si>
  <si>
    <t>COMONFORT</t>
  </si>
  <si>
    <t>CORONEO</t>
  </si>
  <si>
    <t>CORTAZAR</t>
  </si>
  <si>
    <t>CUERAMARO</t>
  </si>
  <si>
    <t>ABASOLO</t>
  </si>
  <si>
    <t>DOLORES HIDALGO</t>
  </si>
  <si>
    <t>GUANAJUATO</t>
  </si>
  <si>
    <t>IRAPUATO</t>
  </si>
  <si>
    <t>JARAL DEL PROGRESO</t>
  </si>
  <si>
    <t>JERECUARO</t>
  </si>
  <si>
    <t>JUVENTINO ROSAS</t>
  </si>
  <si>
    <t>LEON</t>
  </si>
  <si>
    <t>MOROLEON</t>
  </si>
  <si>
    <t>OCAMPO</t>
  </si>
  <si>
    <t>PENJAMO</t>
  </si>
  <si>
    <t>PURISIMA DEL RINCON</t>
  </si>
  <si>
    <t>ROMITA</t>
  </si>
  <si>
    <t>SALVATIERRA</t>
  </si>
  <si>
    <t>SALAMANCA</t>
  </si>
  <si>
    <t>SAN DIEGO DE LA UNION</t>
  </si>
  <si>
    <t>SAN FELIPE</t>
  </si>
  <si>
    <t>SAN FRANCISCO DEL RINCON</t>
  </si>
  <si>
    <t>SAN JOSE ITURBIDE</t>
  </si>
  <si>
    <t>SAN LUIS DE LA PAZ</t>
  </si>
  <si>
    <t>VICTORIA</t>
  </si>
  <si>
    <t>SILAO</t>
  </si>
  <si>
    <t>TARIMORO</t>
  </si>
  <si>
    <t>URIANGATO</t>
  </si>
  <si>
    <t>VALLE DE SANTIAGO</t>
  </si>
  <si>
    <t>YURIRIA</t>
  </si>
  <si>
    <t>TARANDACUAO</t>
  </si>
  <si>
    <t>VILLAGRAN</t>
  </si>
  <si>
    <t>HUANIMARO</t>
  </si>
  <si>
    <t>SANTIAGO MARAVATIO</t>
  </si>
  <si>
    <t>PUEBLO NUEVO</t>
  </si>
  <si>
    <t>DOCTOR MORA</t>
  </si>
  <si>
    <t>T O T A L E S</t>
  </si>
  <si>
    <t>%</t>
  </si>
  <si>
    <t>PARTICULARES</t>
  </si>
  <si>
    <t>OFICIALES</t>
  </si>
  <si>
    <t>PASAJE</t>
  </si>
  <si>
    <t>CARGA</t>
  </si>
  <si>
    <t>Pagados</t>
  </si>
  <si>
    <t>Faltan</t>
  </si>
  <si>
    <t>de</t>
  </si>
  <si>
    <t>pago</t>
  </si>
  <si>
    <t>faltan de</t>
  </si>
  <si>
    <t>pagar</t>
  </si>
  <si>
    <t>ELEC.</t>
  </si>
  <si>
    <t>PADRON 2004</t>
  </si>
  <si>
    <t>PADRON DE MOTOCICLETAS 2004</t>
  </si>
  <si>
    <t>PURISIMA DE BUSTOS</t>
  </si>
  <si>
    <t>TOTALES</t>
  </si>
  <si>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</si>
  <si>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</si>
  <si>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</si>
  <si>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</si>
  <si>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</si>
  <si>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</si>
  <si>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</si>
  <si>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#</t>
  </si>
  <si>
    <t xml:space="preserve">TIPO DE SERVICIO </t>
  </si>
  <si>
    <t>PRIVADO</t>
  </si>
  <si>
    <t>OFICIAL</t>
  </si>
  <si>
    <t>PÚBLICO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</si>
  <si>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</si>
  <si>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</si>
  <si>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</si>
  <si>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Camión corresponde a aquellos destinados al transporte de carga.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</si>
  <si>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</si>
  <si>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</si>
  <si>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Ejercicio Fiscal 2004</t>
  </si>
  <si>
    <t>oficiales</t>
  </si>
  <si>
    <t>particulares</t>
  </si>
  <si>
    <t>* La información corresponde a los vehículos que con corte al 31 de diciembre del 2004, se encontraron registrados (activos) en el Padrón Vehicular del Estado.</t>
  </si>
  <si>
    <t>* Para el ejercicio fiscal 2004 no se cuenta con el desglose de la clase Remolque, encontrandose agrupada con los automóviles de uso particular</t>
  </si>
  <si>
    <t>* Los registros de vehículos de municipios no relacionados, se encontraban agrupados en el municipio de registro y no de domicilio del propietario o poseedor.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</si>
</sst>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_-* #,##0_-;\-* #,##0_-;_-* &quot;-&quot;??_-;_-@_-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  <font>
      <sz val="9"/>
      <color rgb="FF000000"/>
      <name val="Proxima Nova Rg"/>
    </font>
    <font>
      <sz val="9"/>
      <name val="Proxima Nova Rg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164">
    <xf numFmtId="0" fontId="0" fillId="0" borderId="0" xfId="0"/>
    <xf numFmtId="0" fontId="2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4" fillId="0" borderId="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Fill="1" applyBorder="1" applyAlignment="1">
      <alignment horizontal="center"/>
    </xf>
    <xf numFmtId="0" fontId="0" fillId="0" borderId="15" xfId="0" applyBorder="1"/>
    <xf numFmtId="165" fontId="0" fillId="0" borderId="0" xfId="1" applyNumberFormat="1" applyFont="1"/>
    <xf numFmtId="0" fontId="3" fillId="0" borderId="1" xfId="0" applyFont="1" applyBorder="1"/>
    <xf numFmtId="0" fontId="4" fillId="0" borderId="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164" fontId="5" fillId="0" borderId="1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164" fontId="4" fillId="0" borderId="19" xfId="0" applyNumberFormat="1" applyFont="1" applyBorder="1"/>
    <xf numFmtId="164" fontId="4" fillId="0" borderId="20" xfId="0" applyNumberFormat="1" applyFont="1" applyBorder="1" applyAlignment="1"/>
    <xf numFmtId="164" fontId="4" fillId="0" borderId="21" xfId="0" applyNumberFormat="1" applyFont="1" applyBorder="1"/>
    <xf numFmtId="164" fontId="4" fillId="0" borderId="20" xfId="0" applyNumberFormat="1" applyFont="1" applyBorder="1"/>
    <xf numFmtId="9" fontId="2" fillId="0" borderId="15" xfId="2" applyFont="1" applyBorder="1"/>
    <xf numFmtId="164" fontId="4" fillId="0" borderId="15" xfId="0" applyNumberFormat="1" applyFont="1" applyBorder="1"/>
    <xf numFmtId="164" fontId="4" fillId="0" borderId="22" xfId="0" applyNumberFormat="1" applyFont="1" applyBorder="1" applyAlignment="1"/>
    <xf numFmtId="164" fontId="4" fillId="0" borderId="18" xfId="0" applyNumberFormat="1" applyFont="1" applyBorder="1"/>
    <xf numFmtId="164" fontId="4" fillId="0" borderId="22" xfId="0" applyNumberFormat="1" applyFont="1" applyBorder="1"/>
    <xf numFmtId="0" fontId="4" fillId="3" borderId="18" xfId="0" applyFont="1" applyFill="1" applyBorder="1"/>
    <xf numFmtId="164" fontId="4" fillId="3" borderId="15" xfId="0" applyNumberFormat="1" applyFont="1" applyFill="1" applyBorder="1"/>
    <xf numFmtId="164" fontId="4" fillId="3" borderId="22" xfId="0" applyNumberFormat="1" applyFont="1" applyFill="1" applyBorder="1" applyAlignment="1"/>
    <xf numFmtId="164" fontId="4" fillId="3" borderId="18" xfId="0" applyNumberFormat="1" applyFont="1" applyFill="1" applyBorder="1"/>
    <xf numFmtId="164" fontId="4" fillId="3" borderId="22" xfId="0" applyNumberFormat="1" applyFont="1" applyFill="1" applyBorder="1"/>
    <xf numFmtId="9" fontId="2" fillId="3" borderId="15" xfId="2" applyFont="1" applyFill="1" applyBorder="1"/>
    <xf numFmtId="0" fontId="4" fillId="0" borderId="23" xfId="0" applyFont="1" applyBorder="1"/>
    <xf numFmtId="164" fontId="4" fillId="0" borderId="0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 applyBorder="1" applyAlignment="1"/>
    <xf numFmtId="164" fontId="4" fillId="0" borderId="23" xfId="0" applyNumberFormat="1" applyFont="1" applyBorder="1"/>
    <xf numFmtId="0" fontId="2" fillId="0" borderId="15" xfId="0" applyFont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164" fontId="4" fillId="0" borderId="27" xfId="0" applyNumberFormat="1" applyFont="1" applyBorder="1"/>
    <xf numFmtId="164" fontId="4" fillId="0" borderId="26" xfId="0" applyNumberFormat="1" applyFont="1" applyBorder="1" applyAlignment="1"/>
    <xf numFmtId="164" fontId="4" fillId="0" borderId="28" xfId="0" applyNumberFormat="1" applyFont="1" applyBorder="1"/>
    <xf numFmtId="164" fontId="4" fillId="0" borderId="29" xfId="0" applyNumberFormat="1" applyFont="1" applyBorder="1"/>
    <xf numFmtId="164" fontId="4" fillId="0" borderId="30" xfId="0" applyNumberFormat="1" applyFont="1" applyBorder="1"/>
    <xf numFmtId="0" fontId="2" fillId="0" borderId="0" xfId="0" applyFont="1"/>
    <xf numFmtId="9" fontId="2" fillId="0" borderId="31" xfId="2" applyFont="1" applyBorder="1"/>
    <xf numFmtId="0" fontId="2" fillId="0" borderId="32" xfId="0" applyFont="1" applyBorder="1"/>
    <xf numFmtId="0" fontId="2" fillId="0" borderId="33" xfId="0" applyFont="1" applyBorder="1"/>
    <xf numFmtId="165" fontId="2" fillId="0" borderId="33" xfId="1" applyNumberFormat="1" applyFont="1" applyBorder="1"/>
    <xf numFmtId="0" fontId="2" fillId="0" borderId="18" xfId="0" applyFont="1" applyBorder="1"/>
    <xf numFmtId="165" fontId="2" fillId="0" borderId="15" xfId="1" applyNumberFormat="1" applyFont="1" applyBorder="1"/>
    <xf numFmtId="0" fontId="2" fillId="0" borderId="34" xfId="0" applyFont="1" applyBorder="1"/>
    <xf numFmtId="0" fontId="2" fillId="0" borderId="35" xfId="0" applyFont="1" applyBorder="1"/>
    <xf numFmtId="165" fontId="2" fillId="0" borderId="35" xfId="1" applyNumberFormat="1" applyFont="1" applyBorder="1"/>
    <xf numFmtId="0" fontId="2" fillId="0" borderId="9" xfId="0" applyFont="1" applyBorder="1"/>
    <xf numFmtId="0" fontId="2" fillId="0" borderId="10" xfId="0" applyFont="1" applyBorder="1"/>
    <xf numFmtId="165" fontId="2" fillId="0" borderId="10" xfId="1" applyNumberFormat="1" applyFont="1" applyBorder="1"/>
    <xf numFmtId="0" fontId="4" fillId="0" borderId="7" xfId="0" applyFont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4" fillId="3" borderId="36" xfId="0" applyFont="1" applyFill="1" applyBorder="1"/>
    <xf numFmtId="0" fontId="4" fillId="0" borderId="3" xfId="0" applyFont="1" applyBorder="1"/>
    <xf numFmtId="0" fontId="4" fillId="0" borderId="37" xfId="0" applyFont="1" applyBorder="1"/>
    <xf numFmtId="0" fontId="0" fillId="0" borderId="35" xfId="0" applyBorder="1"/>
    <xf numFmtId="0" fontId="3" fillId="0" borderId="38" xfId="0" applyFont="1" applyBorder="1"/>
    <xf numFmtId="0" fontId="4" fillId="0" borderId="39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40" xfId="0" applyNumberFormat="1" applyFont="1" applyBorder="1"/>
    <xf numFmtId="164" fontId="4" fillId="0" borderId="41" xfId="0" applyNumberFormat="1" applyFont="1" applyBorder="1"/>
    <xf numFmtId="164" fontId="4" fillId="3" borderId="41" xfId="0" applyNumberFormat="1" applyFont="1" applyFill="1" applyBorder="1"/>
    <xf numFmtId="0" fontId="0" fillId="0" borderId="42" xfId="0" applyBorder="1"/>
    <xf numFmtId="164" fontId="4" fillId="0" borderId="43" xfId="0" applyNumberFormat="1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44" xfId="1" applyNumberFormat="1" applyFont="1" applyBorder="1"/>
    <xf numFmtId="165" fontId="2" fillId="0" borderId="22" xfId="1" applyNumberFormat="1" applyFont="1" applyBorder="1"/>
    <xf numFmtId="165" fontId="2" fillId="0" borderId="45" xfId="1" applyNumberFormat="1" applyFont="1" applyBorder="1"/>
    <xf numFmtId="9" fontId="2" fillId="0" borderId="32" xfId="2" applyFont="1" applyBorder="1"/>
    <xf numFmtId="165" fontId="0" fillId="0" borderId="46" xfId="0" applyNumberFormat="1" applyBorder="1"/>
    <xf numFmtId="9" fontId="2" fillId="0" borderId="18" xfId="2" applyFont="1" applyBorder="1"/>
    <xf numFmtId="165" fontId="0" fillId="0" borderId="41" xfId="0" applyNumberFormat="1" applyBorder="1"/>
    <xf numFmtId="9" fontId="2" fillId="0" borderId="34" xfId="2" applyFont="1" applyBorder="1"/>
    <xf numFmtId="165" fontId="0" fillId="0" borderId="47" xfId="0" applyNumberFormat="1" applyBorder="1"/>
    <xf numFmtId="0" fontId="2" fillId="0" borderId="4" xfId="0" applyFont="1" applyBorder="1"/>
    <xf numFmtId="0" fontId="4" fillId="0" borderId="5" xfId="0" applyFont="1" applyFill="1" applyBorder="1" applyAlignment="1">
      <alignment horizontal="center"/>
    </xf>
    <xf numFmtId="0" fontId="0" fillId="0" borderId="4" xfId="0" applyBorder="1"/>
    <xf numFmtId="0" fontId="4" fillId="0" borderId="4" xfId="0" applyFont="1" applyFill="1" applyBorder="1" applyAlignment="1">
      <alignment horizontal="center"/>
    </xf>
    <xf numFmtId="165" fontId="2" fillId="0" borderId="33" xfId="1" applyNumberFormat="1" applyFont="1" applyFill="1" applyBorder="1"/>
    <xf numFmtId="165" fontId="2" fillId="0" borderId="15" xfId="1" applyNumberFormat="1" applyFont="1" applyFill="1" applyBorder="1"/>
    <xf numFmtId="165" fontId="2" fillId="0" borderId="35" xfId="1" applyNumberFormat="1" applyFont="1" applyFill="1" applyBorder="1"/>
    <xf numFmtId="165" fontId="0" fillId="0" borderId="0" xfId="1" applyNumberFormat="1" applyFont="1" applyFill="1"/>
    <xf numFmtId="0" fontId="4" fillId="0" borderId="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5" fontId="2" fillId="0" borderId="20" xfId="1" applyNumberFormat="1" applyFont="1" applyFill="1" applyBorder="1"/>
    <xf numFmtId="164" fontId="0" fillId="0" borderId="0" xfId="0" applyNumberFormat="1"/>
    <xf numFmtId="0" fontId="12" fillId="6" borderId="15" xfId="3" applyFont="1" applyFill="1" applyBorder="1" applyAlignment="1">
      <alignment horizontal="center" vertical="center"/>
    </xf>
    <xf numFmtId="0" fontId="13" fillId="5" borderId="15" xfId="3" applyFont="1" applyFill="1" applyBorder="1" applyAlignment="1">
      <alignment horizontal="center" vertical="center"/>
    </xf>
    <xf numFmtId="0" fontId="15" fillId="6" borderId="15" xfId="3" applyFont="1" applyFill="1" applyBorder="1" applyAlignment="1">
      <alignment horizontal="center"/>
    </xf>
    <xf numFmtId="0" fontId="8" fillId="7" borderId="18" xfId="3" applyFont="1" applyFill="1" applyBorder="1" applyAlignment="1">
      <alignment horizontal="center" vertical="center"/>
    </xf>
    <xf numFmtId="0" fontId="18" fillId="0" borderId="15" xfId="3" applyFont="1" applyBorder="1" applyAlignment="1">
      <alignment horizontal="left"/>
    </xf>
    <xf numFmtId="0" fontId="8" fillId="6" borderId="18" xfId="3" applyFont="1" applyFill="1" applyBorder="1" applyAlignment="1">
      <alignment horizontal="center" vertical="center"/>
    </xf>
    <xf numFmtId="0" fontId="3" fillId="0" borderId="57" xfId="0" applyFont="1" applyBorder="1"/>
    <xf numFmtId="0" fontId="3" fillId="0" borderId="58" xfId="0" applyFont="1" applyBorder="1"/>
    <xf numFmtId="0" fontId="2" fillId="0" borderId="50" xfId="0" applyFont="1" applyBorder="1"/>
    <xf numFmtId="0" fontId="2" fillId="0" borderId="59" xfId="0" applyFont="1" applyBorder="1"/>
    <xf numFmtId="0" fontId="2" fillId="0" borderId="51" xfId="0" applyFont="1" applyBorder="1"/>
    <xf numFmtId="0" fontId="4" fillId="0" borderId="42" xfId="0" applyFont="1" applyFill="1" applyBorder="1" applyAlignment="1">
      <alignment horizontal="center"/>
    </xf>
    <xf numFmtId="165" fontId="0" fillId="0" borderId="0" xfId="0" applyNumberFormat="1"/>
    <xf numFmtId="165" fontId="8" fillId="6" borderId="18" xfId="1" applyNumberFormat="1" applyFont="1" applyFill="1" applyBorder="1" applyAlignment="1">
      <alignment horizontal="center" vertical="center"/>
    </xf>
    <xf numFmtId="165" fontId="17" fillId="4" borderId="55" xfId="1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0" fontId="11" fillId="5" borderId="3" xfId="3" applyFont="1" applyFill="1" applyBorder="1" applyAlignment="1">
      <alignment horizontal="center"/>
    </xf>
    <xf numFmtId="0" fontId="11" fillId="5" borderId="0" xfId="3" applyFont="1" applyFill="1" applyBorder="1" applyAlignment="1">
      <alignment horizontal="center"/>
    </xf>
    <xf numFmtId="0" fontId="11" fillId="5" borderId="42" xfId="3" applyFont="1" applyFill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10" fillId="0" borderId="37" xfId="3" applyFont="1" applyBorder="1" applyAlignment="1">
      <alignment horizontal="center"/>
    </xf>
    <xf numFmtId="0" fontId="10" fillId="0" borderId="30" xfId="3" applyFont="1" applyBorder="1" applyAlignment="1">
      <alignment horizontal="center"/>
    </xf>
    <xf numFmtId="0" fontId="10" fillId="0" borderId="43" xfId="3" applyFont="1" applyBorder="1" applyAlignment="1">
      <alignment horizontal="center"/>
    </xf>
    <xf numFmtId="0" fontId="16" fillId="5" borderId="22" xfId="3" applyFont="1" applyFill="1" applyBorder="1" applyAlignment="1">
      <alignment horizontal="center" vertical="center"/>
    </xf>
    <xf numFmtId="0" fontId="16" fillId="5" borderId="52" xfId="3" applyFont="1" applyFill="1" applyBorder="1" applyAlignment="1">
      <alignment horizontal="center" vertical="center"/>
    </xf>
    <xf numFmtId="0" fontId="16" fillId="5" borderId="50" xfId="3" applyFont="1" applyFill="1" applyBorder="1" applyAlignment="1">
      <alignment horizontal="center" vertical="center"/>
    </xf>
    <xf numFmtId="0" fontId="13" fillId="5" borderId="15" xfId="3" applyFont="1" applyFill="1" applyBorder="1" applyAlignment="1">
      <alignment horizontal="center" vertical="center"/>
    </xf>
    <xf numFmtId="0" fontId="13" fillId="5" borderId="22" xfId="3" applyFont="1" applyFill="1" applyBorder="1" applyAlignment="1">
      <alignment horizontal="center" vertical="center"/>
    </xf>
    <xf numFmtId="0" fontId="13" fillId="5" borderId="50" xfId="3" applyFont="1" applyFill="1" applyBorder="1" applyAlignment="1">
      <alignment horizontal="center" vertical="center"/>
    </xf>
    <xf numFmtId="0" fontId="13" fillId="5" borderId="40" xfId="3" applyFont="1" applyFill="1" applyBorder="1" applyAlignment="1">
      <alignment horizontal="center" vertical="center"/>
    </xf>
    <xf numFmtId="0" fontId="13" fillId="5" borderId="41" xfId="3" applyFont="1" applyFill="1" applyBorder="1" applyAlignment="1">
      <alignment horizontal="center" vertical="center"/>
    </xf>
    <xf numFmtId="0" fontId="13" fillId="5" borderId="21" xfId="3" applyFont="1" applyFill="1" applyBorder="1" applyAlignment="1">
      <alignment horizontal="center" vertical="center" wrapText="1"/>
    </xf>
    <xf numFmtId="0" fontId="13" fillId="5" borderId="15" xfId="3" applyFont="1" applyFill="1" applyBorder="1" applyAlignment="1">
      <alignment horizontal="center" vertical="center" wrapText="1"/>
    </xf>
    <xf numFmtId="0" fontId="13" fillId="5" borderId="18" xfId="3" applyFont="1" applyFill="1" applyBorder="1" applyAlignment="1">
      <alignment horizontal="center" vertical="center" wrapText="1"/>
    </xf>
    <xf numFmtId="0" fontId="14" fillId="5" borderId="18" xfId="3" applyFont="1" applyFill="1" applyBorder="1" applyAlignment="1">
      <alignment horizontal="center" vertical="center"/>
    </xf>
    <xf numFmtId="0" fontId="18" fillId="0" borderId="22" xfId="3" applyFont="1" applyBorder="1" applyAlignment="1">
      <alignment horizontal="left"/>
    </xf>
    <xf numFmtId="0" fontId="18" fillId="0" borderId="52" xfId="3" applyFont="1" applyBorder="1" applyAlignment="1">
      <alignment horizontal="left"/>
    </xf>
    <xf numFmtId="0" fontId="18" fillId="0" borderId="50" xfId="3" applyFont="1" applyBorder="1" applyAlignment="1">
      <alignment horizontal="left"/>
    </xf>
    <xf numFmtId="0" fontId="8" fillId="0" borderId="56" xfId="3" applyFont="1" applyBorder="1" applyAlignment="1">
      <alignment horizontal="center"/>
    </xf>
    <xf numFmtId="0" fontId="17" fillId="4" borderId="53" xfId="3" applyFont="1" applyFill="1" applyBorder="1" applyAlignment="1">
      <alignment horizontal="center" vertical="center"/>
    </xf>
    <xf numFmtId="0" fontId="17" fillId="4" borderId="54" xfId="3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0" fillId="0" borderId="50" xfId="0" applyFont="1" applyBorder="1" applyAlignment="1">
      <alignment horizontal="left"/>
    </xf>
    <xf numFmtId="165" fontId="8" fillId="7" borderId="1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Porcentual" xfId="2" builtinId="5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opLeftCell="B37" workbookViewId="0">
      <selection activeCell="O58" sqref="O58"/>
    </sheetView>
  </sheetViews>
  <sheetFormatPr baseColWidth="10" defaultRowHeight="12.75"/>
  <cols>
    <col min="1" max="1" width="4.42578125" hidden="1" customWidth="1"/>
    <col min="2" max="2" width="31.28515625" bestFit="1" customWidth="1"/>
    <col min="3" max="3" width="29.42578125" customWidth="1"/>
    <col min="4" max="4" width="8.7109375" bestFit="1" customWidth="1"/>
    <col min="5" max="5" width="6.5703125" customWidth="1"/>
    <col min="6" max="6" width="4.85546875" bestFit="1" customWidth="1"/>
    <col min="7" max="7" width="5.7109375" bestFit="1" customWidth="1"/>
    <col min="8" max="8" width="4.7109375" bestFit="1" customWidth="1"/>
    <col min="9" max="9" width="4.85546875" bestFit="1" customWidth="1"/>
    <col min="10" max="10" width="6.5703125" bestFit="1" customWidth="1"/>
    <col min="11" max="11" width="6" bestFit="1" customWidth="1"/>
    <col min="12" max="12" width="4.85546875" bestFit="1" customWidth="1"/>
    <col min="13" max="13" width="5.28515625" bestFit="1" customWidth="1"/>
    <col min="14" max="14" width="8" bestFit="1" customWidth="1"/>
    <col min="15" max="15" width="8" customWidth="1"/>
    <col min="16" max="16" width="8.7109375" bestFit="1" customWidth="1"/>
    <col min="17" max="17" width="7.7109375" bestFit="1" customWidth="1"/>
    <col min="18" max="18" width="4.42578125" bestFit="1" customWidth="1"/>
    <col min="19" max="19" width="6.5703125" bestFit="1" customWidth="1"/>
    <col min="20" max="20" width="6" customWidth="1"/>
    <col min="21" max="21" width="7.5703125" bestFit="1" customWidth="1"/>
    <col min="22" max="28" width="6" customWidth="1"/>
  </cols>
  <sheetData>
    <row r="1" spans="1:37" ht="13.5" thickBot="1">
      <c r="A1" s="1"/>
      <c r="B1" s="1"/>
      <c r="C1" s="8" t="s">
        <v>66</v>
      </c>
      <c r="D1" s="9"/>
      <c r="E1" s="2"/>
      <c r="F1" s="10"/>
      <c r="G1" s="122" t="s">
        <v>0</v>
      </c>
      <c r="H1" s="122"/>
      <c r="I1" s="122"/>
      <c r="J1" s="122"/>
      <c r="K1" s="122"/>
      <c r="L1" s="122"/>
      <c r="M1" s="5"/>
      <c r="N1" s="17"/>
      <c r="O1" s="9"/>
      <c r="P1" s="9"/>
      <c r="Q1" s="25"/>
      <c r="R1" s="19"/>
      <c r="S1" s="84" t="s">
        <v>60</v>
      </c>
    </row>
    <row r="2" spans="1:37" ht="13.5" thickBot="1">
      <c r="A2" s="3"/>
      <c r="B2" s="4"/>
      <c r="C2" s="4"/>
      <c r="D2" s="123" t="s">
        <v>1</v>
      </c>
      <c r="E2" s="124"/>
      <c r="F2" s="125"/>
      <c r="G2" s="124" t="s">
        <v>2</v>
      </c>
      <c r="H2" s="124"/>
      <c r="I2" s="126"/>
      <c r="J2" s="127" t="s">
        <v>3</v>
      </c>
      <c r="K2" s="124"/>
      <c r="L2" s="124"/>
      <c r="M2" s="7" t="s">
        <v>65</v>
      </c>
      <c r="N2" s="7" t="s">
        <v>4</v>
      </c>
      <c r="O2" s="98" t="s">
        <v>4</v>
      </c>
      <c r="P2" s="103"/>
      <c r="Q2" s="26" t="s">
        <v>4</v>
      </c>
      <c r="R2" s="75"/>
      <c r="S2" s="18" t="s">
        <v>61</v>
      </c>
    </row>
    <row r="3" spans="1:37" ht="13.5" thickBot="1">
      <c r="A3" s="70"/>
      <c r="B3" s="113"/>
      <c r="C3" s="76" t="s">
        <v>5</v>
      </c>
      <c r="D3" s="11" t="s">
        <v>6</v>
      </c>
      <c r="E3" s="12" t="s">
        <v>7</v>
      </c>
      <c r="F3" s="13" t="s">
        <v>8</v>
      </c>
      <c r="G3" s="11" t="s">
        <v>6</v>
      </c>
      <c r="H3" s="12" t="s">
        <v>7</v>
      </c>
      <c r="I3" s="13" t="s">
        <v>8</v>
      </c>
      <c r="J3" s="11" t="s">
        <v>6</v>
      </c>
      <c r="K3" s="12" t="s">
        <v>7</v>
      </c>
      <c r="L3" s="14" t="s">
        <v>8</v>
      </c>
      <c r="M3" s="77"/>
      <c r="N3" s="77" t="s">
        <v>9</v>
      </c>
      <c r="O3" s="96" t="s">
        <v>9</v>
      </c>
      <c r="P3" s="104"/>
      <c r="Q3" s="69" t="s">
        <v>59</v>
      </c>
      <c r="R3" s="78" t="s">
        <v>54</v>
      </c>
      <c r="S3" s="85" t="s">
        <v>62</v>
      </c>
    </row>
    <row r="4" spans="1:37" ht="15" thickBot="1">
      <c r="A4" s="71">
        <v>101</v>
      </c>
      <c r="B4" s="110" t="s">
        <v>21</v>
      </c>
      <c r="C4" s="27" t="s">
        <v>21</v>
      </c>
      <c r="D4" s="33">
        <v>3360</v>
      </c>
      <c r="E4" s="33">
        <v>1</v>
      </c>
      <c r="F4" s="33">
        <v>24</v>
      </c>
      <c r="G4" s="33">
        <v>109</v>
      </c>
      <c r="H4" s="33">
        <v>2</v>
      </c>
      <c r="I4" s="33">
        <v>18</v>
      </c>
      <c r="J4" s="33">
        <v>8118</v>
      </c>
      <c r="K4" s="33">
        <v>17</v>
      </c>
      <c r="L4" s="33">
        <v>18</v>
      </c>
      <c r="M4" s="34">
        <v>0</v>
      </c>
      <c r="N4" s="35">
        <v>11667</v>
      </c>
      <c r="O4" s="100">
        <v>125</v>
      </c>
      <c r="P4" s="105">
        <f>SUM(N4:O4)</f>
        <v>11792</v>
      </c>
      <c r="Q4" s="36">
        <v>10696</v>
      </c>
      <c r="R4" s="32">
        <f>Q4/N4</f>
        <v>0.91677380646267248</v>
      </c>
      <c r="S4" s="80">
        <f>N4-Q4</f>
        <v>971</v>
      </c>
      <c r="U4" s="106">
        <f>D4+M4</f>
        <v>3360</v>
      </c>
      <c r="V4">
        <v>3360</v>
      </c>
    </row>
    <row r="5" spans="1:37" ht="14.25">
      <c r="A5" s="71">
        <v>202</v>
      </c>
      <c r="B5" s="112" t="s">
        <v>11</v>
      </c>
      <c r="C5" s="27" t="s">
        <v>11</v>
      </c>
      <c r="D5" s="28">
        <v>7582</v>
      </c>
      <c r="E5" s="28">
        <v>19</v>
      </c>
      <c r="F5" s="28">
        <v>74</v>
      </c>
      <c r="G5" s="28">
        <v>168</v>
      </c>
      <c r="H5" s="28">
        <v>3</v>
      </c>
      <c r="I5" s="28">
        <v>112</v>
      </c>
      <c r="J5" s="28">
        <v>10072</v>
      </c>
      <c r="K5" s="28">
        <v>72</v>
      </c>
      <c r="L5" s="28">
        <v>28</v>
      </c>
      <c r="M5" s="29">
        <v>0</v>
      </c>
      <c r="N5" s="30">
        <v>18130</v>
      </c>
      <c r="O5" s="99">
        <v>362</v>
      </c>
      <c r="P5" s="105">
        <f>SUM(N5:O5)</f>
        <v>18492</v>
      </c>
      <c r="Q5" s="31">
        <v>16559</v>
      </c>
      <c r="R5" s="32">
        <f>Q5/N5</f>
        <v>0.9133480419194705</v>
      </c>
      <c r="S5" s="79">
        <f>N5-Q5</f>
        <v>1571</v>
      </c>
      <c r="U5" s="106">
        <f t="shared" ref="U5:U45" si="0">D5+M5</f>
        <v>7582</v>
      </c>
      <c r="V5">
        <v>7582</v>
      </c>
    </row>
    <row r="6" spans="1:37" ht="14.25">
      <c r="A6" s="71">
        <v>303</v>
      </c>
      <c r="B6" s="110" t="s">
        <v>12</v>
      </c>
      <c r="C6" s="27" t="s">
        <v>12</v>
      </c>
      <c r="D6" s="33">
        <v>8947</v>
      </c>
      <c r="E6" s="33">
        <v>52</v>
      </c>
      <c r="F6" s="33">
        <v>250</v>
      </c>
      <c r="G6" s="33">
        <v>398</v>
      </c>
      <c r="H6" s="33">
        <v>2</v>
      </c>
      <c r="I6" s="33">
        <v>115</v>
      </c>
      <c r="J6" s="33">
        <v>10605</v>
      </c>
      <c r="K6" s="33">
        <v>121</v>
      </c>
      <c r="L6" s="33">
        <v>66</v>
      </c>
      <c r="M6" s="34">
        <v>0</v>
      </c>
      <c r="N6" s="35">
        <v>20556</v>
      </c>
      <c r="O6" s="100">
        <v>772</v>
      </c>
      <c r="P6" s="105">
        <f t="shared" ref="P6:P38" si="1">SUM(N6:O6)</f>
        <v>21328</v>
      </c>
      <c r="Q6" s="36">
        <v>18663</v>
      </c>
      <c r="R6" s="32">
        <f t="shared" ref="R6:R38" si="2">Q6/N6</f>
        <v>0.90791009924109745</v>
      </c>
      <c r="S6" s="80">
        <f t="shared" ref="S6:S38" si="3">N6-Q6</f>
        <v>1893</v>
      </c>
      <c r="U6" s="106">
        <f t="shared" si="0"/>
        <v>8947</v>
      </c>
      <c r="V6">
        <v>8947</v>
      </c>
    </row>
    <row r="7" spans="1:37" ht="14.25">
      <c r="A7" s="71">
        <v>404</v>
      </c>
      <c r="B7" s="112" t="s">
        <v>13</v>
      </c>
      <c r="C7" s="27" t="s">
        <v>13</v>
      </c>
      <c r="D7" s="33">
        <v>3076</v>
      </c>
      <c r="E7" s="33">
        <v>3</v>
      </c>
      <c r="F7" s="33">
        <v>24</v>
      </c>
      <c r="G7" s="33">
        <v>248</v>
      </c>
      <c r="H7" s="33">
        <v>5</v>
      </c>
      <c r="I7" s="33">
        <v>17</v>
      </c>
      <c r="J7" s="33">
        <v>5273</v>
      </c>
      <c r="K7" s="33">
        <v>40</v>
      </c>
      <c r="L7" s="33">
        <v>11</v>
      </c>
      <c r="M7" s="34">
        <v>0</v>
      </c>
      <c r="N7" s="35">
        <v>8697</v>
      </c>
      <c r="O7" s="100">
        <v>116</v>
      </c>
      <c r="P7" s="105">
        <f t="shared" si="1"/>
        <v>8813</v>
      </c>
      <c r="Q7" s="36">
        <v>7795</v>
      </c>
      <c r="R7" s="32">
        <f t="shared" si="2"/>
        <v>0.89628607565827301</v>
      </c>
      <c r="S7" s="80">
        <f t="shared" si="3"/>
        <v>902</v>
      </c>
      <c r="U7" s="106">
        <f t="shared" si="0"/>
        <v>3076</v>
      </c>
      <c r="V7">
        <v>3076</v>
      </c>
    </row>
    <row r="8" spans="1:37" ht="14.25">
      <c r="A8" s="72">
        <v>505</v>
      </c>
      <c r="B8" s="110" t="s">
        <v>14</v>
      </c>
      <c r="C8" s="27" t="s">
        <v>14</v>
      </c>
      <c r="D8" s="33">
        <v>2638</v>
      </c>
      <c r="E8" s="33">
        <v>14</v>
      </c>
      <c r="F8" s="33">
        <v>19</v>
      </c>
      <c r="G8" s="33">
        <v>328</v>
      </c>
      <c r="H8" s="33">
        <v>2</v>
      </c>
      <c r="I8" s="33">
        <v>38</v>
      </c>
      <c r="J8" s="33">
        <v>6357</v>
      </c>
      <c r="K8" s="33">
        <v>49</v>
      </c>
      <c r="L8" s="33">
        <v>39</v>
      </c>
      <c r="M8" s="34">
        <v>0</v>
      </c>
      <c r="N8" s="35">
        <v>9484</v>
      </c>
      <c r="O8" s="100">
        <v>90</v>
      </c>
      <c r="P8" s="105">
        <f t="shared" si="1"/>
        <v>9574</v>
      </c>
      <c r="Q8" s="36">
        <v>8467</v>
      </c>
      <c r="R8" s="32">
        <f t="shared" si="2"/>
        <v>0.8927667650780261</v>
      </c>
      <c r="S8" s="80">
        <f t="shared" si="3"/>
        <v>1017</v>
      </c>
      <c r="U8" s="106">
        <f t="shared" si="0"/>
        <v>2638</v>
      </c>
      <c r="V8">
        <v>2638</v>
      </c>
    </row>
    <row r="9" spans="1:37" ht="14.25">
      <c r="A9" s="71">
        <v>606</v>
      </c>
      <c r="B9" s="112" t="s">
        <v>15</v>
      </c>
      <c r="C9" s="37" t="s">
        <v>15</v>
      </c>
      <c r="D9" s="38">
        <v>48075</v>
      </c>
      <c r="E9" s="38">
        <v>179</v>
      </c>
      <c r="F9" s="38">
        <v>1405</v>
      </c>
      <c r="G9" s="38">
        <v>822</v>
      </c>
      <c r="H9" s="38">
        <v>23</v>
      </c>
      <c r="I9" s="38">
        <v>609</v>
      </c>
      <c r="J9" s="38">
        <v>30447</v>
      </c>
      <c r="K9" s="38">
        <v>237</v>
      </c>
      <c r="L9" s="38">
        <v>278</v>
      </c>
      <c r="M9" s="39">
        <v>2</v>
      </c>
      <c r="N9" s="40">
        <v>82077</v>
      </c>
      <c r="O9" s="100">
        <v>2598</v>
      </c>
      <c r="P9" s="105">
        <f t="shared" si="1"/>
        <v>84675</v>
      </c>
      <c r="Q9" s="41">
        <v>71865</v>
      </c>
      <c r="R9" s="42">
        <f t="shared" si="2"/>
        <v>0.87558024781607513</v>
      </c>
      <c r="S9" s="81">
        <f t="shared" si="3"/>
        <v>10212</v>
      </c>
      <c r="U9" s="106">
        <f t="shared" si="0"/>
        <v>48077</v>
      </c>
      <c r="V9">
        <v>48077</v>
      </c>
    </row>
    <row r="10" spans="1:37" ht="14.25">
      <c r="A10" s="71">
        <v>707</v>
      </c>
      <c r="B10" s="110" t="s">
        <v>16</v>
      </c>
      <c r="C10" s="27" t="s">
        <v>16</v>
      </c>
      <c r="D10" s="33">
        <v>1845</v>
      </c>
      <c r="E10" s="33">
        <v>14</v>
      </c>
      <c r="F10" s="33">
        <v>22</v>
      </c>
      <c r="G10" s="33">
        <v>72</v>
      </c>
      <c r="H10" s="33">
        <v>1</v>
      </c>
      <c r="I10" s="33">
        <v>3</v>
      </c>
      <c r="J10" s="33">
        <v>5492</v>
      </c>
      <c r="K10" s="33">
        <v>44</v>
      </c>
      <c r="L10" s="33">
        <v>11</v>
      </c>
      <c r="M10" s="34">
        <v>0</v>
      </c>
      <c r="N10" s="35">
        <v>7504</v>
      </c>
      <c r="O10" s="100">
        <v>46</v>
      </c>
      <c r="P10" s="105">
        <f t="shared" si="1"/>
        <v>7550</v>
      </c>
      <c r="Q10" s="36">
        <v>7104</v>
      </c>
      <c r="R10" s="32">
        <f t="shared" si="2"/>
        <v>0.94669509594882728</v>
      </c>
      <c r="S10" s="80">
        <f t="shared" si="3"/>
        <v>400</v>
      </c>
      <c r="U10" s="106">
        <f t="shared" si="0"/>
        <v>1845</v>
      </c>
      <c r="V10">
        <v>1845</v>
      </c>
    </row>
    <row r="11" spans="1:37" ht="14.25">
      <c r="A11" s="71">
        <v>749</v>
      </c>
      <c r="B11" s="112" t="s">
        <v>17</v>
      </c>
      <c r="C11" s="27" t="s">
        <v>17</v>
      </c>
      <c r="D11">
        <v>2300</v>
      </c>
      <c r="E11">
        <v>6</v>
      </c>
      <c r="F11">
        <v>32</v>
      </c>
      <c r="G11">
        <v>98</v>
      </c>
      <c r="H11">
        <v>2</v>
      </c>
      <c r="I11">
        <v>33</v>
      </c>
      <c r="J11">
        <v>4233</v>
      </c>
      <c r="K11">
        <v>31</v>
      </c>
      <c r="L11">
        <v>10</v>
      </c>
      <c r="M11">
        <v>0</v>
      </c>
      <c r="N11">
        <v>6745</v>
      </c>
      <c r="O11">
        <v>83</v>
      </c>
      <c r="P11">
        <v>6828</v>
      </c>
      <c r="Q11">
        <v>6522</v>
      </c>
      <c r="R11" s="32">
        <f t="shared" si="2"/>
        <v>0.96693847294292068</v>
      </c>
      <c r="S11">
        <v>223</v>
      </c>
      <c r="U11" s="106">
        <f t="shared" si="0"/>
        <v>2300</v>
      </c>
      <c r="V11" s="106">
        <v>2300</v>
      </c>
      <c r="W11" s="106"/>
      <c r="X11" s="106"/>
      <c r="Y11" s="106"/>
      <c r="Z11" s="106"/>
      <c r="AA11" s="106"/>
      <c r="AB11" s="106"/>
      <c r="AC11" s="106"/>
      <c r="AD11" s="106" t="e">
        <f>#REF!+#REF!</f>
        <v>#REF!</v>
      </c>
      <c r="AE11" s="106" t="e">
        <f>#REF!+#REF!</f>
        <v>#REF!</v>
      </c>
      <c r="AF11" s="106" t="e">
        <f>#REF!+#REF!</f>
        <v>#REF!</v>
      </c>
      <c r="AG11" s="106" t="e">
        <f>#REF!+#REF!</f>
        <v>#REF!</v>
      </c>
      <c r="AH11" s="106" t="e">
        <f>#REF!+#REF!</f>
        <v>#REF!</v>
      </c>
      <c r="AI11" s="106" t="e">
        <f>#REF!+#REF!</f>
        <v>#REF!</v>
      </c>
      <c r="AJ11" s="106" t="e">
        <f>#REF!+#REF!</f>
        <v>#REF!</v>
      </c>
      <c r="AK11" s="106">
        <f t="shared" ref="AK11" si="4">T12+T11</f>
        <v>0</v>
      </c>
    </row>
    <row r="12" spans="1:37" ht="14.25">
      <c r="A12" s="71">
        <v>808</v>
      </c>
      <c r="B12" s="110" t="s">
        <v>18</v>
      </c>
      <c r="C12" s="27" t="s">
        <v>18</v>
      </c>
      <c r="D12" s="33">
        <v>666</v>
      </c>
      <c r="E12" s="33">
        <v>4</v>
      </c>
      <c r="F12" s="33">
        <v>21</v>
      </c>
      <c r="G12" s="33">
        <v>20</v>
      </c>
      <c r="H12" s="33">
        <v>3</v>
      </c>
      <c r="I12" s="33">
        <v>16</v>
      </c>
      <c r="J12" s="33">
        <v>1481</v>
      </c>
      <c r="K12" s="33">
        <v>25</v>
      </c>
      <c r="L12" s="33">
        <v>1</v>
      </c>
      <c r="M12" s="34">
        <v>0</v>
      </c>
      <c r="N12" s="35">
        <v>2237</v>
      </c>
      <c r="O12" s="100">
        <v>13</v>
      </c>
      <c r="P12" s="105">
        <f t="shared" si="1"/>
        <v>2250</v>
      </c>
      <c r="Q12" s="36">
        <v>2094</v>
      </c>
      <c r="R12" s="32">
        <f t="shared" si="2"/>
        <v>0.93607510058113541</v>
      </c>
      <c r="S12" s="80">
        <f t="shared" si="3"/>
        <v>143</v>
      </c>
      <c r="U12" s="106">
        <f t="shared" si="0"/>
        <v>666</v>
      </c>
      <c r="V12">
        <v>666</v>
      </c>
    </row>
    <row r="13" spans="1:37" ht="14.25">
      <c r="A13" s="71">
        <v>909</v>
      </c>
      <c r="B13" s="112" t="s">
        <v>19</v>
      </c>
      <c r="C13" s="27" t="s">
        <v>19</v>
      </c>
      <c r="D13" s="33">
        <v>5119</v>
      </c>
      <c r="E13" s="33">
        <v>13</v>
      </c>
      <c r="F13" s="33">
        <v>70</v>
      </c>
      <c r="G13" s="33">
        <v>175</v>
      </c>
      <c r="H13" s="33">
        <v>2</v>
      </c>
      <c r="I13" s="33">
        <v>64</v>
      </c>
      <c r="J13" s="33">
        <v>5838</v>
      </c>
      <c r="K13" s="33">
        <v>54</v>
      </c>
      <c r="L13" s="33">
        <v>107</v>
      </c>
      <c r="M13" s="34">
        <v>0</v>
      </c>
      <c r="N13" s="35">
        <v>11442</v>
      </c>
      <c r="O13" s="100">
        <v>320</v>
      </c>
      <c r="P13" s="105">
        <f t="shared" si="1"/>
        <v>11762</v>
      </c>
      <c r="Q13" s="36">
        <v>10697</v>
      </c>
      <c r="R13" s="32">
        <f t="shared" si="2"/>
        <v>0.93488900541863307</v>
      </c>
      <c r="S13" s="80">
        <f t="shared" si="3"/>
        <v>745</v>
      </c>
      <c r="U13" s="106">
        <f t="shared" si="0"/>
        <v>5119</v>
      </c>
      <c r="V13">
        <v>5119</v>
      </c>
    </row>
    <row r="14" spans="1:37" ht="14.25">
      <c r="A14" s="71">
        <v>1010</v>
      </c>
      <c r="B14" s="110" t="s">
        <v>20</v>
      </c>
      <c r="C14" s="27" t="s">
        <v>20</v>
      </c>
      <c r="D14" s="33">
        <v>1250</v>
      </c>
      <c r="E14" s="33">
        <v>6</v>
      </c>
      <c r="F14" s="33">
        <v>7</v>
      </c>
      <c r="G14" s="33">
        <v>43</v>
      </c>
      <c r="H14" s="33">
        <v>1</v>
      </c>
      <c r="I14" s="33">
        <v>8</v>
      </c>
      <c r="J14" s="33">
        <v>3034</v>
      </c>
      <c r="K14" s="33">
        <v>45</v>
      </c>
      <c r="L14" s="33">
        <v>10</v>
      </c>
      <c r="M14" s="34">
        <v>0</v>
      </c>
      <c r="N14" s="35">
        <v>4404</v>
      </c>
      <c r="O14" s="100">
        <v>45</v>
      </c>
      <c r="P14" s="105">
        <f t="shared" si="1"/>
        <v>4449</v>
      </c>
      <c r="Q14" s="36">
        <v>4227</v>
      </c>
      <c r="R14" s="32">
        <f t="shared" si="2"/>
        <v>0.9598092643051771</v>
      </c>
      <c r="S14" s="80">
        <f t="shared" si="3"/>
        <v>177</v>
      </c>
      <c r="U14" s="106">
        <f t="shared" si="0"/>
        <v>1250</v>
      </c>
      <c r="V14">
        <v>1250</v>
      </c>
    </row>
    <row r="15" spans="1:37" ht="14.25">
      <c r="A15" s="71">
        <v>1111</v>
      </c>
      <c r="B15" s="112" t="s">
        <v>52</v>
      </c>
      <c r="C15" s="27" t="s">
        <v>52</v>
      </c>
      <c r="D15" s="33">
        <v>780</v>
      </c>
      <c r="E15" s="33">
        <v>9</v>
      </c>
      <c r="F15" s="33">
        <v>4</v>
      </c>
      <c r="G15" s="33">
        <v>60</v>
      </c>
      <c r="H15" s="33">
        <v>1</v>
      </c>
      <c r="I15" s="33">
        <v>0</v>
      </c>
      <c r="J15" s="33">
        <v>2040</v>
      </c>
      <c r="K15" s="33">
        <v>30</v>
      </c>
      <c r="L15" s="33">
        <v>2</v>
      </c>
      <c r="M15" s="34">
        <v>0</v>
      </c>
      <c r="N15" s="35">
        <v>2926</v>
      </c>
      <c r="O15" s="101">
        <v>37</v>
      </c>
      <c r="P15" s="105">
        <f>SUM(N15:O15)</f>
        <v>2963</v>
      </c>
      <c r="Q15" s="36">
        <v>2890</v>
      </c>
      <c r="R15" s="32">
        <f>Q15/N15</f>
        <v>0.98769651401230352</v>
      </c>
      <c r="S15" s="80">
        <f>N15-Q15</f>
        <v>36</v>
      </c>
      <c r="U15" s="106">
        <f t="shared" si="0"/>
        <v>780</v>
      </c>
      <c r="V15">
        <v>780</v>
      </c>
    </row>
    <row r="16" spans="1:37" ht="14.25">
      <c r="A16" s="71">
        <v>1212</v>
      </c>
      <c r="B16" s="110" t="s">
        <v>22</v>
      </c>
      <c r="C16" s="27" t="s">
        <v>22</v>
      </c>
      <c r="D16" s="33">
        <v>6374</v>
      </c>
      <c r="E16" s="33">
        <v>23</v>
      </c>
      <c r="F16" s="33">
        <v>58</v>
      </c>
      <c r="G16" s="33">
        <v>243</v>
      </c>
      <c r="H16" s="33">
        <v>7</v>
      </c>
      <c r="I16" s="33">
        <v>65</v>
      </c>
      <c r="J16" s="33">
        <v>12678</v>
      </c>
      <c r="K16" s="33">
        <v>109</v>
      </c>
      <c r="L16" s="33">
        <v>64</v>
      </c>
      <c r="M16" s="34">
        <v>0</v>
      </c>
      <c r="N16" s="35">
        <v>19621</v>
      </c>
      <c r="O16" s="100">
        <v>404</v>
      </c>
      <c r="P16" s="105">
        <f t="shared" si="1"/>
        <v>20025</v>
      </c>
      <c r="Q16" s="36">
        <v>18244</v>
      </c>
      <c r="R16" s="32">
        <f t="shared" si="2"/>
        <v>0.92982009071912741</v>
      </c>
      <c r="S16" s="80">
        <f t="shared" si="3"/>
        <v>1377</v>
      </c>
      <c r="U16" s="106">
        <f t="shared" si="0"/>
        <v>6374</v>
      </c>
      <c r="V16">
        <v>6374</v>
      </c>
    </row>
    <row r="17" spans="1:36" ht="14.25">
      <c r="A17" s="72">
        <v>1313</v>
      </c>
      <c r="B17" s="112" t="s">
        <v>23</v>
      </c>
      <c r="C17" s="37" t="s">
        <v>23</v>
      </c>
      <c r="D17" s="38">
        <v>16351</v>
      </c>
      <c r="E17" s="38">
        <v>2155</v>
      </c>
      <c r="F17" s="38">
        <v>284</v>
      </c>
      <c r="G17" s="38">
        <v>479</v>
      </c>
      <c r="H17" s="38">
        <v>123</v>
      </c>
      <c r="I17" s="38">
        <v>137</v>
      </c>
      <c r="J17" s="38">
        <v>7910</v>
      </c>
      <c r="K17" s="38">
        <v>1803</v>
      </c>
      <c r="L17" s="38">
        <v>128</v>
      </c>
      <c r="M17" s="39">
        <v>0</v>
      </c>
      <c r="N17" s="40">
        <v>29370</v>
      </c>
      <c r="O17" s="100">
        <v>1137</v>
      </c>
      <c r="P17" s="105">
        <f t="shared" si="1"/>
        <v>30507</v>
      </c>
      <c r="Q17" s="41">
        <v>25878</v>
      </c>
      <c r="R17" s="42">
        <f t="shared" si="2"/>
        <v>0.88110316649642495</v>
      </c>
      <c r="S17" s="81">
        <f t="shared" si="3"/>
        <v>3492</v>
      </c>
      <c r="U17" s="106">
        <f t="shared" si="0"/>
        <v>16351</v>
      </c>
      <c r="V17">
        <v>16351</v>
      </c>
    </row>
    <row r="18" spans="1:36" ht="14.25">
      <c r="A18" s="72">
        <v>1414</v>
      </c>
      <c r="B18" s="110" t="s">
        <v>49</v>
      </c>
      <c r="C18" s="27" t="s">
        <v>49</v>
      </c>
      <c r="D18" s="33">
        <v>760</v>
      </c>
      <c r="E18" s="33">
        <v>1</v>
      </c>
      <c r="F18" s="33">
        <v>5</v>
      </c>
      <c r="G18" s="33">
        <v>27</v>
      </c>
      <c r="H18" s="33">
        <v>1</v>
      </c>
      <c r="I18" s="33">
        <v>16</v>
      </c>
      <c r="J18" s="33">
        <v>2483</v>
      </c>
      <c r="K18" s="33">
        <v>7</v>
      </c>
      <c r="L18" s="33">
        <v>1</v>
      </c>
      <c r="M18" s="34">
        <v>0</v>
      </c>
      <c r="N18" s="35">
        <v>3301</v>
      </c>
      <c r="O18" s="100">
        <v>24</v>
      </c>
      <c r="P18" s="105">
        <f>SUM(N18:O18)</f>
        <v>3325</v>
      </c>
      <c r="Q18" s="36">
        <v>3068</v>
      </c>
      <c r="R18" s="32">
        <f>Q18/N18</f>
        <v>0.92941532868827625</v>
      </c>
      <c r="S18" s="80">
        <f>N18-Q18</f>
        <v>233</v>
      </c>
      <c r="U18" s="106">
        <f t="shared" si="0"/>
        <v>760</v>
      </c>
      <c r="V18">
        <v>760</v>
      </c>
    </row>
    <row r="19" spans="1:36" ht="14.25">
      <c r="A19" s="71">
        <v>1515</v>
      </c>
      <c r="B19" s="112" t="s">
        <v>24</v>
      </c>
      <c r="C19" s="37" t="s">
        <v>24</v>
      </c>
      <c r="D19" s="38">
        <v>44795</v>
      </c>
      <c r="E19" s="38">
        <v>92</v>
      </c>
      <c r="F19" s="38">
        <v>1602</v>
      </c>
      <c r="G19" s="38">
        <v>1224</v>
      </c>
      <c r="H19" s="38">
        <v>6</v>
      </c>
      <c r="I19" s="38">
        <v>528</v>
      </c>
      <c r="J19" s="38">
        <v>28078</v>
      </c>
      <c r="K19" s="38">
        <v>244</v>
      </c>
      <c r="L19" s="38">
        <v>292</v>
      </c>
      <c r="M19" s="39">
        <v>2</v>
      </c>
      <c r="N19" s="40">
        <v>76863</v>
      </c>
      <c r="O19" s="100">
        <v>4196</v>
      </c>
      <c r="P19" s="105">
        <f t="shared" si="1"/>
        <v>81059</v>
      </c>
      <c r="Q19" s="41">
        <v>66877</v>
      </c>
      <c r="R19" s="42">
        <f t="shared" si="2"/>
        <v>0.87008053289619192</v>
      </c>
      <c r="S19" s="81">
        <f t="shared" si="3"/>
        <v>9986</v>
      </c>
      <c r="U19" s="106">
        <f t="shared" si="0"/>
        <v>44797</v>
      </c>
      <c r="V19">
        <v>44797</v>
      </c>
    </row>
    <row r="20" spans="1:36" ht="14.25">
      <c r="A20" s="71">
        <v>1616</v>
      </c>
      <c r="B20" s="110" t="s">
        <v>25</v>
      </c>
      <c r="C20" s="27" t="s">
        <v>25</v>
      </c>
      <c r="D20" s="33">
        <v>1399</v>
      </c>
      <c r="E20" s="33">
        <v>2</v>
      </c>
      <c r="F20" s="33">
        <v>20</v>
      </c>
      <c r="G20" s="33">
        <v>113</v>
      </c>
      <c r="H20" s="33">
        <v>3</v>
      </c>
      <c r="I20" s="33">
        <v>17</v>
      </c>
      <c r="J20" s="33">
        <v>3095</v>
      </c>
      <c r="K20" s="33">
        <v>15</v>
      </c>
      <c r="L20" s="33">
        <v>16</v>
      </c>
      <c r="M20" s="34">
        <v>0</v>
      </c>
      <c r="N20" s="35">
        <v>4680</v>
      </c>
      <c r="O20" s="100">
        <v>73</v>
      </c>
      <c r="P20" s="105">
        <f t="shared" si="1"/>
        <v>4753</v>
      </c>
      <c r="Q20" s="36">
        <v>4406</v>
      </c>
      <c r="R20" s="32">
        <f t="shared" si="2"/>
        <v>0.94145299145299144</v>
      </c>
      <c r="S20" s="80">
        <f t="shared" si="3"/>
        <v>274</v>
      </c>
      <c r="U20" s="106">
        <f t="shared" si="0"/>
        <v>1399</v>
      </c>
      <c r="V20">
        <v>1399</v>
      </c>
    </row>
    <row r="21" spans="1:36" ht="14.25">
      <c r="A21" s="71">
        <v>1717</v>
      </c>
      <c r="B21" s="112" t="s">
        <v>26</v>
      </c>
      <c r="C21" s="27" t="s">
        <v>26</v>
      </c>
      <c r="D21" s="33">
        <v>1512</v>
      </c>
      <c r="E21" s="33">
        <v>1</v>
      </c>
      <c r="F21" s="33">
        <v>23</v>
      </c>
      <c r="G21" s="33">
        <v>179</v>
      </c>
      <c r="H21" s="33">
        <v>5</v>
      </c>
      <c r="I21" s="33">
        <v>33</v>
      </c>
      <c r="J21" s="33">
        <v>5347</v>
      </c>
      <c r="K21" s="33">
        <v>22</v>
      </c>
      <c r="L21" s="33">
        <v>4</v>
      </c>
      <c r="M21" s="34">
        <v>0</v>
      </c>
      <c r="N21" s="35">
        <v>7126</v>
      </c>
      <c r="O21" s="100">
        <v>23</v>
      </c>
      <c r="P21" s="105">
        <f t="shared" si="1"/>
        <v>7149</v>
      </c>
      <c r="Q21" s="36">
        <v>6844</v>
      </c>
      <c r="R21" s="32">
        <f t="shared" si="2"/>
        <v>0.96042660679202918</v>
      </c>
      <c r="S21" s="80">
        <f t="shared" si="3"/>
        <v>282</v>
      </c>
      <c r="U21" s="106">
        <f t="shared" si="0"/>
        <v>1512</v>
      </c>
      <c r="V21">
        <v>1512</v>
      </c>
    </row>
    <row r="22" spans="1:36" ht="14.25">
      <c r="A22" s="72">
        <v>1802</v>
      </c>
      <c r="B22" s="110" t="s">
        <v>27</v>
      </c>
      <c r="C22" s="27" t="s">
        <v>27</v>
      </c>
      <c r="D22" s="33">
        <v>2677</v>
      </c>
      <c r="E22" s="33">
        <v>16</v>
      </c>
      <c r="F22" s="33">
        <v>58</v>
      </c>
      <c r="G22" s="33">
        <v>182</v>
      </c>
      <c r="H22" s="33">
        <v>3</v>
      </c>
      <c r="I22" s="33">
        <v>63</v>
      </c>
      <c r="J22" s="33">
        <v>5715</v>
      </c>
      <c r="K22" s="33">
        <v>35</v>
      </c>
      <c r="L22" s="33">
        <v>10</v>
      </c>
      <c r="M22" s="34">
        <v>0</v>
      </c>
      <c r="N22" s="35">
        <v>8759</v>
      </c>
      <c r="O22" s="100">
        <v>147</v>
      </c>
      <c r="P22" s="105">
        <f t="shared" si="1"/>
        <v>8906</v>
      </c>
      <c r="Q22" s="36">
        <v>8151</v>
      </c>
      <c r="R22" s="32">
        <f t="shared" si="2"/>
        <v>0.93058568329718006</v>
      </c>
      <c r="S22" s="80">
        <f t="shared" si="3"/>
        <v>608</v>
      </c>
      <c r="U22" s="106">
        <f t="shared" si="0"/>
        <v>2677</v>
      </c>
      <c r="V22">
        <v>2677</v>
      </c>
    </row>
    <row r="23" spans="1:36" ht="14.25">
      <c r="A23" s="71">
        <v>1919</v>
      </c>
      <c r="B23" s="112" t="s">
        <v>28</v>
      </c>
      <c r="C23" s="37" t="s">
        <v>28</v>
      </c>
      <c r="D23" s="38">
        <v>149774</v>
      </c>
      <c r="E23" s="38">
        <v>618</v>
      </c>
      <c r="F23" s="38">
        <v>3971</v>
      </c>
      <c r="G23" s="38">
        <v>3192</v>
      </c>
      <c r="H23" s="38">
        <v>28</v>
      </c>
      <c r="I23" s="38">
        <v>1673</v>
      </c>
      <c r="J23" s="38">
        <v>75329</v>
      </c>
      <c r="K23" s="38">
        <v>915</v>
      </c>
      <c r="L23" s="38">
        <v>341</v>
      </c>
      <c r="M23" s="39">
        <v>24</v>
      </c>
      <c r="N23" s="40">
        <v>235865</v>
      </c>
      <c r="O23" s="100">
        <v>7354</v>
      </c>
      <c r="P23" s="105">
        <f t="shared" si="1"/>
        <v>243219</v>
      </c>
      <c r="Q23" s="41">
        <v>201968</v>
      </c>
      <c r="R23" s="42">
        <f t="shared" si="2"/>
        <v>0.85628643503699153</v>
      </c>
      <c r="S23" s="81">
        <f t="shared" si="3"/>
        <v>33897</v>
      </c>
      <c r="U23" s="106">
        <f t="shared" si="0"/>
        <v>149798</v>
      </c>
      <c r="V23">
        <v>149798</v>
      </c>
    </row>
    <row r="24" spans="1:36" ht="14.25">
      <c r="A24" s="71">
        <v>2020</v>
      </c>
      <c r="B24" s="110" t="s">
        <v>29</v>
      </c>
      <c r="C24" s="27" t="s">
        <v>29</v>
      </c>
      <c r="D24" s="33">
        <v>7637</v>
      </c>
      <c r="E24" s="33">
        <v>33</v>
      </c>
      <c r="F24" s="33">
        <v>111</v>
      </c>
      <c r="G24" s="33">
        <v>370</v>
      </c>
      <c r="H24" s="33">
        <v>4</v>
      </c>
      <c r="I24" s="33">
        <v>49</v>
      </c>
      <c r="J24" s="33">
        <v>4694</v>
      </c>
      <c r="K24" s="33">
        <v>31</v>
      </c>
      <c r="L24" s="33">
        <v>29</v>
      </c>
      <c r="M24" s="34">
        <v>0</v>
      </c>
      <c r="N24" s="35">
        <v>12958</v>
      </c>
      <c r="O24" s="100">
        <v>1923</v>
      </c>
      <c r="P24" s="105">
        <f t="shared" si="1"/>
        <v>14881</v>
      </c>
      <c r="Q24" s="36">
        <v>11862</v>
      </c>
      <c r="R24" s="32">
        <f t="shared" si="2"/>
        <v>0.91541904614909708</v>
      </c>
      <c r="S24" s="80">
        <f t="shared" si="3"/>
        <v>1096</v>
      </c>
      <c r="U24" s="106">
        <f t="shared" si="0"/>
        <v>7637</v>
      </c>
      <c r="V24">
        <v>7637</v>
      </c>
    </row>
    <row r="25" spans="1:36" ht="14.25">
      <c r="A25" s="71">
        <v>2121</v>
      </c>
      <c r="B25" s="112" t="s">
        <v>30</v>
      </c>
      <c r="C25" s="27" t="s">
        <v>30</v>
      </c>
      <c r="D25" s="33">
        <v>721</v>
      </c>
      <c r="E25" s="33">
        <v>12</v>
      </c>
      <c r="F25" s="33">
        <v>5</v>
      </c>
      <c r="G25" s="33">
        <v>103</v>
      </c>
      <c r="H25" s="33">
        <v>4</v>
      </c>
      <c r="I25" s="33">
        <v>0</v>
      </c>
      <c r="J25" s="33">
        <v>2759</v>
      </c>
      <c r="K25" s="33">
        <v>32</v>
      </c>
      <c r="L25" s="33">
        <v>1</v>
      </c>
      <c r="M25" s="34">
        <v>0</v>
      </c>
      <c r="N25" s="35">
        <v>3637</v>
      </c>
      <c r="O25" s="100">
        <v>30</v>
      </c>
      <c r="P25" s="105">
        <f t="shared" si="1"/>
        <v>3667</v>
      </c>
      <c r="Q25" s="36">
        <v>3537</v>
      </c>
      <c r="R25" s="32">
        <f t="shared" si="2"/>
        <v>0.97250481165795988</v>
      </c>
      <c r="S25" s="80">
        <f t="shared" si="3"/>
        <v>100</v>
      </c>
      <c r="U25" s="106">
        <f t="shared" si="0"/>
        <v>721</v>
      </c>
      <c r="V25">
        <v>721</v>
      </c>
    </row>
    <row r="26" spans="1:36" ht="14.25">
      <c r="A26" s="71">
        <v>2176</v>
      </c>
      <c r="B26" s="110" t="s">
        <v>31</v>
      </c>
      <c r="C26" s="27" t="s">
        <v>31</v>
      </c>
      <c r="D26">
        <v>7398</v>
      </c>
      <c r="E26">
        <v>17</v>
      </c>
      <c r="F26">
        <v>86</v>
      </c>
      <c r="G26">
        <v>744</v>
      </c>
      <c r="H26">
        <v>1</v>
      </c>
      <c r="I26">
        <v>142</v>
      </c>
      <c r="J26">
        <v>16348</v>
      </c>
      <c r="K26">
        <v>94</v>
      </c>
      <c r="L26">
        <v>40</v>
      </c>
      <c r="M26">
        <v>1</v>
      </c>
      <c r="N26">
        <v>24871</v>
      </c>
      <c r="O26">
        <v>373</v>
      </c>
      <c r="P26">
        <v>25244</v>
      </c>
      <c r="Q26">
        <v>21886</v>
      </c>
      <c r="R26" s="32">
        <f t="shared" si="2"/>
        <v>0.8799807004141369</v>
      </c>
      <c r="S26">
        <v>2985</v>
      </c>
      <c r="U26" s="106">
        <f t="shared" si="0"/>
        <v>7399</v>
      </c>
      <c r="V26">
        <v>7399</v>
      </c>
    </row>
    <row r="27" spans="1:36" ht="14.25">
      <c r="A27" s="71">
        <v>2222</v>
      </c>
      <c r="B27" s="112" t="s">
        <v>51</v>
      </c>
      <c r="C27" s="27" t="s">
        <v>51</v>
      </c>
      <c r="D27" s="33">
        <v>855</v>
      </c>
      <c r="E27" s="33">
        <v>12</v>
      </c>
      <c r="F27" s="33">
        <v>6</v>
      </c>
      <c r="G27" s="33">
        <v>74</v>
      </c>
      <c r="H27" s="33">
        <v>1</v>
      </c>
      <c r="I27" s="33">
        <v>11</v>
      </c>
      <c r="J27" s="33">
        <v>2701</v>
      </c>
      <c r="K27" s="33">
        <v>21</v>
      </c>
      <c r="L27" s="33">
        <v>4</v>
      </c>
      <c r="M27" s="34">
        <v>0</v>
      </c>
      <c r="N27" s="35">
        <v>3685</v>
      </c>
      <c r="O27" s="100">
        <v>128</v>
      </c>
      <c r="P27" s="105">
        <f>SUM(N27:O27)</f>
        <v>3813</v>
      </c>
      <c r="Q27" s="36">
        <v>3621</v>
      </c>
      <c r="R27" s="32">
        <f>Q27/N27</f>
        <v>0.98263229308005429</v>
      </c>
      <c r="S27" s="80">
        <f>N27-Q27</f>
        <v>64</v>
      </c>
      <c r="U27" s="106">
        <f t="shared" si="0"/>
        <v>855</v>
      </c>
      <c r="V27" s="106">
        <v>855</v>
      </c>
      <c r="W27" s="106"/>
      <c r="X27" s="106"/>
      <c r="Y27" s="106"/>
      <c r="Z27" s="106"/>
      <c r="AA27" s="106"/>
      <c r="AB27" s="106"/>
      <c r="AC27" s="106"/>
      <c r="AD27" s="106" t="e">
        <f>#REF!+#REF!</f>
        <v>#REF!</v>
      </c>
      <c r="AE27" s="106" t="e">
        <f>#REF!+#REF!</f>
        <v>#REF!</v>
      </c>
      <c r="AF27" s="106" t="e">
        <f>#REF!+#REF!</f>
        <v>#REF!</v>
      </c>
      <c r="AG27" s="106" t="e">
        <f>#REF!+#REF!</f>
        <v>#REF!</v>
      </c>
      <c r="AH27" s="106" t="e">
        <f>#REF!+#REF!</f>
        <v>#REF!</v>
      </c>
      <c r="AI27" s="106" t="e">
        <f>#REF!+#REF!</f>
        <v>#REF!</v>
      </c>
      <c r="AJ27" s="106" t="e">
        <f>#REF!+#REF!</f>
        <v>#REF!</v>
      </c>
    </row>
    <row r="28" spans="1:36" ht="14.25">
      <c r="A28" s="71">
        <v>2323</v>
      </c>
      <c r="B28" s="110" t="s">
        <v>68</v>
      </c>
      <c r="C28" s="27" t="s">
        <v>32</v>
      </c>
      <c r="D28" s="33">
        <v>3556</v>
      </c>
      <c r="E28" s="33">
        <v>16</v>
      </c>
      <c r="F28" s="33">
        <v>14</v>
      </c>
      <c r="G28" s="33">
        <v>101</v>
      </c>
      <c r="H28" s="33">
        <v>2</v>
      </c>
      <c r="I28" s="33">
        <v>17</v>
      </c>
      <c r="J28" s="33">
        <v>4793</v>
      </c>
      <c r="K28" s="33">
        <v>44</v>
      </c>
      <c r="L28" s="33">
        <v>17</v>
      </c>
      <c r="M28" s="34">
        <v>1</v>
      </c>
      <c r="N28" s="35">
        <v>8561</v>
      </c>
      <c r="O28" s="100">
        <v>228</v>
      </c>
      <c r="P28" s="105">
        <f t="shared" si="1"/>
        <v>8789</v>
      </c>
      <c r="Q28" s="36">
        <v>7846</v>
      </c>
      <c r="R28" s="32">
        <f t="shared" si="2"/>
        <v>0.91648171942530077</v>
      </c>
      <c r="S28" s="80">
        <f t="shared" si="3"/>
        <v>715</v>
      </c>
      <c r="U28" s="106">
        <f t="shared" si="0"/>
        <v>3557</v>
      </c>
      <c r="V28">
        <v>3557</v>
      </c>
    </row>
    <row r="29" spans="1:36" ht="14.25">
      <c r="A29" s="71">
        <v>2424</v>
      </c>
      <c r="B29" s="112" t="s">
        <v>33</v>
      </c>
      <c r="C29" s="27" t="s">
        <v>33</v>
      </c>
      <c r="D29" s="33">
        <v>1782</v>
      </c>
      <c r="E29" s="33">
        <v>0</v>
      </c>
      <c r="F29" s="33">
        <v>21</v>
      </c>
      <c r="G29" s="33">
        <v>189</v>
      </c>
      <c r="H29" s="33">
        <v>1</v>
      </c>
      <c r="I29" s="33">
        <v>38</v>
      </c>
      <c r="J29" s="33">
        <v>4627</v>
      </c>
      <c r="K29" s="33">
        <v>20</v>
      </c>
      <c r="L29" s="33">
        <v>5</v>
      </c>
      <c r="M29" s="34">
        <v>0</v>
      </c>
      <c r="N29" s="35">
        <v>6683</v>
      </c>
      <c r="O29" s="100">
        <v>62</v>
      </c>
      <c r="P29" s="105">
        <f t="shared" si="1"/>
        <v>6745</v>
      </c>
      <c r="Q29" s="36">
        <v>6191</v>
      </c>
      <c r="R29" s="32">
        <f t="shared" si="2"/>
        <v>0.92638036809815949</v>
      </c>
      <c r="S29" s="80">
        <f t="shared" si="3"/>
        <v>492</v>
      </c>
      <c r="U29" s="106">
        <f t="shared" si="0"/>
        <v>1782</v>
      </c>
      <c r="V29">
        <v>1782</v>
      </c>
    </row>
    <row r="30" spans="1:36" ht="14.25">
      <c r="A30" s="72">
        <v>2525</v>
      </c>
      <c r="B30" s="110" t="s">
        <v>34</v>
      </c>
      <c r="C30" s="27" t="s">
        <v>34</v>
      </c>
      <c r="D30" s="33">
        <v>5212</v>
      </c>
      <c r="E30" s="33">
        <v>19</v>
      </c>
      <c r="F30" s="33">
        <v>64</v>
      </c>
      <c r="G30" s="33">
        <v>178</v>
      </c>
      <c r="H30" s="33">
        <v>4</v>
      </c>
      <c r="I30" s="33">
        <v>102</v>
      </c>
      <c r="J30" s="33">
        <v>9217</v>
      </c>
      <c r="K30" s="33">
        <v>64</v>
      </c>
      <c r="L30" s="33">
        <v>29</v>
      </c>
      <c r="M30" s="34">
        <v>0</v>
      </c>
      <c r="N30" s="35">
        <v>14889</v>
      </c>
      <c r="O30" s="100">
        <v>231</v>
      </c>
      <c r="P30" s="105">
        <f t="shared" si="1"/>
        <v>15120</v>
      </c>
      <c r="Q30" s="36">
        <v>14269</v>
      </c>
      <c r="R30" s="32">
        <f t="shared" si="2"/>
        <v>0.95835851971253949</v>
      </c>
      <c r="S30" s="80">
        <f t="shared" si="3"/>
        <v>620</v>
      </c>
      <c r="U30" s="106">
        <f t="shared" si="0"/>
        <v>5212</v>
      </c>
      <c r="V30">
        <v>5212</v>
      </c>
    </row>
    <row r="31" spans="1:36" ht="14.25">
      <c r="A31" s="71">
        <v>2626</v>
      </c>
      <c r="B31" s="112" t="s">
        <v>35</v>
      </c>
      <c r="C31" s="37" t="s">
        <v>35</v>
      </c>
      <c r="D31" s="38">
        <v>30087</v>
      </c>
      <c r="E31" s="38">
        <v>54</v>
      </c>
      <c r="F31" s="38">
        <v>591</v>
      </c>
      <c r="G31" s="38">
        <v>965</v>
      </c>
      <c r="H31" s="38">
        <v>16</v>
      </c>
      <c r="I31" s="38">
        <v>376</v>
      </c>
      <c r="J31" s="38">
        <v>15820</v>
      </c>
      <c r="K31" s="38">
        <v>144</v>
      </c>
      <c r="L31" s="38">
        <v>94</v>
      </c>
      <c r="M31" s="39">
        <v>0</v>
      </c>
      <c r="N31" s="40">
        <v>48148</v>
      </c>
      <c r="O31" s="100">
        <v>1328</v>
      </c>
      <c r="P31" s="105">
        <f t="shared" si="1"/>
        <v>49476</v>
      </c>
      <c r="Q31" s="41">
        <v>44695</v>
      </c>
      <c r="R31" s="42">
        <f t="shared" si="2"/>
        <v>0.92828362548807841</v>
      </c>
      <c r="S31" s="81">
        <f t="shared" si="3"/>
        <v>3453</v>
      </c>
      <c r="U31" s="106">
        <f t="shared" si="0"/>
        <v>30087</v>
      </c>
      <c r="V31">
        <v>30087</v>
      </c>
    </row>
    <row r="32" spans="1:36" ht="14.25">
      <c r="A32" s="71">
        <v>2727</v>
      </c>
      <c r="B32" s="110" t="s">
        <v>36</v>
      </c>
      <c r="C32" s="27" t="s">
        <v>36</v>
      </c>
      <c r="D32" s="33">
        <v>686</v>
      </c>
      <c r="E32" s="33">
        <v>12</v>
      </c>
      <c r="F32" s="33">
        <v>10</v>
      </c>
      <c r="G32" s="33">
        <v>82</v>
      </c>
      <c r="H32" s="33">
        <v>2</v>
      </c>
      <c r="I32" s="33">
        <v>2</v>
      </c>
      <c r="J32" s="33">
        <v>3324</v>
      </c>
      <c r="K32" s="33">
        <v>34</v>
      </c>
      <c r="L32" s="33">
        <v>3</v>
      </c>
      <c r="M32" s="34">
        <v>0</v>
      </c>
      <c r="N32" s="35">
        <v>4155</v>
      </c>
      <c r="O32" s="100">
        <v>24</v>
      </c>
      <c r="P32" s="105">
        <f t="shared" si="1"/>
        <v>4179</v>
      </c>
      <c r="Q32" s="36">
        <v>3971</v>
      </c>
      <c r="R32" s="32">
        <f t="shared" si="2"/>
        <v>0.95571600481347774</v>
      </c>
      <c r="S32" s="80">
        <f t="shared" si="3"/>
        <v>184</v>
      </c>
      <c r="U32" s="106">
        <f t="shared" si="0"/>
        <v>686</v>
      </c>
      <c r="V32">
        <v>686</v>
      </c>
    </row>
    <row r="33" spans="1:22" ht="14.25">
      <c r="A33" s="71">
        <v>2828</v>
      </c>
      <c r="B33" s="112" t="s">
        <v>37</v>
      </c>
      <c r="C33" s="27" t="s">
        <v>37</v>
      </c>
      <c r="D33" s="33">
        <v>2603</v>
      </c>
      <c r="E33" s="33">
        <v>20</v>
      </c>
      <c r="F33" s="33">
        <v>40</v>
      </c>
      <c r="G33" s="33">
        <v>147</v>
      </c>
      <c r="H33" s="33">
        <v>3</v>
      </c>
      <c r="I33" s="33">
        <v>16</v>
      </c>
      <c r="J33" s="33">
        <v>7063</v>
      </c>
      <c r="K33" s="33">
        <v>102</v>
      </c>
      <c r="L33" s="33">
        <v>18</v>
      </c>
      <c r="M33" s="34">
        <v>1</v>
      </c>
      <c r="N33" s="35">
        <v>10013</v>
      </c>
      <c r="O33" s="100">
        <v>88</v>
      </c>
      <c r="P33" s="105">
        <f t="shared" si="1"/>
        <v>10101</v>
      </c>
      <c r="Q33" s="36">
        <v>9553</v>
      </c>
      <c r="R33" s="32">
        <f t="shared" si="2"/>
        <v>0.95405972236093084</v>
      </c>
      <c r="S33" s="80">
        <f t="shared" si="3"/>
        <v>460</v>
      </c>
      <c r="U33" s="106">
        <f t="shared" si="0"/>
        <v>2604</v>
      </c>
      <c r="V33">
        <v>2604</v>
      </c>
    </row>
    <row r="34" spans="1:22" ht="14.25">
      <c r="A34" s="71">
        <v>2929</v>
      </c>
      <c r="B34" s="110" t="s">
        <v>38</v>
      </c>
      <c r="C34" s="27" t="s">
        <v>38</v>
      </c>
      <c r="D34" s="33">
        <v>9756</v>
      </c>
      <c r="E34" s="33">
        <v>21</v>
      </c>
      <c r="F34" s="33">
        <v>58</v>
      </c>
      <c r="G34" s="33">
        <v>704</v>
      </c>
      <c r="H34" s="33">
        <v>5</v>
      </c>
      <c r="I34" s="33">
        <v>64</v>
      </c>
      <c r="J34" s="33">
        <v>10626</v>
      </c>
      <c r="K34" s="33">
        <v>46</v>
      </c>
      <c r="L34" s="33">
        <v>42</v>
      </c>
      <c r="M34" s="34">
        <v>0</v>
      </c>
      <c r="N34" s="35">
        <v>21322</v>
      </c>
      <c r="O34" s="100">
        <v>954</v>
      </c>
      <c r="P34" s="105">
        <f t="shared" si="1"/>
        <v>22276</v>
      </c>
      <c r="Q34" s="36">
        <v>18966</v>
      </c>
      <c r="R34" s="32">
        <f t="shared" si="2"/>
        <v>0.889503798893162</v>
      </c>
      <c r="S34" s="80">
        <f t="shared" si="3"/>
        <v>2356</v>
      </c>
      <c r="U34" s="106">
        <f t="shared" si="0"/>
        <v>9756</v>
      </c>
      <c r="V34">
        <v>9756</v>
      </c>
    </row>
    <row r="35" spans="1:22" ht="14.25">
      <c r="A35" s="71">
        <v>3030</v>
      </c>
      <c r="B35" s="112" t="s">
        <v>39</v>
      </c>
      <c r="C35" s="27" t="s">
        <v>39</v>
      </c>
      <c r="D35" s="33">
        <v>5186</v>
      </c>
      <c r="E35" s="33">
        <v>22</v>
      </c>
      <c r="F35" s="33">
        <v>39</v>
      </c>
      <c r="G35" s="33">
        <v>184</v>
      </c>
      <c r="H35" s="33">
        <v>10</v>
      </c>
      <c r="I35" s="33">
        <v>35</v>
      </c>
      <c r="J35" s="33">
        <v>8294</v>
      </c>
      <c r="K35" s="33">
        <v>94</v>
      </c>
      <c r="L35" s="33">
        <v>23</v>
      </c>
      <c r="M35" s="34">
        <v>0</v>
      </c>
      <c r="N35" s="35">
        <v>13887</v>
      </c>
      <c r="O35" s="100">
        <v>154</v>
      </c>
      <c r="P35" s="105">
        <f t="shared" si="1"/>
        <v>14041</v>
      </c>
      <c r="Q35" s="36">
        <v>12291</v>
      </c>
      <c r="R35" s="32">
        <f t="shared" si="2"/>
        <v>0.88507236984229853</v>
      </c>
      <c r="S35" s="80">
        <f t="shared" si="3"/>
        <v>1596</v>
      </c>
      <c r="U35" s="106">
        <f t="shared" si="0"/>
        <v>5186</v>
      </c>
      <c r="V35">
        <v>5186</v>
      </c>
    </row>
    <row r="36" spans="1:22" ht="14.25">
      <c r="A36" s="71">
        <v>3045</v>
      </c>
      <c r="B36" s="110" t="s">
        <v>40</v>
      </c>
      <c r="C36" s="27" t="s">
        <v>40</v>
      </c>
      <c r="D36" s="33">
        <v>5197</v>
      </c>
      <c r="E36" s="33">
        <v>16</v>
      </c>
      <c r="F36" s="33">
        <v>63</v>
      </c>
      <c r="G36" s="33">
        <v>603</v>
      </c>
      <c r="H36" s="33">
        <v>6</v>
      </c>
      <c r="I36" s="33">
        <v>39</v>
      </c>
      <c r="J36" s="33">
        <v>10552</v>
      </c>
      <c r="K36" s="33">
        <v>107</v>
      </c>
      <c r="L36" s="33">
        <v>38</v>
      </c>
      <c r="M36" s="34">
        <v>0</v>
      </c>
      <c r="N36" s="35">
        <v>16621</v>
      </c>
      <c r="O36" s="100">
        <v>332</v>
      </c>
      <c r="P36" s="105">
        <f t="shared" si="1"/>
        <v>16953</v>
      </c>
      <c r="Q36" s="36">
        <v>14245</v>
      </c>
      <c r="R36" s="32">
        <f t="shared" si="2"/>
        <v>0.85704831237590995</v>
      </c>
      <c r="S36" s="80">
        <f t="shared" si="3"/>
        <v>2376</v>
      </c>
      <c r="U36" s="106">
        <f t="shared" si="0"/>
        <v>5197</v>
      </c>
      <c r="V36">
        <v>5197</v>
      </c>
    </row>
    <row r="37" spans="1:22" ht="14.25">
      <c r="A37" s="71">
        <v>3131</v>
      </c>
      <c r="B37" s="112" t="s">
        <v>50</v>
      </c>
      <c r="C37" s="27" t="s">
        <v>50</v>
      </c>
      <c r="D37" s="33">
        <v>388</v>
      </c>
      <c r="E37" s="33">
        <v>6</v>
      </c>
      <c r="F37" s="33">
        <v>7</v>
      </c>
      <c r="G37" s="33">
        <v>31</v>
      </c>
      <c r="H37" s="33">
        <v>2</v>
      </c>
      <c r="I37" s="33">
        <v>11</v>
      </c>
      <c r="J37" s="33">
        <v>784</v>
      </c>
      <c r="K37" s="33">
        <v>13</v>
      </c>
      <c r="L37" s="33">
        <v>0</v>
      </c>
      <c r="M37" s="34">
        <v>0</v>
      </c>
      <c r="N37" s="35">
        <v>1242</v>
      </c>
      <c r="O37" s="100">
        <v>11</v>
      </c>
      <c r="P37" s="105">
        <f>SUM(N37:O37)</f>
        <v>1253</v>
      </c>
      <c r="Q37" s="36">
        <v>1217</v>
      </c>
      <c r="R37" s="32">
        <f>Q37/N37</f>
        <v>0.97987117552334946</v>
      </c>
      <c r="S37" s="80">
        <f>N37-Q37</f>
        <v>25</v>
      </c>
      <c r="U37" s="106">
        <f t="shared" si="0"/>
        <v>388</v>
      </c>
      <c r="V37">
        <v>388</v>
      </c>
    </row>
    <row r="38" spans="1:22" ht="14.25">
      <c r="A38" s="71">
        <v>3232</v>
      </c>
      <c r="B38" s="110" t="s">
        <v>42</v>
      </c>
      <c r="C38" s="27" t="s">
        <v>42</v>
      </c>
      <c r="D38" s="33">
        <v>8046</v>
      </c>
      <c r="E38" s="33">
        <v>27</v>
      </c>
      <c r="F38" s="33">
        <v>126</v>
      </c>
      <c r="G38" s="33">
        <v>266</v>
      </c>
      <c r="H38" s="33">
        <v>6</v>
      </c>
      <c r="I38" s="33">
        <v>57</v>
      </c>
      <c r="J38" s="33">
        <v>8568</v>
      </c>
      <c r="K38" s="33">
        <v>74</v>
      </c>
      <c r="L38" s="33">
        <v>23</v>
      </c>
      <c r="M38" s="34">
        <v>0</v>
      </c>
      <c r="N38" s="35">
        <v>17193</v>
      </c>
      <c r="O38" s="100">
        <v>332</v>
      </c>
      <c r="P38" s="105">
        <f t="shared" si="1"/>
        <v>17525</v>
      </c>
      <c r="Q38" s="36">
        <v>15310</v>
      </c>
      <c r="R38" s="32">
        <f t="shared" si="2"/>
        <v>0.89047868318501711</v>
      </c>
      <c r="S38" s="80">
        <f t="shared" si="3"/>
        <v>1883</v>
      </c>
      <c r="U38" s="106">
        <f t="shared" si="0"/>
        <v>8046</v>
      </c>
      <c r="V38">
        <v>8046</v>
      </c>
    </row>
    <row r="39" spans="1:22" ht="14.25">
      <c r="A39" s="71">
        <v>3333</v>
      </c>
      <c r="B39" s="112" t="s">
        <v>47</v>
      </c>
      <c r="C39" s="27" t="s">
        <v>47</v>
      </c>
      <c r="D39" s="33">
        <v>524</v>
      </c>
      <c r="E39" s="33">
        <v>6</v>
      </c>
      <c r="F39" s="33">
        <v>11</v>
      </c>
      <c r="G39" s="33">
        <v>49</v>
      </c>
      <c r="H39" s="33">
        <v>1</v>
      </c>
      <c r="I39" s="33">
        <v>8</v>
      </c>
      <c r="J39" s="33">
        <v>1184</v>
      </c>
      <c r="K39" s="33">
        <v>22</v>
      </c>
      <c r="L39" s="33">
        <v>6</v>
      </c>
      <c r="M39" s="34">
        <v>0</v>
      </c>
      <c r="N39" s="35">
        <v>1811</v>
      </c>
      <c r="O39" s="100">
        <v>23</v>
      </c>
      <c r="P39" s="105">
        <f t="shared" ref="P39:P45" si="5">SUM(N39:O39)</f>
        <v>1834</v>
      </c>
      <c r="Q39" s="36">
        <v>1754</v>
      </c>
      <c r="R39" s="32">
        <f t="shared" ref="R39:R45" si="6">Q39/N39</f>
        <v>0.96852567642186638</v>
      </c>
      <c r="S39" s="80">
        <f t="shared" ref="S39:S45" si="7">N39-Q39</f>
        <v>57</v>
      </c>
      <c r="U39" s="106">
        <f t="shared" si="0"/>
        <v>524</v>
      </c>
      <c r="V39">
        <v>524</v>
      </c>
    </row>
    <row r="40" spans="1:22" ht="14.25">
      <c r="A40" s="71">
        <v>3434</v>
      </c>
      <c r="B40" s="110" t="s">
        <v>43</v>
      </c>
      <c r="C40" s="27" t="s">
        <v>43</v>
      </c>
      <c r="D40" s="33">
        <v>1402</v>
      </c>
      <c r="E40" s="33">
        <v>3</v>
      </c>
      <c r="F40" s="33">
        <v>6</v>
      </c>
      <c r="G40" s="33">
        <v>52</v>
      </c>
      <c r="H40" s="33">
        <v>1</v>
      </c>
      <c r="I40" s="33">
        <v>37</v>
      </c>
      <c r="J40" s="33">
        <v>3674</v>
      </c>
      <c r="K40" s="33">
        <v>27</v>
      </c>
      <c r="L40" s="33">
        <v>2</v>
      </c>
      <c r="M40" s="34">
        <v>0</v>
      </c>
      <c r="N40" s="35">
        <v>5204</v>
      </c>
      <c r="O40" s="100">
        <v>30</v>
      </c>
      <c r="P40" s="105">
        <f t="shared" si="5"/>
        <v>5234</v>
      </c>
      <c r="Q40" s="36">
        <v>5084</v>
      </c>
      <c r="R40" s="32">
        <f t="shared" si="6"/>
        <v>0.97694081475787853</v>
      </c>
      <c r="S40" s="80">
        <f t="shared" si="7"/>
        <v>120</v>
      </c>
      <c r="U40" s="106">
        <f t="shared" si="0"/>
        <v>1402</v>
      </c>
      <c r="V40">
        <v>1402</v>
      </c>
    </row>
    <row r="41" spans="1:22" ht="14.25">
      <c r="A41" s="71">
        <v>3535</v>
      </c>
      <c r="B41" s="112" t="s">
        <v>44</v>
      </c>
      <c r="C41" s="27" t="s">
        <v>44</v>
      </c>
      <c r="D41" s="33">
        <v>4834</v>
      </c>
      <c r="E41" s="33">
        <v>1</v>
      </c>
      <c r="F41" s="33">
        <v>41</v>
      </c>
      <c r="G41" s="33">
        <v>249</v>
      </c>
      <c r="H41" s="33">
        <v>12</v>
      </c>
      <c r="I41" s="33">
        <v>74</v>
      </c>
      <c r="J41" s="33">
        <v>4857</v>
      </c>
      <c r="K41" s="33">
        <v>9</v>
      </c>
      <c r="L41" s="33">
        <v>8</v>
      </c>
      <c r="M41" s="34">
        <v>1</v>
      </c>
      <c r="N41" s="35">
        <v>10086</v>
      </c>
      <c r="O41" s="100">
        <v>1200</v>
      </c>
      <c r="P41" s="105">
        <f t="shared" si="5"/>
        <v>11286</v>
      </c>
      <c r="Q41" s="36">
        <v>8951</v>
      </c>
      <c r="R41" s="32">
        <f t="shared" si="6"/>
        <v>0.88746777711679559</v>
      </c>
      <c r="S41" s="80">
        <f t="shared" si="7"/>
        <v>1135</v>
      </c>
      <c r="U41" s="106">
        <f t="shared" si="0"/>
        <v>4835</v>
      </c>
      <c r="V41">
        <v>4835</v>
      </c>
    </row>
    <row r="42" spans="1:22" ht="14.25">
      <c r="A42" s="71">
        <v>3636</v>
      </c>
      <c r="B42" s="110" t="s">
        <v>45</v>
      </c>
      <c r="C42" s="27" t="s">
        <v>45</v>
      </c>
      <c r="D42" s="33">
        <v>5406</v>
      </c>
      <c r="E42" s="33">
        <v>24</v>
      </c>
      <c r="F42" s="33">
        <v>81</v>
      </c>
      <c r="G42" s="33">
        <v>577</v>
      </c>
      <c r="H42" s="33">
        <v>15</v>
      </c>
      <c r="I42" s="33">
        <v>149</v>
      </c>
      <c r="J42" s="33">
        <v>11801</v>
      </c>
      <c r="K42" s="33">
        <v>62</v>
      </c>
      <c r="L42" s="33">
        <v>24</v>
      </c>
      <c r="M42" s="34">
        <v>0</v>
      </c>
      <c r="N42" s="35">
        <v>18139</v>
      </c>
      <c r="O42" s="100">
        <v>245</v>
      </c>
      <c r="P42" s="105">
        <f t="shared" si="5"/>
        <v>18384</v>
      </c>
      <c r="Q42" s="36">
        <v>17235</v>
      </c>
      <c r="R42" s="32">
        <f t="shared" si="6"/>
        <v>0.95016263300071668</v>
      </c>
      <c r="S42" s="80">
        <f t="shared" si="7"/>
        <v>904</v>
      </c>
      <c r="U42" s="106">
        <f t="shared" si="0"/>
        <v>5406</v>
      </c>
      <c r="V42">
        <v>5406</v>
      </c>
    </row>
    <row r="43" spans="1:22" ht="14.25">
      <c r="A43" s="71">
        <v>3737</v>
      </c>
      <c r="B43" s="112" t="s">
        <v>48</v>
      </c>
      <c r="C43" s="27" t="s">
        <v>48</v>
      </c>
      <c r="D43" s="33">
        <v>2800</v>
      </c>
      <c r="E43" s="33">
        <v>1</v>
      </c>
      <c r="F43" s="33">
        <v>26</v>
      </c>
      <c r="G43" s="33">
        <v>154</v>
      </c>
      <c r="H43" s="33">
        <v>2</v>
      </c>
      <c r="I43" s="33">
        <v>60</v>
      </c>
      <c r="J43" s="33">
        <v>3214</v>
      </c>
      <c r="K43" s="33">
        <v>30</v>
      </c>
      <c r="L43" s="33">
        <v>12</v>
      </c>
      <c r="M43" s="34">
        <v>0</v>
      </c>
      <c r="N43" s="35">
        <v>6299</v>
      </c>
      <c r="O43" s="100">
        <v>121</v>
      </c>
      <c r="P43" s="105">
        <f t="shared" si="5"/>
        <v>6420</v>
      </c>
      <c r="Q43" s="36">
        <v>5806</v>
      </c>
      <c r="R43" s="32">
        <f t="shared" si="6"/>
        <v>0.92173360850928721</v>
      </c>
      <c r="S43" s="80">
        <f t="shared" si="7"/>
        <v>493</v>
      </c>
      <c r="U43" s="106">
        <f t="shared" si="0"/>
        <v>2800</v>
      </c>
      <c r="V43">
        <v>2800</v>
      </c>
    </row>
    <row r="44" spans="1:22" ht="14.25">
      <c r="A44" s="71">
        <v>3838</v>
      </c>
      <c r="B44" s="110" t="s">
        <v>46</v>
      </c>
      <c r="C44" s="27" t="s">
        <v>46</v>
      </c>
      <c r="D44" s="33">
        <v>3346</v>
      </c>
      <c r="E44" s="33">
        <v>2</v>
      </c>
      <c r="F44" s="33">
        <v>53</v>
      </c>
      <c r="G44" s="33">
        <v>253</v>
      </c>
      <c r="H44" s="33">
        <v>8</v>
      </c>
      <c r="I44" s="33">
        <v>24</v>
      </c>
      <c r="J44" s="33">
        <v>7348</v>
      </c>
      <c r="K44" s="33">
        <v>21</v>
      </c>
      <c r="L44" s="33">
        <v>19</v>
      </c>
      <c r="M44" s="34">
        <v>0</v>
      </c>
      <c r="N44" s="35">
        <v>11074</v>
      </c>
      <c r="O44" s="100">
        <v>130</v>
      </c>
      <c r="P44" s="105">
        <f t="shared" si="5"/>
        <v>11204</v>
      </c>
      <c r="Q44" s="36">
        <v>10076</v>
      </c>
      <c r="R44" s="32">
        <f t="shared" si="6"/>
        <v>0.90987899584612608</v>
      </c>
      <c r="S44" s="80">
        <f t="shared" si="7"/>
        <v>998</v>
      </c>
      <c r="U44" s="106">
        <f t="shared" si="0"/>
        <v>3346</v>
      </c>
      <c r="V44">
        <v>3346</v>
      </c>
    </row>
    <row r="45" spans="1:22" ht="14.25">
      <c r="A45" s="71">
        <v>3939</v>
      </c>
      <c r="B45" s="112" t="s">
        <v>41</v>
      </c>
      <c r="C45" s="27" t="s">
        <v>41</v>
      </c>
      <c r="D45" s="33">
        <v>519</v>
      </c>
      <c r="E45" s="33">
        <v>1</v>
      </c>
      <c r="F45" s="33">
        <v>8</v>
      </c>
      <c r="G45" s="33">
        <v>293</v>
      </c>
      <c r="H45" s="33">
        <v>3</v>
      </c>
      <c r="I45" s="33">
        <v>1</v>
      </c>
      <c r="J45" s="33">
        <v>1339</v>
      </c>
      <c r="K45" s="33">
        <v>7</v>
      </c>
      <c r="L45" s="33">
        <v>8</v>
      </c>
      <c r="M45" s="34">
        <v>0</v>
      </c>
      <c r="N45" s="35">
        <v>2179</v>
      </c>
      <c r="O45" s="100">
        <v>35</v>
      </c>
      <c r="P45" s="105">
        <f t="shared" si="5"/>
        <v>2214</v>
      </c>
      <c r="Q45" s="36">
        <v>2014</v>
      </c>
      <c r="R45" s="32">
        <f t="shared" si="6"/>
        <v>0.92427719137218911</v>
      </c>
      <c r="S45" s="80">
        <f t="shared" si="7"/>
        <v>165</v>
      </c>
      <c r="U45" s="106">
        <f t="shared" si="0"/>
        <v>519</v>
      </c>
      <c r="V45">
        <v>519</v>
      </c>
    </row>
    <row r="46" spans="1:22">
      <c r="A46" s="71">
        <v>4040</v>
      </c>
      <c r="B46" s="71"/>
    </row>
    <row r="47" spans="1:22">
      <c r="A47" s="71">
        <v>4141</v>
      </c>
      <c r="B47" s="71"/>
    </row>
    <row r="48" spans="1:22">
      <c r="A48" s="73"/>
      <c r="B48" s="73"/>
    </row>
    <row r="49" spans="1:19">
      <c r="A49" s="73"/>
      <c r="B49" s="73"/>
      <c r="C49" s="43"/>
      <c r="D49" s="44"/>
      <c r="E49" s="44"/>
      <c r="F49" s="45"/>
      <c r="G49" s="44"/>
      <c r="H49" s="44"/>
      <c r="I49" s="45"/>
      <c r="J49" s="44"/>
      <c r="K49" s="44"/>
      <c r="L49" s="45"/>
      <c r="M49" s="46"/>
      <c r="N49" s="47"/>
      <c r="O49" s="44"/>
      <c r="P49" s="44"/>
      <c r="Q49" s="44"/>
      <c r="R49" s="48"/>
      <c r="S49" s="82"/>
    </row>
    <row r="50" spans="1:19" ht="13.5" thickBot="1">
      <c r="A50" s="74"/>
      <c r="B50" s="74"/>
      <c r="C50" s="43"/>
      <c r="D50" s="49"/>
      <c r="E50" s="50"/>
      <c r="F50" s="51"/>
      <c r="G50" s="50"/>
      <c r="H50" s="50"/>
      <c r="I50" s="51"/>
      <c r="J50" s="50"/>
      <c r="K50" s="50"/>
      <c r="L50" s="51"/>
      <c r="M50" s="52"/>
      <c r="N50" s="53"/>
      <c r="O50" s="50"/>
      <c r="P50" s="50"/>
      <c r="Q50" s="50"/>
      <c r="R50" s="48"/>
      <c r="S50" s="82"/>
    </row>
    <row r="51" spans="1:19" ht="14.25" thickTop="1" thickBot="1">
      <c r="A51" s="56"/>
      <c r="B51" s="56"/>
      <c r="C51" s="15" t="s">
        <v>53</v>
      </c>
      <c r="D51" s="54">
        <f>SUM(D4:D50)</f>
        <v>417221</v>
      </c>
      <c r="E51" s="54">
        <f t="shared" ref="E51:N51" si="8">SUM(E4:E50)</f>
        <v>3553</v>
      </c>
      <c r="F51" s="54">
        <f t="shared" si="8"/>
        <v>9440</v>
      </c>
      <c r="G51" s="54">
        <f t="shared" si="8"/>
        <v>14548</v>
      </c>
      <c r="H51" s="54">
        <f t="shared" si="8"/>
        <v>332</v>
      </c>
      <c r="I51" s="54">
        <f t="shared" si="8"/>
        <v>4877</v>
      </c>
      <c r="J51" s="54">
        <f t="shared" si="8"/>
        <v>377212</v>
      </c>
      <c r="K51" s="54">
        <f t="shared" si="8"/>
        <v>5013</v>
      </c>
      <c r="L51" s="54">
        <f t="shared" si="8"/>
        <v>1882</v>
      </c>
      <c r="M51" s="54">
        <f t="shared" si="8"/>
        <v>32</v>
      </c>
      <c r="N51" s="54">
        <f t="shared" si="8"/>
        <v>834111</v>
      </c>
      <c r="O51" s="55"/>
      <c r="P51" s="55"/>
      <c r="Q51" s="55">
        <f>SUM(Q5:Q50)</f>
        <v>732699</v>
      </c>
      <c r="R51" s="57">
        <f>Q51/N51</f>
        <v>0.87841905933382969</v>
      </c>
      <c r="S51" s="83">
        <f>N51-Q51</f>
        <v>101412</v>
      </c>
    </row>
    <row r="52" spans="1:19">
      <c r="C52" s="56"/>
      <c r="D52" s="56"/>
      <c r="E52" s="56"/>
      <c r="F52" s="56"/>
      <c r="G52" s="56"/>
      <c r="H52" s="56"/>
      <c r="I52" s="56"/>
      <c r="J52" s="56"/>
      <c r="K52" s="56"/>
      <c r="N52">
        <v>25947</v>
      </c>
    </row>
    <row r="53" spans="1:19">
      <c r="N53" s="106">
        <f>SUM(N51:N52)</f>
        <v>860058</v>
      </c>
    </row>
  </sheetData>
  <autoFilter ref="C3:S48"/>
  <mergeCells count="4">
    <mergeCell ref="G1:L1"/>
    <mergeCell ref="D2:F2"/>
    <mergeCell ref="G2:I2"/>
    <mergeCell ref="J2:L2"/>
  </mergeCells>
  <phoneticPr fontId="0" type="noConversion"/>
  <printOptions horizontalCentered="1" gridLines="1"/>
  <pageMargins left="0.23622047244094491" right="0.23622047244094491" top="1.0236220472440944" bottom="0.98425196850393704" header="0.31496062992125984" footer="0"/>
  <pageSetup scale="90" orientation="portrait" r:id="rId1"/>
  <headerFooter alignWithMargins="0">
    <oddHeader>&amp;C&amp;"Arial,Negrita"&amp;11SECRETARIA DE FINANZAS Y ADMINISTRACION.
DIRECCION GENERAL DE INGRESOS.
ESTADISTICA DEL PADRON VEHICULAR.&amp;R31 DE DICIEMBRE DE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opLeftCell="B31" workbookViewId="0">
      <selection activeCell="M50" sqref="M50"/>
    </sheetView>
  </sheetViews>
  <sheetFormatPr baseColWidth="10" defaultRowHeight="12.75"/>
  <cols>
    <col min="1" max="1" width="5" bestFit="1" customWidth="1"/>
    <col min="2" max="2" width="31.28515625" bestFit="1" customWidth="1"/>
    <col min="3" max="3" width="28.28515625" bestFit="1" customWidth="1"/>
    <col min="4" max="4" width="7.7109375" style="20" bestFit="1" customWidth="1"/>
    <col min="5" max="5" width="6.5703125" style="20" bestFit="1" customWidth="1"/>
    <col min="6" max="6" width="7" style="20" bestFit="1" customWidth="1"/>
    <col min="7" max="7" width="6.5703125" style="20" bestFit="1" customWidth="1"/>
    <col min="8" max="8" width="8" style="102" bestFit="1" customWidth="1"/>
    <col min="9" max="9" width="13.7109375" style="20" customWidth="1"/>
    <col min="10" max="10" width="6" customWidth="1"/>
    <col min="11" max="11" width="9" bestFit="1" customWidth="1"/>
  </cols>
  <sheetData>
    <row r="1" spans="1:21" ht="13.5" thickBot="1">
      <c r="A1" s="21"/>
      <c r="B1" s="21"/>
      <c r="C1" s="8" t="s">
        <v>67</v>
      </c>
      <c r="D1" s="128" t="s">
        <v>55</v>
      </c>
      <c r="E1" s="129"/>
      <c r="F1" s="128" t="s">
        <v>56</v>
      </c>
      <c r="G1" s="129"/>
      <c r="H1" s="98" t="s">
        <v>4</v>
      </c>
      <c r="I1" s="22" t="s">
        <v>4</v>
      </c>
      <c r="J1" s="97"/>
      <c r="K1" s="95" t="s">
        <v>63</v>
      </c>
    </row>
    <row r="2" spans="1:21" ht="13.5" thickBot="1">
      <c r="A2" s="23"/>
      <c r="B2" s="114"/>
      <c r="C2" s="24" t="s">
        <v>5</v>
      </c>
      <c r="D2" s="15" t="s">
        <v>57</v>
      </c>
      <c r="E2" s="16" t="s">
        <v>58</v>
      </c>
      <c r="F2" s="11" t="s">
        <v>57</v>
      </c>
      <c r="G2" s="13" t="s">
        <v>58</v>
      </c>
      <c r="H2" s="96" t="s">
        <v>9</v>
      </c>
      <c r="I2" s="6" t="s">
        <v>10</v>
      </c>
      <c r="J2" s="96" t="s">
        <v>54</v>
      </c>
      <c r="K2" s="96" t="s">
        <v>64</v>
      </c>
      <c r="L2" s="118" t="s">
        <v>90</v>
      </c>
      <c r="M2" s="103" t="s">
        <v>89</v>
      </c>
    </row>
    <row r="3" spans="1:21" ht="15" thickBot="1">
      <c r="A3" s="58">
        <v>101</v>
      </c>
      <c r="B3" s="110" t="s">
        <v>21</v>
      </c>
      <c r="C3" s="48" t="s">
        <v>21</v>
      </c>
      <c r="D3" s="62">
        <v>119</v>
      </c>
      <c r="E3" s="62">
        <v>2</v>
      </c>
      <c r="F3" s="62">
        <v>4</v>
      </c>
      <c r="G3" s="62">
        <v>0</v>
      </c>
      <c r="H3" s="100">
        <v>125</v>
      </c>
      <c r="I3" s="87">
        <v>81</v>
      </c>
      <c r="J3" s="91">
        <f>I3/H3</f>
        <v>0.64800000000000002</v>
      </c>
      <c r="K3" s="92">
        <f>H3-I3</f>
        <v>44</v>
      </c>
      <c r="L3" s="119">
        <f t="shared" ref="L3:L45" si="0">SUM(D3:E3)</f>
        <v>121</v>
      </c>
      <c r="M3" s="119">
        <f t="shared" ref="M3:M45" si="1">SUM(F3:G3)</f>
        <v>4</v>
      </c>
    </row>
    <row r="4" spans="1:21" ht="14.25">
      <c r="A4" s="61">
        <v>202</v>
      </c>
      <c r="B4" s="112" t="s">
        <v>11</v>
      </c>
      <c r="C4" s="59" t="s">
        <v>11</v>
      </c>
      <c r="D4" s="60">
        <v>350</v>
      </c>
      <c r="E4" s="60">
        <v>1</v>
      </c>
      <c r="F4" s="60">
        <v>11</v>
      </c>
      <c r="G4" s="60">
        <v>0</v>
      </c>
      <c r="H4" s="99">
        <v>362</v>
      </c>
      <c r="I4" s="86">
        <v>256</v>
      </c>
      <c r="J4" s="89">
        <f>I4/H4</f>
        <v>0.70718232044198892</v>
      </c>
      <c r="K4" s="90">
        <f>H4-I4</f>
        <v>106</v>
      </c>
      <c r="L4" s="119">
        <f t="shared" si="0"/>
        <v>351</v>
      </c>
      <c r="M4" s="119">
        <f t="shared" si="1"/>
        <v>11</v>
      </c>
    </row>
    <row r="5" spans="1:21" ht="14.25">
      <c r="A5" s="61">
        <v>303</v>
      </c>
      <c r="B5" s="110" t="s">
        <v>12</v>
      </c>
      <c r="C5" s="48" t="s">
        <v>12</v>
      </c>
      <c r="D5" s="62">
        <v>699</v>
      </c>
      <c r="E5" s="62">
        <v>2</v>
      </c>
      <c r="F5" s="62">
        <v>67</v>
      </c>
      <c r="G5" s="62">
        <v>4</v>
      </c>
      <c r="H5" s="100">
        <v>772</v>
      </c>
      <c r="I5" s="87">
        <v>653</v>
      </c>
      <c r="J5" s="91">
        <f t="shared" ref="J5:J37" si="2">I5/H5</f>
        <v>0.84585492227979275</v>
      </c>
      <c r="K5" s="92">
        <f t="shared" ref="K5:K37" si="3">H5-I5</f>
        <v>119</v>
      </c>
      <c r="L5" s="119">
        <f t="shared" si="0"/>
        <v>701</v>
      </c>
      <c r="M5" s="119">
        <f t="shared" si="1"/>
        <v>71</v>
      </c>
    </row>
    <row r="6" spans="1:21" ht="14.25">
      <c r="A6" s="61">
        <v>404</v>
      </c>
      <c r="B6" s="112" t="s">
        <v>13</v>
      </c>
      <c r="C6" s="48" t="s">
        <v>13</v>
      </c>
      <c r="D6" s="62">
        <v>109</v>
      </c>
      <c r="E6" s="62">
        <v>0</v>
      </c>
      <c r="F6" s="62">
        <v>7</v>
      </c>
      <c r="G6" s="62">
        <v>0</v>
      </c>
      <c r="H6" s="100">
        <v>116</v>
      </c>
      <c r="I6" s="87">
        <v>68</v>
      </c>
      <c r="J6" s="91">
        <f t="shared" si="2"/>
        <v>0.58620689655172409</v>
      </c>
      <c r="K6" s="92">
        <f t="shared" si="3"/>
        <v>48</v>
      </c>
      <c r="L6" s="119">
        <f t="shared" si="0"/>
        <v>109</v>
      </c>
      <c r="M6" s="119">
        <f t="shared" si="1"/>
        <v>7</v>
      </c>
    </row>
    <row r="7" spans="1:21" ht="14.25">
      <c r="A7" s="61">
        <v>505</v>
      </c>
      <c r="B7" s="110" t="s">
        <v>14</v>
      </c>
      <c r="C7" s="48" t="s">
        <v>14</v>
      </c>
      <c r="D7" s="62">
        <v>79</v>
      </c>
      <c r="E7" s="62">
        <v>0</v>
      </c>
      <c r="F7" s="62">
        <v>11</v>
      </c>
      <c r="G7" s="62">
        <v>0</v>
      </c>
      <c r="H7" s="100">
        <v>90</v>
      </c>
      <c r="I7" s="87">
        <v>65</v>
      </c>
      <c r="J7" s="91">
        <f t="shared" si="2"/>
        <v>0.72222222222222221</v>
      </c>
      <c r="K7" s="92">
        <f t="shared" si="3"/>
        <v>25</v>
      </c>
      <c r="L7" s="119">
        <f t="shared" si="0"/>
        <v>79</v>
      </c>
      <c r="M7" s="119">
        <f t="shared" si="1"/>
        <v>11</v>
      </c>
    </row>
    <row r="8" spans="1:21" ht="14.25">
      <c r="A8" s="61">
        <v>606</v>
      </c>
      <c r="B8" s="112" t="s">
        <v>15</v>
      </c>
      <c r="C8" s="48" t="s">
        <v>15</v>
      </c>
      <c r="D8" s="62">
        <v>2471</v>
      </c>
      <c r="E8" s="62">
        <v>22</v>
      </c>
      <c r="F8" s="62">
        <v>104</v>
      </c>
      <c r="G8" s="62">
        <v>1</v>
      </c>
      <c r="H8" s="100">
        <v>2598</v>
      </c>
      <c r="I8" s="87">
        <v>1828</v>
      </c>
      <c r="J8" s="91">
        <f t="shared" si="2"/>
        <v>0.70361816782140107</v>
      </c>
      <c r="K8" s="92">
        <f t="shared" si="3"/>
        <v>770</v>
      </c>
      <c r="L8" s="119">
        <f t="shared" si="0"/>
        <v>2493</v>
      </c>
      <c r="M8" s="119">
        <f t="shared" si="1"/>
        <v>105</v>
      </c>
    </row>
    <row r="9" spans="1:21" ht="14.25">
      <c r="A9" s="61">
        <v>707</v>
      </c>
      <c r="B9" s="110" t="s">
        <v>16</v>
      </c>
      <c r="C9" s="48" t="s">
        <v>16</v>
      </c>
      <c r="D9" s="62">
        <v>41</v>
      </c>
      <c r="E9" s="62">
        <v>0</v>
      </c>
      <c r="F9" s="62">
        <v>5</v>
      </c>
      <c r="G9" s="62">
        <v>0</v>
      </c>
      <c r="H9" s="100">
        <v>46</v>
      </c>
      <c r="I9" s="87">
        <v>37</v>
      </c>
      <c r="J9" s="91">
        <f t="shared" si="2"/>
        <v>0.80434782608695654</v>
      </c>
      <c r="K9" s="92">
        <f t="shared" si="3"/>
        <v>9</v>
      </c>
      <c r="L9" s="119">
        <f t="shared" si="0"/>
        <v>41</v>
      </c>
      <c r="M9" s="119">
        <f t="shared" si="1"/>
        <v>5</v>
      </c>
    </row>
    <row r="10" spans="1:21" ht="14.25">
      <c r="A10" s="61">
        <v>749</v>
      </c>
      <c r="B10" s="112" t="s">
        <v>17</v>
      </c>
      <c r="C10" s="48" t="s">
        <v>17</v>
      </c>
      <c r="D10">
        <v>79</v>
      </c>
      <c r="E10">
        <v>0</v>
      </c>
      <c r="F10">
        <v>4</v>
      </c>
      <c r="G10">
        <v>0</v>
      </c>
      <c r="H10">
        <v>83</v>
      </c>
      <c r="I10">
        <v>58</v>
      </c>
      <c r="J10" s="91">
        <f t="shared" si="2"/>
        <v>0.6987951807228916</v>
      </c>
      <c r="K10">
        <v>25</v>
      </c>
      <c r="L10" s="119">
        <f t="shared" si="0"/>
        <v>79</v>
      </c>
      <c r="M10" s="119">
        <f t="shared" si="1"/>
        <v>4</v>
      </c>
    </row>
    <row r="11" spans="1:21" ht="14.25">
      <c r="A11" s="61">
        <v>808</v>
      </c>
      <c r="B11" s="110" t="s">
        <v>18</v>
      </c>
      <c r="C11" s="48" t="s">
        <v>18</v>
      </c>
      <c r="D11" s="62">
        <v>13</v>
      </c>
      <c r="E11" s="62">
        <v>0</v>
      </c>
      <c r="F11" s="62">
        <v>0</v>
      </c>
      <c r="G11" s="62">
        <v>0</v>
      </c>
      <c r="H11" s="100">
        <v>13</v>
      </c>
      <c r="I11" s="87">
        <v>11</v>
      </c>
      <c r="J11" s="91">
        <f t="shared" si="2"/>
        <v>0.84615384615384615</v>
      </c>
      <c r="K11" s="92">
        <f t="shared" si="3"/>
        <v>2</v>
      </c>
      <c r="L11" s="119">
        <f t="shared" si="0"/>
        <v>13</v>
      </c>
      <c r="M11" s="119">
        <f t="shared" si="1"/>
        <v>0</v>
      </c>
    </row>
    <row r="12" spans="1:21" ht="14.25">
      <c r="A12" s="61">
        <v>909</v>
      </c>
      <c r="B12" s="112" t="s">
        <v>19</v>
      </c>
      <c r="C12" s="48" t="s">
        <v>19</v>
      </c>
      <c r="D12" s="62">
        <v>310</v>
      </c>
      <c r="E12" s="62">
        <v>0</v>
      </c>
      <c r="F12" s="62">
        <v>10</v>
      </c>
      <c r="G12" s="62">
        <v>0</v>
      </c>
      <c r="H12" s="100">
        <v>320</v>
      </c>
      <c r="I12" s="87">
        <v>223</v>
      </c>
      <c r="J12" s="91">
        <f t="shared" si="2"/>
        <v>0.69687500000000002</v>
      </c>
      <c r="K12" s="92">
        <f t="shared" si="3"/>
        <v>97</v>
      </c>
      <c r="L12" s="119">
        <f t="shared" si="0"/>
        <v>310</v>
      </c>
      <c r="M12" s="119">
        <f t="shared" si="1"/>
        <v>10</v>
      </c>
      <c r="P12" s="119" t="e">
        <f>#REF!+#REF!</f>
        <v>#REF!</v>
      </c>
      <c r="Q12" s="119" t="e">
        <f>#REF!+#REF!</f>
        <v>#REF!</v>
      </c>
      <c r="R12" s="119" t="e">
        <f>#REF!+#REF!</f>
        <v>#REF!</v>
      </c>
      <c r="S12" s="119" t="e">
        <f>#REF!+#REF!</f>
        <v>#REF!</v>
      </c>
      <c r="T12" s="119" t="e">
        <f>#REF!+#REF!</f>
        <v>#REF!</v>
      </c>
      <c r="U12" s="119">
        <f>L11+L10</f>
        <v>92</v>
      </c>
    </row>
    <row r="13" spans="1:21" ht="14.25">
      <c r="A13" s="61">
        <v>1010</v>
      </c>
      <c r="B13" s="110" t="s">
        <v>20</v>
      </c>
      <c r="C13" s="48" t="s">
        <v>20</v>
      </c>
      <c r="D13" s="62">
        <v>38</v>
      </c>
      <c r="E13" s="62">
        <v>0</v>
      </c>
      <c r="F13" s="62">
        <v>7</v>
      </c>
      <c r="G13" s="62">
        <v>0</v>
      </c>
      <c r="H13" s="100">
        <v>45</v>
      </c>
      <c r="I13" s="87">
        <v>38</v>
      </c>
      <c r="J13" s="91">
        <f t="shared" si="2"/>
        <v>0.84444444444444444</v>
      </c>
      <c r="K13" s="92">
        <f t="shared" si="3"/>
        <v>7</v>
      </c>
      <c r="L13" s="119">
        <f t="shared" si="0"/>
        <v>38</v>
      </c>
      <c r="M13" s="119">
        <f t="shared" si="1"/>
        <v>7</v>
      </c>
    </row>
    <row r="14" spans="1:21" ht="14.25">
      <c r="A14" s="61">
        <v>1111</v>
      </c>
      <c r="B14" s="112" t="s">
        <v>52</v>
      </c>
      <c r="C14" s="64" t="s">
        <v>52</v>
      </c>
      <c r="D14" s="65">
        <v>34</v>
      </c>
      <c r="E14" s="65">
        <v>0</v>
      </c>
      <c r="F14" s="65">
        <v>3</v>
      </c>
      <c r="G14" s="65">
        <v>0</v>
      </c>
      <c r="H14" s="101">
        <v>37</v>
      </c>
      <c r="I14" s="88">
        <v>28</v>
      </c>
      <c r="J14" s="93">
        <f>I14/H14</f>
        <v>0.7567567567567568</v>
      </c>
      <c r="K14" s="94">
        <f>H14-I14</f>
        <v>9</v>
      </c>
      <c r="L14" s="119">
        <f t="shared" si="0"/>
        <v>34</v>
      </c>
      <c r="M14" s="119">
        <f t="shared" si="1"/>
        <v>3</v>
      </c>
    </row>
    <row r="15" spans="1:21" ht="14.25">
      <c r="A15" s="61">
        <v>1212</v>
      </c>
      <c r="B15" s="110" t="s">
        <v>22</v>
      </c>
      <c r="C15" s="48" t="s">
        <v>22</v>
      </c>
      <c r="D15" s="62">
        <v>384</v>
      </c>
      <c r="E15" s="62">
        <v>0</v>
      </c>
      <c r="F15" s="62">
        <v>20</v>
      </c>
      <c r="G15" s="62">
        <v>0</v>
      </c>
      <c r="H15" s="100">
        <v>404</v>
      </c>
      <c r="I15" s="87">
        <v>312</v>
      </c>
      <c r="J15" s="91">
        <f t="shared" si="2"/>
        <v>0.7722772277227723</v>
      </c>
      <c r="K15" s="92">
        <f t="shared" si="3"/>
        <v>92</v>
      </c>
      <c r="L15" s="119">
        <f t="shared" si="0"/>
        <v>384</v>
      </c>
      <c r="M15" s="119">
        <f t="shared" si="1"/>
        <v>20</v>
      </c>
    </row>
    <row r="16" spans="1:21" ht="14.25">
      <c r="A16" s="61">
        <v>1313</v>
      </c>
      <c r="B16" s="112" t="s">
        <v>23</v>
      </c>
      <c r="C16" s="48" t="s">
        <v>23</v>
      </c>
      <c r="D16" s="62">
        <v>872</v>
      </c>
      <c r="E16" s="62">
        <v>14</v>
      </c>
      <c r="F16" s="62">
        <v>251</v>
      </c>
      <c r="G16" s="62">
        <v>0</v>
      </c>
      <c r="H16" s="100">
        <v>1137</v>
      </c>
      <c r="I16" s="87">
        <v>904</v>
      </c>
      <c r="J16" s="91">
        <f t="shared" si="2"/>
        <v>0.79507475813544415</v>
      </c>
      <c r="K16" s="92">
        <f t="shared" si="3"/>
        <v>233</v>
      </c>
      <c r="L16" s="119">
        <f t="shared" si="0"/>
        <v>886</v>
      </c>
      <c r="M16" s="119">
        <f t="shared" si="1"/>
        <v>251</v>
      </c>
    </row>
    <row r="17" spans="1:20" ht="14.25">
      <c r="A17" s="61">
        <v>1414</v>
      </c>
      <c r="B17" s="110" t="s">
        <v>49</v>
      </c>
      <c r="C17" s="48" t="s">
        <v>49</v>
      </c>
      <c r="D17" s="62">
        <v>24</v>
      </c>
      <c r="E17" s="62">
        <v>0</v>
      </c>
      <c r="F17" s="62">
        <v>0</v>
      </c>
      <c r="G17" s="62">
        <v>0</v>
      </c>
      <c r="H17" s="100">
        <v>24</v>
      </c>
      <c r="I17" s="87">
        <v>19</v>
      </c>
      <c r="J17" s="91">
        <f>I17/H17</f>
        <v>0.79166666666666663</v>
      </c>
      <c r="K17" s="92">
        <f>H17-I17</f>
        <v>5</v>
      </c>
      <c r="L17" s="119">
        <f t="shared" si="0"/>
        <v>24</v>
      </c>
      <c r="M17" s="119">
        <f t="shared" si="1"/>
        <v>0</v>
      </c>
    </row>
    <row r="18" spans="1:20" ht="14.25">
      <c r="A18" s="61">
        <v>1515</v>
      </c>
      <c r="B18" s="112" t="s">
        <v>24</v>
      </c>
      <c r="C18" s="48" t="s">
        <v>24</v>
      </c>
      <c r="D18" s="62">
        <v>4099</v>
      </c>
      <c r="E18" s="62">
        <v>10</v>
      </c>
      <c r="F18" s="62">
        <v>86</v>
      </c>
      <c r="G18" s="62">
        <v>0</v>
      </c>
      <c r="H18" s="100">
        <v>4196</v>
      </c>
      <c r="I18" s="87">
        <v>2623</v>
      </c>
      <c r="J18" s="91">
        <f t="shared" si="2"/>
        <v>0.62511916110581511</v>
      </c>
      <c r="K18" s="92">
        <f t="shared" si="3"/>
        <v>1573</v>
      </c>
      <c r="L18" s="119">
        <f t="shared" si="0"/>
        <v>4109</v>
      </c>
      <c r="M18" s="119">
        <f t="shared" si="1"/>
        <v>86</v>
      </c>
    </row>
    <row r="19" spans="1:20" ht="14.25">
      <c r="A19" s="61">
        <v>1616</v>
      </c>
      <c r="B19" s="110" t="s">
        <v>25</v>
      </c>
      <c r="C19" s="48" t="s">
        <v>25</v>
      </c>
      <c r="D19" s="62">
        <v>65</v>
      </c>
      <c r="E19" s="62">
        <v>1</v>
      </c>
      <c r="F19" s="62">
        <v>7</v>
      </c>
      <c r="G19" s="62">
        <v>0</v>
      </c>
      <c r="H19" s="100">
        <v>73</v>
      </c>
      <c r="I19" s="87">
        <v>49</v>
      </c>
      <c r="J19" s="91">
        <f t="shared" si="2"/>
        <v>0.67123287671232879</v>
      </c>
      <c r="K19" s="92">
        <f t="shared" si="3"/>
        <v>24</v>
      </c>
      <c r="L19" s="119">
        <f t="shared" si="0"/>
        <v>66</v>
      </c>
      <c r="M19" s="119">
        <f t="shared" si="1"/>
        <v>7</v>
      </c>
    </row>
    <row r="20" spans="1:20" ht="14.25">
      <c r="A20" s="61">
        <v>1717</v>
      </c>
      <c r="B20" s="112" t="s">
        <v>26</v>
      </c>
      <c r="C20" s="48" t="s">
        <v>26</v>
      </c>
      <c r="D20" s="62">
        <v>22</v>
      </c>
      <c r="E20" s="62">
        <v>0</v>
      </c>
      <c r="F20" s="62">
        <v>1</v>
      </c>
      <c r="G20" s="62">
        <v>0</v>
      </c>
      <c r="H20" s="100">
        <v>23</v>
      </c>
      <c r="I20" s="87">
        <v>12</v>
      </c>
      <c r="J20" s="91">
        <f t="shared" si="2"/>
        <v>0.52173913043478259</v>
      </c>
      <c r="K20" s="92">
        <f t="shared" si="3"/>
        <v>11</v>
      </c>
      <c r="L20" s="119">
        <f t="shared" si="0"/>
        <v>22</v>
      </c>
      <c r="M20" s="119">
        <f t="shared" si="1"/>
        <v>1</v>
      </c>
    </row>
    <row r="21" spans="1:20" ht="14.25">
      <c r="A21" s="61">
        <v>1802</v>
      </c>
      <c r="B21" s="110" t="s">
        <v>27</v>
      </c>
      <c r="C21" s="48" t="s">
        <v>27</v>
      </c>
      <c r="D21" s="62">
        <v>138</v>
      </c>
      <c r="E21" s="62">
        <v>0</v>
      </c>
      <c r="F21" s="62">
        <v>7</v>
      </c>
      <c r="G21" s="62">
        <v>2</v>
      </c>
      <c r="H21" s="100">
        <v>147</v>
      </c>
      <c r="I21" s="87">
        <v>112</v>
      </c>
      <c r="J21" s="91">
        <f t="shared" si="2"/>
        <v>0.76190476190476186</v>
      </c>
      <c r="K21" s="92">
        <f t="shared" si="3"/>
        <v>35</v>
      </c>
      <c r="L21" s="119">
        <f t="shared" si="0"/>
        <v>138</v>
      </c>
      <c r="M21" s="119">
        <f t="shared" si="1"/>
        <v>9</v>
      </c>
    </row>
    <row r="22" spans="1:20" ht="14.25">
      <c r="A22" s="61">
        <v>1919</v>
      </c>
      <c r="B22" s="112" t="s">
        <v>28</v>
      </c>
      <c r="C22" s="48" t="s">
        <v>28</v>
      </c>
      <c r="D22" s="62">
        <v>7132</v>
      </c>
      <c r="E22" s="62">
        <v>26</v>
      </c>
      <c r="F22" s="62">
        <v>196</v>
      </c>
      <c r="G22" s="62">
        <v>0</v>
      </c>
      <c r="H22" s="100">
        <v>7354</v>
      </c>
      <c r="I22" s="87">
        <v>4733</v>
      </c>
      <c r="J22" s="91">
        <f t="shared" si="2"/>
        <v>0.64359532227359262</v>
      </c>
      <c r="K22" s="92">
        <f t="shared" si="3"/>
        <v>2621</v>
      </c>
      <c r="L22" s="119">
        <f t="shared" si="0"/>
        <v>7158</v>
      </c>
      <c r="M22" s="119">
        <f t="shared" si="1"/>
        <v>196</v>
      </c>
    </row>
    <row r="23" spans="1:20" ht="14.25">
      <c r="A23" s="61">
        <v>2020</v>
      </c>
      <c r="B23" s="110" t="s">
        <v>29</v>
      </c>
      <c r="C23" s="48" t="s">
        <v>29</v>
      </c>
      <c r="D23" s="62">
        <v>1902</v>
      </c>
      <c r="E23" s="62">
        <v>3</v>
      </c>
      <c r="F23" s="62">
        <v>18</v>
      </c>
      <c r="G23" s="62">
        <v>0</v>
      </c>
      <c r="H23" s="100">
        <v>1923</v>
      </c>
      <c r="I23" s="87">
        <v>1202</v>
      </c>
      <c r="J23" s="91">
        <f t="shared" si="2"/>
        <v>0.625065002600104</v>
      </c>
      <c r="K23" s="92">
        <f t="shared" si="3"/>
        <v>721</v>
      </c>
      <c r="L23" s="119">
        <f t="shared" si="0"/>
        <v>1905</v>
      </c>
      <c r="M23" s="119">
        <f t="shared" si="1"/>
        <v>18</v>
      </c>
    </row>
    <row r="24" spans="1:20" ht="14.25">
      <c r="A24" s="61">
        <v>2121</v>
      </c>
      <c r="B24" s="112" t="s">
        <v>30</v>
      </c>
      <c r="C24" s="48" t="s">
        <v>30</v>
      </c>
      <c r="D24" s="62">
        <v>30</v>
      </c>
      <c r="E24" s="62">
        <v>0</v>
      </c>
      <c r="F24" s="62">
        <v>0</v>
      </c>
      <c r="G24" s="62">
        <v>0</v>
      </c>
      <c r="H24" s="100">
        <v>30</v>
      </c>
      <c r="I24" s="87">
        <v>23</v>
      </c>
      <c r="J24" s="91">
        <f t="shared" si="2"/>
        <v>0.76666666666666672</v>
      </c>
      <c r="K24" s="92">
        <f t="shared" si="3"/>
        <v>7</v>
      </c>
      <c r="L24" s="119">
        <f t="shared" si="0"/>
        <v>30</v>
      </c>
      <c r="M24" s="119">
        <f t="shared" si="1"/>
        <v>0</v>
      </c>
    </row>
    <row r="25" spans="1:20" ht="14.25">
      <c r="A25" s="61">
        <v>2176</v>
      </c>
      <c r="B25" s="110" t="s">
        <v>31</v>
      </c>
      <c r="C25" s="48" t="s">
        <v>31</v>
      </c>
      <c r="D25">
        <v>358</v>
      </c>
      <c r="E25">
        <v>0</v>
      </c>
      <c r="F25">
        <v>15</v>
      </c>
      <c r="G25">
        <v>0</v>
      </c>
      <c r="H25">
        <v>373</v>
      </c>
      <c r="I25">
        <v>232</v>
      </c>
      <c r="J25" s="91">
        <f t="shared" si="2"/>
        <v>0.62198391420911525</v>
      </c>
      <c r="K25">
        <v>141</v>
      </c>
      <c r="L25" s="119">
        <f t="shared" si="0"/>
        <v>358</v>
      </c>
      <c r="M25" s="119">
        <f t="shared" si="1"/>
        <v>15</v>
      </c>
    </row>
    <row r="26" spans="1:20" ht="14.25">
      <c r="A26" s="61">
        <v>2222</v>
      </c>
      <c r="B26" s="112" t="s">
        <v>51</v>
      </c>
      <c r="C26" s="48" t="s">
        <v>51</v>
      </c>
      <c r="D26" s="62">
        <v>126</v>
      </c>
      <c r="E26" s="62">
        <v>0</v>
      </c>
      <c r="F26" s="62">
        <v>2</v>
      </c>
      <c r="G26" s="62">
        <v>0</v>
      </c>
      <c r="H26" s="100">
        <v>128</v>
      </c>
      <c r="I26" s="87">
        <v>84</v>
      </c>
      <c r="J26" s="91">
        <f>I26/H26</f>
        <v>0.65625</v>
      </c>
      <c r="K26" s="92">
        <f>H26-I26</f>
        <v>44</v>
      </c>
      <c r="L26" s="119">
        <f t="shared" si="0"/>
        <v>126</v>
      </c>
      <c r="M26" s="119">
        <f t="shared" si="1"/>
        <v>2</v>
      </c>
    </row>
    <row r="27" spans="1:20" ht="14.25">
      <c r="A27" s="61">
        <v>2323</v>
      </c>
      <c r="B27" s="110" t="s">
        <v>68</v>
      </c>
      <c r="C27" s="48" t="s">
        <v>32</v>
      </c>
      <c r="D27" s="62">
        <v>221</v>
      </c>
      <c r="E27" s="62">
        <v>0</v>
      </c>
      <c r="F27" s="62">
        <v>7</v>
      </c>
      <c r="G27" s="62">
        <v>0</v>
      </c>
      <c r="H27" s="100">
        <v>228</v>
      </c>
      <c r="I27" s="87">
        <v>151</v>
      </c>
      <c r="J27" s="91">
        <f t="shared" si="2"/>
        <v>0.66228070175438591</v>
      </c>
      <c r="K27" s="92">
        <f t="shared" si="3"/>
        <v>77</v>
      </c>
      <c r="L27" s="119">
        <f t="shared" si="0"/>
        <v>221</v>
      </c>
      <c r="M27" s="119">
        <f t="shared" si="1"/>
        <v>7</v>
      </c>
      <c r="P27" s="119" t="e">
        <f>#REF!+#REF!</f>
        <v>#REF!</v>
      </c>
      <c r="Q27" s="119" t="e">
        <f>#REF!+#REF!</f>
        <v>#REF!</v>
      </c>
      <c r="R27" s="119" t="e">
        <f>#REF!+#REF!</f>
        <v>#REF!</v>
      </c>
      <c r="S27" s="119" t="e">
        <f>#REF!+#REF!</f>
        <v>#REF!</v>
      </c>
      <c r="T27" s="119" t="e">
        <f>#REF!+#REF!</f>
        <v>#REF!</v>
      </c>
    </row>
    <row r="28" spans="1:20" ht="14.25">
      <c r="A28" s="61">
        <v>2424</v>
      </c>
      <c r="B28" s="112" t="s">
        <v>33</v>
      </c>
      <c r="C28" s="48" t="s">
        <v>33</v>
      </c>
      <c r="D28" s="62">
        <v>61</v>
      </c>
      <c r="E28" s="62">
        <v>0</v>
      </c>
      <c r="F28" s="62">
        <v>0</v>
      </c>
      <c r="G28" s="62">
        <v>1</v>
      </c>
      <c r="H28" s="100">
        <v>62</v>
      </c>
      <c r="I28" s="87">
        <v>36</v>
      </c>
      <c r="J28" s="91">
        <f t="shared" si="2"/>
        <v>0.58064516129032262</v>
      </c>
      <c r="K28" s="92">
        <f t="shared" si="3"/>
        <v>26</v>
      </c>
      <c r="L28" s="119">
        <f t="shared" si="0"/>
        <v>61</v>
      </c>
      <c r="M28" s="119">
        <f t="shared" si="1"/>
        <v>1</v>
      </c>
    </row>
    <row r="29" spans="1:20" ht="14.25">
      <c r="A29" s="61">
        <v>2525</v>
      </c>
      <c r="B29" s="110" t="s">
        <v>34</v>
      </c>
      <c r="C29" s="48" t="s">
        <v>34</v>
      </c>
      <c r="D29" s="62">
        <v>223</v>
      </c>
      <c r="E29" s="62">
        <v>1</v>
      </c>
      <c r="F29" s="62">
        <v>7</v>
      </c>
      <c r="G29" s="62">
        <v>0</v>
      </c>
      <c r="H29" s="100">
        <v>231</v>
      </c>
      <c r="I29" s="87">
        <v>184</v>
      </c>
      <c r="J29" s="91">
        <f t="shared" si="2"/>
        <v>0.79653679653679654</v>
      </c>
      <c r="K29" s="92">
        <f t="shared" si="3"/>
        <v>47</v>
      </c>
      <c r="L29" s="119">
        <f t="shared" si="0"/>
        <v>224</v>
      </c>
      <c r="M29" s="119">
        <f t="shared" si="1"/>
        <v>7</v>
      </c>
    </row>
    <row r="30" spans="1:20" ht="14.25">
      <c r="A30" s="61">
        <v>2626</v>
      </c>
      <c r="B30" s="112" t="s">
        <v>35</v>
      </c>
      <c r="C30" s="48" t="s">
        <v>35</v>
      </c>
      <c r="D30" s="62">
        <v>1274</v>
      </c>
      <c r="E30" s="62">
        <v>9</v>
      </c>
      <c r="F30" s="62">
        <v>44</v>
      </c>
      <c r="G30" s="62">
        <v>1</v>
      </c>
      <c r="H30" s="100">
        <v>1328</v>
      </c>
      <c r="I30" s="87">
        <v>850</v>
      </c>
      <c r="J30" s="91">
        <f t="shared" si="2"/>
        <v>0.64006024096385539</v>
      </c>
      <c r="K30" s="92">
        <f t="shared" si="3"/>
        <v>478</v>
      </c>
      <c r="L30" s="119">
        <f t="shared" si="0"/>
        <v>1283</v>
      </c>
      <c r="M30" s="119">
        <f t="shared" si="1"/>
        <v>45</v>
      </c>
    </row>
    <row r="31" spans="1:20" ht="14.25">
      <c r="A31" s="61">
        <v>2727</v>
      </c>
      <c r="B31" s="110" t="s">
        <v>36</v>
      </c>
      <c r="C31" s="48" t="s">
        <v>36</v>
      </c>
      <c r="D31" s="62">
        <v>24</v>
      </c>
      <c r="E31" s="62">
        <v>0</v>
      </c>
      <c r="F31" s="62">
        <v>0</v>
      </c>
      <c r="G31" s="62">
        <v>0</v>
      </c>
      <c r="H31" s="100">
        <v>24</v>
      </c>
      <c r="I31" s="87">
        <v>21</v>
      </c>
      <c r="J31" s="91">
        <f t="shared" si="2"/>
        <v>0.875</v>
      </c>
      <c r="K31" s="92">
        <f t="shared" si="3"/>
        <v>3</v>
      </c>
      <c r="L31" s="119">
        <f t="shared" si="0"/>
        <v>24</v>
      </c>
      <c r="M31" s="119">
        <f t="shared" si="1"/>
        <v>0</v>
      </c>
    </row>
    <row r="32" spans="1:20" ht="14.25">
      <c r="A32" s="61">
        <v>2828</v>
      </c>
      <c r="B32" s="112" t="s">
        <v>37</v>
      </c>
      <c r="C32" s="48" t="s">
        <v>37</v>
      </c>
      <c r="D32" s="62">
        <v>86</v>
      </c>
      <c r="E32" s="62">
        <v>1</v>
      </c>
      <c r="F32" s="62">
        <v>1</v>
      </c>
      <c r="G32" s="62">
        <v>0</v>
      </c>
      <c r="H32" s="100">
        <v>88</v>
      </c>
      <c r="I32" s="87">
        <v>62</v>
      </c>
      <c r="J32" s="91">
        <f t="shared" si="2"/>
        <v>0.70454545454545459</v>
      </c>
      <c r="K32" s="92">
        <f t="shared" si="3"/>
        <v>26</v>
      </c>
      <c r="L32" s="119">
        <f t="shared" si="0"/>
        <v>87</v>
      </c>
      <c r="M32" s="119">
        <f t="shared" si="1"/>
        <v>1</v>
      </c>
    </row>
    <row r="33" spans="1:13" ht="14.25">
      <c r="A33" s="61">
        <v>2929</v>
      </c>
      <c r="B33" s="110" t="s">
        <v>38</v>
      </c>
      <c r="C33" s="48" t="s">
        <v>38</v>
      </c>
      <c r="D33" s="62">
        <v>942</v>
      </c>
      <c r="E33" s="62">
        <v>1</v>
      </c>
      <c r="F33" s="62">
        <v>11</v>
      </c>
      <c r="G33" s="62">
        <v>0</v>
      </c>
      <c r="H33" s="100">
        <v>954</v>
      </c>
      <c r="I33" s="87">
        <v>479</v>
      </c>
      <c r="J33" s="91">
        <f t="shared" si="2"/>
        <v>0.50209643605870025</v>
      </c>
      <c r="K33" s="92">
        <f t="shared" si="3"/>
        <v>475</v>
      </c>
      <c r="L33" s="119">
        <f t="shared" si="0"/>
        <v>943</v>
      </c>
      <c r="M33" s="119">
        <f t="shared" si="1"/>
        <v>11</v>
      </c>
    </row>
    <row r="34" spans="1:13" ht="14.25">
      <c r="A34" s="61">
        <v>3030</v>
      </c>
      <c r="B34" s="112" t="s">
        <v>39</v>
      </c>
      <c r="C34" s="48" t="s">
        <v>39</v>
      </c>
      <c r="D34" s="62">
        <v>147</v>
      </c>
      <c r="E34" s="62">
        <v>0</v>
      </c>
      <c r="F34" s="62">
        <v>7</v>
      </c>
      <c r="G34" s="62">
        <v>0</v>
      </c>
      <c r="H34" s="100">
        <v>154</v>
      </c>
      <c r="I34" s="87">
        <v>85</v>
      </c>
      <c r="J34" s="91">
        <f t="shared" si="2"/>
        <v>0.55194805194805197</v>
      </c>
      <c r="K34" s="92">
        <f t="shared" si="3"/>
        <v>69</v>
      </c>
      <c r="L34" s="119">
        <f t="shared" si="0"/>
        <v>147</v>
      </c>
      <c r="M34" s="119">
        <f t="shared" si="1"/>
        <v>7</v>
      </c>
    </row>
    <row r="35" spans="1:13" ht="14.25">
      <c r="A35" s="61">
        <v>3045</v>
      </c>
      <c r="B35" s="110" t="s">
        <v>40</v>
      </c>
      <c r="C35" s="48" t="s">
        <v>40</v>
      </c>
      <c r="D35" s="62">
        <v>324</v>
      </c>
      <c r="E35" s="62">
        <v>1</v>
      </c>
      <c r="F35" s="62">
        <v>7</v>
      </c>
      <c r="G35" s="62">
        <v>0</v>
      </c>
      <c r="H35" s="100">
        <v>332</v>
      </c>
      <c r="I35" s="87">
        <v>182</v>
      </c>
      <c r="J35" s="91">
        <f t="shared" si="2"/>
        <v>0.54819277108433739</v>
      </c>
      <c r="K35" s="92">
        <f t="shared" si="3"/>
        <v>150</v>
      </c>
      <c r="L35" s="119">
        <f t="shared" si="0"/>
        <v>325</v>
      </c>
      <c r="M35" s="119">
        <f t="shared" si="1"/>
        <v>7</v>
      </c>
    </row>
    <row r="36" spans="1:13" ht="14.25">
      <c r="A36" s="61">
        <v>3131</v>
      </c>
      <c r="B36" s="112" t="s">
        <v>50</v>
      </c>
      <c r="C36" s="48" t="s">
        <v>50</v>
      </c>
      <c r="D36" s="62">
        <v>9</v>
      </c>
      <c r="E36" s="62">
        <v>0</v>
      </c>
      <c r="F36" s="62">
        <v>2</v>
      </c>
      <c r="G36" s="62">
        <v>0</v>
      </c>
      <c r="H36" s="100">
        <v>11</v>
      </c>
      <c r="I36" s="87">
        <v>9</v>
      </c>
      <c r="J36" s="91">
        <f>I36/H36</f>
        <v>0.81818181818181823</v>
      </c>
      <c r="K36" s="92">
        <f>H36-I36</f>
        <v>2</v>
      </c>
      <c r="L36" s="119">
        <f t="shared" si="0"/>
        <v>9</v>
      </c>
      <c r="M36" s="119">
        <f t="shared" si="1"/>
        <v>2</v>
      </c>
    </row>
    <row r="37" spans="1:13" ht="14.25">
      <c r="A37" s="61">
        <v>3232</v>
      </c>
      <c r="B37" s="110" t="s">
        <v>42</v>
      </c>
      <c r="C37" s="48" t="s">
        <v>42</v>
      </c>
      <c r="D37" s="62">
        <v>315</v>
      </c>
      <c r="E37" s="62">
        <v>0</v>
      </c>
      <c r="F37" s="62">
        <v>17</v>
      </c>
      <c r="G37" s="62">
        <v>0</v>
      </c>
      <c r="H37" s="100">
        <v>332</v>
      </c>
      <c r="I37" s="87">
        <v>213</v>
      </c>
      <c r="J37" s="91">
        <f t="shared" si="2"/>
        <v>0.64156626506024095</v>
      </c>
      <c r="K37" s="92">
        <f t="shared" si="3"/>
        <v>119</v>
      </c>
      <c r="L37" s="119">
        <f t="shared" si="0"/>
        <v>315</v>
      </c>
      <c r="M37" s="119">
        <f t="shared" si="1"/>
        <v>17</v>
      </c>
    </row>
    <row r="38" spans="1:13" ht="14.25">
      <c r="A38" s="61">
        <v>3333</v>
      </c>
      <c r="B38" s="112" t="s">
        <v>47</v>
      </c>
      <c r="C38" s="48" t="s">
        <v>47</v>
      </c>
      <c r="D38" s="62">
        <v>23</v>
      </c>
      <c r="E38" s="62">
        <v>0</v>
      </c>
      <c r="F38" s="62">
        <v>0</v>
      </c>
      <c r="G38" s="62">
        <v>0</v>
      </c>
      <c r="H38" s="100">
        <v>23</v>
      </c>
      <c r="I38" s="87">
        <v>19</v>
      </c>
      <c r="J38" s="91">
        <f t="shared" ref="J38:J44" si="4">I38/H38</f>
        <v>0.82608695652173914</v>
      </c>
      <c r="K38" s="92">
        <f t="shared" ref="K38:K44" si="5">H38-I38</f>
        <v>4</v>
      </c>
      <c r="L38" s="119">
        <f t="shared" si="0"/>
        <v>23</v>
      </c>
      <c r="M38" s="119">
        <f t="shared" si="1"/>
        <v>0</v>
      </c>
    </row>
    <row r="39" spans="1:13" ht="14.25">
      <c r="A39" s="61">
        <v>3434</v>
      </c>
      <c r="B39" s="110" t="s">
        <v>43</v>
      </c>
      <c r="C39" s="48" t="s">
        <v>43</v>
      </c>
      <c r="D39" s="62">
        <v>27</v>
      </c>
      <c r="E39" s="62">
        <v>1</v>
      </c>
      <c r="F39" s="62">
        <v>2</v>
      </c>
      <c r="G39" s="62">
        <v>0</v>
      </c>
      <c r="H39" s="100">
        <v>30</v>
      </c>
      <c r="I39" s="87">
        <v>11</v>
      </c>
      <c r="J39" s="91">
        <f t="shared" si="4"/>
        <v>0.36666666666666664</v>
      </c>
      <c r="K39" s="92">
        <f t="shared" si="5"/>
        <v>19</v>
      </c>
      <c r="L39" s="119">
        <f t="shared" si="0"/>
        <v>28</v>
      </c>
      <c r="M39" s="119">
        <f t="shared" si="1"/>
        <v>2</v>
      </c>
    </row>
    <row r="40" spans="1:13" ht="14.25">
      <c r="A40" s="61">
        <v>3535</v>
      </c>
      <c r="B40" s="112" t="s">
        <v>44</v>
      </c>
      <c r="C40" s="48" t="s">
        <v>44</v>
      </c>
      <c r="D40" s="62">
        <v>1195</v>
      </c>
      <c r="E40" s="62">
        <v>0</v>
      </c>
      <c r="F40" s="62">
        <v>5</v>
      </c>
      <c r="G40" s="62">
        <v>0</v>
      </c>
      <c r="H40" s="100">
        <v>1200</v>
      </c>
      <c r="I40" s="87">
        <v>702</v>
      </c>
      <c r="J40" s="91">
        <f t="shared" si="4"/>
        <v>0.58499999999999996</v>
      </c>
      <c r="K40" s="92">
        <f t="shared" si="5"/>
        <v>498</v>
      </c>
      <c r="L40" s="119">
        <f t="shared" si="0"/>
        <v>1195</v>
      </c>
      <c r="M40" s="119">
        <f t="shared" si="1"/>
        <v>5</v>
      </c>
    </row>
    <row r="41" spans="1:13" ht="14.25">
      <c r="A41" s="61">
        <v>3636</v>
      </c>
      <c r="B41" s="110" t="s">
        <v>45</v>
      </c>
      <c r="C41" s="48" t="s">
        <v>45</v>
      </c>
      <c r="D41" s="62">
        <v>224</v>
      </c>
      <c r="E41" s="62">
        <v>0</v>
      </c>
      <c r="F41" s="62">
        <v>21</v>
      </c>
      <c r="G41" s="62">
        <v>0</v>
      </c>
      <c r="H41" s="100">
        <v>245</v>
      </c>
      <c r="I41" s="87">
        <v>163</v>
      </c>
      <c r="J41" s="91">
        <f t="shared" si="4"/>
        <v>0.66530612244897958</v>
      </c>
      <c r="K41" s="92">
        <f t="shared" si="5"/>
        <v>82</v>
      </c>
      <c r="L41" s="119">
        <f t="shared" si="0"/>
        <v>224</v>
      </c>
      <c r="M41" s="119">
        <f t="shared" si="1"/>
        <v>21</v>
      </c>
    </row>
    <row r="42" spans="1:13" ht="14.25">
      <c r="A42" s="61">
        <v>3737</v>
      </c>
      <c r="B42" s="112" t="s">
        <v>48</v>
      </c>
      <c r="C42" s="48" t="s">
        <v>48</v>
      </c>
      <c r="D42" s="62">
        <v>118</v>
      </c>
      <c r="E42" s="62">
        <v>0</v>
      </c>
      <c r="F42" s="62">
        <v>3</v>
      </c>
      <c r="G42" s="62">
        <v>0</v>
      </c>
      <c r="H42" s="100">
        <v>121</v>
      </c>
      <c r="I42" s="87">
        <v>93</v>
      </c>
      <c r="J42" s="91">
        <f t="shared" si="4"/>
        <v>0.76859504132231404</v>
      </c>
      <c r="K42" s="92">
        <f t="shared" si="5"/>
        <v>28</v>
      </c>
      <c r="L42" s="119">
        <f t="shared" si="0"/>
        <v>118</v>
      </c>
      <c r="M42" s="119">
        <f t="shared" si="1"/>
        <v>3</v>
      </c>
    </row>
    <row r="43" spans="1:13" ht="14.25">
      <c r="A43" s="61">
        <v>3838</v>
      </c>
      <c r="B43" s="110" t="s">
        <v>46</v>
      </c>
      <c r="C43" s="48" t="s">
        <v>46</v>
      </c>
      <c r="D43" s="62">
        <v>120</v>
      </c>
      <c r="E43" s="62">
        <v>0</v>
      </c>
      <c r="F43" s="62">
        <v>10</v>
      </c>
      <c r="G43" s="62">
        <v>0</v>
      </c>
      <c r="H43" s="100">
        <v>130</v>
      </c>
      <c r="I43" s="87">
        <v>68</v>
      </c>
      <c r="J43" s="91">
        <f t="shared" si="4"/>
        <v>0.52307692307692311</v>
      </c>
      <c r="K43" s="92">
        <f t="shared" si="5"/>
        <v>62</v>
      </c>
      <c r="L43" s="119">
        <f t="shared" si="0"/>
        <v>120</v>
      </c>
      <c r="M43" s="119">
        <f t="shared" si="1"/>
        <v>10</v>
      </c>
    </row>
    <row r="44" spans="1:13" ht="15" thickBot="1">
      <c r="A44" s="61">
        <v>3939</v>
      </c>
      <c r="B44" s="112" t="s">
        <v>41</v>
      </c>
      <c r="C44" s="48" t="s">
        <v>41</v>
      </c>
      <c r="D44" s="62">
        <v>34</v>
      </c>
      <c r="E44" s="62">
        <v>0</v>
      </c>
      <c r="F44" s="62">
        <v>1</v>
      </c>
      <c r="G44" s="62">
        <v>0</v>
      </c>
      <c r="H44" s="100">
        <v>35</v>
      </c>
      <c r="I44" s="87">
        <v>25</v>
      </c>
      <c r="J44" s="91">
        <f t="shared" si="4"/>
        <v>0.7142857142857143</v>
      </c>
      <c r="K44" s="92">
        <f t="shared" si="5"/>
        <v>10</v>
      </c>
      <c r="L44" s="119">
        <f t="shared" si="0"/>
        <v>34</v>
      </c>
      <c r="M44" s="119">
        <f t="shared" si="1"/>
        <v>1</v>
      </c>
    </row>
    <row r="45" spans="1:13" ht="13.5" thickBot="1">
      <c r="A45" s="61">
        <v>4040</v>
      </c>
      <c r="B45" s="115"/>
      <c r="D45" s="68">
        <f>SUM(D3:D44)</f>
        <v>24861</v>
      </c>
      <c r="E45" s="68">
        <f t="shared" ref="E45:K45" si="6">SUM(E3:E44)</f>
        <v>95</v>
      </c>
      <c r="F45" s="68">
        <f t="shared" si="6"/>
        <v>981</v>
      </c>
      <c r="G45" s="68">
        <f t="shared" si="6"/>
        <v>9</v>
      </c>
      <c r="H45" s="68">
        <f t="shared" si="6"/>
        <v>25947</v>
      </c>
      <c r="I45" s="68">
        <f t="shared" si="6"/>
        <v>17004</v>
      </c>
      <c r="J45" s="68">
        <f t="shared" si="6"/>
        <v>28.883104193660376</v>
      </c>
      <c r="K45" s="68">
        <f t="shared" si="6"/>
        <v>8943</v>
      </c>
      <c r="L45" s="119">
        <f t="shared" si="0"/>
        <v>24956</v>
      </c>
      <c r="M45" s="119">
        <f t="shared" si="1"/>
        <v>990</v>
      </c>
    </row>
    <row r="46" spans="1:13" ht="13.5" thickBot="1">
      <c r="A46" s="63">
        <v>4141</v>
      </c>
      <c r="B46" s="116"/>
    </row>
    <row r="47" spans="1:13" ht="13.5" thickBot="1">
      <c r="A47" s="66"/>
      <c r="B47" s="117"/>
    </row>
    <row r="48" spans="1:13" ht="13.5" thickBot="1">
      <c r="C48" s="67"/>
    </row>
    <row r="49" spans="13:13">
      <c r="M49" s="119">
        <f>M45+L45</f>
        <v>25946</v>
      </c>
    </row>
  </sheetData>
  <mergeCells count="2">
    <mergeCell ref="D1:E1"/>
    <mergeCell ref="F1:G1"/>
  </mergeCells>
  <phoneticPr fontId="0" type="noConversion"/>
  <printOptions horizontalCentered="1"/>
  <pageMargins left="0.44" right="0.7" top="0.78740157480314965" bottom="1" header="0" footer="0"/>
  <pageSetup orientation="portrait" r:id="rId1"/>
  <headerFooter alignWithMargins="0">
    <oddHeader>&amp;C&amp;"Arial,Negrita"SECRETARIA DE FINANZAS Y ADMINISTRACION.
DIRECCION GENERAL DE INGRESOS.
ESTADISTICA DEL PADRON DE MOTOCICLETAS.&amp;R31 DE DICIEMBRE DE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>
      <selection activeCell="H18" sqref="H18"/>
    </sheetView>
  </sheetViews>
  <sheetFormatPr baseColWidth="10" defaultRowHeight="12.75"/>
  <cols>
    <col min="2" max="2" width="31.28515625" bestFit="1" customWidth="1"/>
    <col min="3" max="3" width="14.85546875" bestFit="1" customWidth="1"/>
    <col min="6" max="6" width="12.42578125" bestFit="1" customWidth="1"/>
    <col min="9" max="9" width="14.7109375" bestFit="1" customWidth="1"/>
    <col min="12" max="12" width="12.85546875" bestFit="1" customWidth="1"/>
    <col min="14" max="14" width="14.85546875" bestFit="1" customWidth="1"/>
  </cols>
  <sheetData>
    <row r="1" spans="1:17" ht="25.5">
      <c r="A1" s="136" t="s">
        <v>70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22.5">
      <c r="A2" s="133" t="s">
        <v>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23.25" thickBot="1">
      <c r="A3" s="139" t="s">
        <v>88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4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ht="12.75" customHeight="1">
      <c r="A5" s="150" t="s">
        <v>72</v>
      </c>
      <c r="B5" s="151"/>
      <c r="C5" s="145" t="s">
        <v>73</v>
      </c>
      <c r="D5" s="145"/>
      <c r="E5" s="145"/>
      <c r="F5" s="145" t="s">
        <v>74</v>
      </c>
      <c r="G5" s="145"/>
      <c r="H5" s="145"/>
      <c r="I5" s="145" t="s">
        <v>75</v>
      </c>
      <c r="J5" s="145"/>
      <c r="K5" s="145"/>
      <c r="L5" s="145" t="s">
        <v>76</v>
      </c>
      <c r="M5" s="145"/>
      <c r="N5" s="148" t="s">
        <v>4</v>
      </c>
    </row>
    <row r="6" spans="1:17" ht="12.75" customHeight="1">
      <c r="A6" s="152"/>
      <c r="B6" s="151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9"/>
    </row>
    <row r="7" spans="1:17" ht="15.75">
      <c r="A7" s="153" t="s">
        <v>77</v>
      </c>
      <c r="B7" s="109" t="s">
        <v>78</v>
      </c>
      <c r="C7" s="107" t="s">
        <v>79</v>
      </c>
      <c r="D7" s="107" t="s">
        <v>80</v>
      </c>
      <c r="E7" s="107" t="s">
        <v>81</v>
      </c>
      <c r="F7" s="107" t="s">
        <v>79</v>
      </c>
      <c r="G7" s="107" t="s">
        <v>80</v>
      </c>
      <c r="H7" s="107" t="s">
        <v>81</v>
      </c>
      <c r="I7" s="107" t="s">
        <v>79</v>
      </c>
      <c r="J7" s="107" t="s">
        <v>80</v>
      </c>
      <c r="K7" s="107" t="s">
        <v>81</v>
      </c>
      <c r="L7" s="107" t="s">
        <v>79</v>
      </c>
      <c r="M7" s="107" t="s">
        <v>80</v>
      </c>
      <c r="N7" s="149"/>
    </row>
    <row r="8" spans="1:17" ht="15.75">
      <c r="A8" s="153"/>
      <c r="B8" s="108" t="s">
        <v>5</v>
      </c>
      <c r="C8" s="142"/>
      <c r="D8" s="143"/>
      <c r="E8" s="144"/>
      <c r="F8" s="142"/>
      <c r="G8" s="143"/>
      <c r="H8" s="144"/>
      <c r="I8" s="142"/>
      <c r="J8" s="143"/>
      <c r="K8" s="144"/>
      <c r="L8" s="146"/>
      <c r="M8" s="147"/>
      <c r="N8" s="149"/>
    </row>
    <row r="9" spans="1:17" ht="14.25">
      <c r="A9" s="110">
        <v>1</v>
      </c>
      <c r="B9" s="110" t="s">
        <v>21</v>
      </c>
      <c r="C9" s="163">
        <v>3360</v>
      </c>
      <c r="D9" s="163">
        <v>1</v>
      </c>
      <c r="E9" s="163">
        <v>24</v>
      </c>
      <c r="F9" s="163">
        <v>109</v>
      </c>
      <c r="G9" s="163">
        <v>2</v>
      </c>
      <c r="H9" s="163">
        <v>18</v>
      </c>
      <c r="I9" s="163">
        <v>8118</v>
      </c>
      <c r="J9" s="163">
        <v>17</v>
      </c>
      <c r="K9" s="163">
        <v>18</v>
      </c>
      <c r="L9" s="163">
        <v>121</v>
      </c>
      <c r="M9" s="163">
        <v>4</v>
      </c>
      <c r="N9" s="163">
        <v>11792</v>
      </c>
      <c r="O9" s="119"/>
    </row>
    <row r="10" spans="1:17" ht="14.25">
      <c r="A10" s="112">
        <v>2</v>
      </c>
      <c r="B10" s="112" t="s">
        <v>11</v>
      </c>
      <c r="C10" s="120">
        <v>7582</v>
      </c>
      <c r="D10" s="120">
        <v>19</v>
      </c>
      <c r="E10" s="120">
        <v>74</v>
      </c>
      <c r="F10" s="120">
        <v>168</v>
      </c>
      <c r="G10" s="120">
        <v>3</v>
      </c>
      <c r="H10" s="120">
        <v>112</v>
      </c>
      <c r="I10" s="120">
        <v>10072</v>
      </c>
      <c r="J10" s="120">
        <v>72</v>
      </c>
      <c r="K10" s="120">
        <v>28</v>
      </c>
      <c r="L10" s="120">
        <v>351</v>
      </c>
      <c r="M10" s="120">
        <v>11</v>
      </c>
      <c r="N10" s="120">
        <v>18492</v>
      </c>
      <c r="O10" s="119"/>
    </row>
    <row r="11" spans="1:17" ht="14.25">
      <c r="A11" s="110">
        <v>3</v>
      </c>
      <c r="B11" s="110" t="s">
        <v>12</v>
      </c>
      <c r="C11" s="163">
        <v>8947</v>
      </c>
      <c r="D11" s="163">
        <v>52</v>
      </c>
      <c r="E11" s="163">
        <v>250</v>
      </c>
      <c r="F11" s="163">
        <v>398</v>
      </c>
      <c r="G11" s="163">
        <v>2</v>
      </c>
      <c r="H11" s="163">
        <v>115</v>
      </c>
      <c r="I11" s="163">
        <v>10605</v>
      </c>
      <c r="J11" s="163">
        <v>121</v>
      </c>
      <c r="K11" s="163">
        <v>66</v>
      </c>
      <c r="L11" s="163">
        <v>701</v>
      </c>
      <c r="M11" s="163">
        <v>71</v>
      </c>
      <c r="N11" s="163">
        <v>21328</v>
      </c>
      <c r="O11" s="119"/>
    </row>
    <row r="12" spans="1:17" ht="14.25">
      <c r="A12" s="112">
        <v>4</v>
      </c>
      <c r="B12" s="112" t="s">
        <v>13</v>
      </c>
      <c r="C12" s="120">
        <v>3076</v>
      </c>
      <c r="D12" s="120">
        <v>3</v>
      </c>
      <c r="E12" s="120">
        <v>24</v>
      </c>
      <c r="F12" s="120">
        <v>248</v>
      </c>
      <c r="G12" s="120">
        <v>5</v>
      </c>
      <c r="H12" s="120">
        <v>17</v>
      </c>
      <c r="I12" s="120">
        <v>5273</v>
      </c>
      <c r="J12" s="120">
        <v>40</v>
      </c>
      <c r="K12" s="120">
        <v>11</v>
      </c>
      <c r="L12" s="120">
        <v>109</v>
      </c>
      <c r="M12" s="120">
        <v>7</v>
      </c>
      <c r="N12" s="120">
        <v>8813</v>
      </c>
      <c r="O12" s="119"/>
    </row>
    <row r="13" spans="1:17" ht="14.25">
      <c r="A13" s="110">
        <v>5</v>
      </c>
      <c r="B13" s="110" t="s">
        <v>14</v>
      </c>
      <c r="C13" s="163">
        <v>2638</v>
      </c>
      <c r="D13" s="163">
        <v>14</v>
      </c>
      <c r="E13" s="163">
        <v>19</v>
      </c>
      <c r="F13" s="163">
        <v>328</v>
      </c>
      <c r="G13" s="163">
        <v>2</v>
      </c>
      <c r="H13" s="163">
        <v>38</v>
      </c>
      <c r="I13" s="163">
        <v>6357</v>
      </c>
      <c r="J13" s="163">
        <v>49</v>
      </c>
      <c r="K13" s="163">
        <v>39</v>
      </c>
      <c r="L13" s="163">
        <v>79</v>
      </c>
      <c r="M13" s="163">
        <v>11</v>
      </c>
      <c r="N13" s="163">
        <v>9574</v>
      </c>
      <c r="O13" s="119"/>
    </row>
    <row r="14" spans="1:17" ht="14.25">
      <c r="A14" s="112">
        <v>6</v>
      </c>
      <c r="B14" s="112" t="s">
        <v>15</v>
      </c>
      <c r="C14" s="120">
        <v>48077</v>
      </c>
      <c r="D14" s="120">
        <v>179</v>
      </c>
      <c r="E14" s="120">
        <v>1405</v>
      </c>
      <c r="F14" s="120">
        <v>822</v>
      </c>
      <c r="G14" s="120">
        <v>23</v>
      </c>
      <c r="H14" s="120">
        <v>609</v>
      </c>
      <c r="I14" s="120">
        <v>30447</v>
      </c>
      <c r="J14" s="120">
        <v>237</v>
      </c>
      <c r="K14" s="120">
        <v>278</v>
      </c>
      <c r="L14" s="120">
        <v>2493</v>
      </c>
      <c r="M14" s="120">
        <v>105</v>
      </c>
      <c r="N14" s="120">
        <v>84675</v>
      </c>
      <c r="O14" s="119"/>
    </row>
    <row r="15" spans="1:17" ht="14.25">
      <c r="A15" s="110">
        <v>7</v>
      </c>
      <c r="B15" s="110" t="s">
        <v>16</v>
      </c>
      <c r="C15" s="163">
        <v>1845</v>
      </c>
      <c r="D15" s="163">
        <v>14</v>
      </c>
      <c r="E15" s="163">
        <v>22</v>
      </c>
      <c r="F15" s="163">
        <v>72</v>
      </c>
      <c r="G15" s="163">
        <v>1</v>
      </c>
      <c r="H15" s="163">
        <v>3</v>
      </c>
      <c r="I15" s="163">
        <v>5492</v>
      </c>
      <c r="J15" s="163">
        <v>44</v>
      </c>
      <c r="K15" s="163">
        <v>11</v>
      </c>
      <c r="L15" s="163">
        <v>41</v>
      </c>
      <c r="M15" s="163">
        <v>5</v>
      </c>
      <c r="N15" s="163">
        <v>7550</v>
      </c>
      <c r="O15" s="119"/>
    </row>
    <row r="16" spans="1:17" ht="14.25">
      <c r="A16" s="112">
        <v>8</v>
      </c>
      <c r="B16" s="112" t="s">
        <v>17</v>
      </c>
      <c r="C16" s="120">
        <v>2300</v>
      </c>
      <c r="D16" s="120">
        <v>6</v>
      </c>
      <c r="E16" s="120">
        <v>32</v>
      </c>
      <c r="F16" s="120">
        <v>98</v>
      </c>
      <c r="G16" s="120">
        <v>2</v>
      </c>
      <c r="H16" s="120">
        <v>33</v>
      </c>
      <c r="I16" s="120">
        <v>4233</v>
      </c>
      <c r="J16" s="120">
        <v>31</v>
      </c>
      <c r="K16" s="120">
        <v>10</v>
      </c>
      <c r="L16" s="120">
        <v>79</v>
      </c>
      <c r="M16" s="120">
        <v>4</v>
      </c>
      <c r="N16" s="120">
        <v>6828</v>
      </c>
      <c r="O16" s="119"/>
    </row>
    <row r="17" spans="1:15" ht="14.25">
      <c r="A17" s="110">
        <v>9</v>
      </c>
      <c r="B17" s="110" t="s">
        <v>18</v>
      </c>
      <c r="C17" s="163">
        <v>666</v>
      </c>
      <c r="D17" s="163">
        <v>4</v>
      </c>
      <c r="E17" s="163">
        <v>21</v>
      </c>
      <c r="F17" s="163">
        <v>20</v>
      </c>
      <c r="G17" s="163">
        <v>3</v>
      </c>
      <c r="H17" s="163">
        <v>16</v>
      </c>
      <c r="I17" s="163">
        <v>1481</v>
      </c>
      <c r="J17" s="163">
        <v>25</v>
      </c>
      <c r="K17" s="163">
        <v>1</v>
      </c>
      <c r="L17" s="163">
        <v>13</v>
      </c>
      <c r="M17" s="163">
        <v>0</v>
      </c>
      <c r="N17" s="163">
        <v>2250</v>
      </c>
      <c r="O17" s="119"/>
    </row>
    <row r="18" spans="1:15" ht="14.25">
      <c r="A18" s="112">
        <v>10</v>
      </c>
      <c r="B18" s="112" t="s">
        <v>19</v>
      </c>
      <c r="C18" s="120">
        <v>5119</v>
      </c>
      <c r="D18" s="120">
        <v>13</v>
      </c>
      <c r="E18" s="120">
        <v>70</v>
      </c>
      <c r="F18" s="120">
        <v>175</v>
      </c>
      <c r="G18" s="120">
        <v>2</v>
      </c>
      <c r="H18" s="120">
        <v>64</v>
      </c>
      <c r="I18" s="120">
        <v>5838</v>
      </c>
      <c r="J18" s="120">
        <v>54</v>
      </c>
      <c r="K18" s="120">
        <v>107</v>
      </c>
      <c r="L18" s="120">
        <v>310</v>
      </c>
      <c r="M18" s="120">
        <v>10</v>
      </c>
      <c r="N18" s="120">
        <v>11762</v>
      </c>
      <c r="O18" s="119"/>
    </row>
    <row r="19" spans="1:15" ht="14.25">
      <c r="A19" s="110">
        <v>11</v>
      </c>
      <c r="B19" s="110" t="s">
        <v>20</v>
      </c>
      <c r="C19" s="163">
        <v>1250</v>
      </c>
      <c r="D19" s="163">
        <v>6</v>
      </c>
      <c r="E19" s="163">
        <v>7</v>
      </c>
      <c r="F19" s="163">
        <v>43</v>
      </c>
      <c r="G19" s="163">
        <v>1</v>
      </c>
      <c r="H19" s="163">
        <v>8</v>
      </c>
      <c r="I19" s="163">
        <v>3034</v>
      </c>
      <c r="J19" s="163">
        <v>45</v>
      </c>
      <c r="K19" s="163">
        <v>10</v>
      </c>
      <c r="L19" s="163">
        <v>38</v>
      </c>
      <c r="M19" s="163">
        <v>7</v>
      </c>
      <c r="N19" s="163">
        <v>4449</v>
      </c>
      <c r="O19" s="119"/>
    </row>
    <row r="20" spans="1:15" ht="14.25">
      <c r="A20" s="112">
        <v>12</v>
      </c>
      <c r="B20" s="112" t="s">
        <v>52</v>
      </c>
      <c r="C20" s="120">
        <v>780</v>
      </c>
      <c r="D20" s="120">
        <v>9</v>
      </c>
      <c r="E20" s="120">
        <v>4</v>
      </c>
      <c r="F20" s="120">
        <v>60</v>
      </c>
      <c r="G20" s="120">
        <v>1</v>
      </c>
      <c r="H20" s="120">
        <v>0</v>
      </c>
      <c r="I20" s="120">
        <v>2040</v>
      </c>
      <c r="J20" s="120">
        <v>30</v>
      </c>
      <c r="K20" s="120">
        <v>2</v>
      </c>
      <c r="L20" s="120">
        <v>34</v>
      </c>
      <c r="M20" s="120">
        <v>3</v>
      </c>
      <c r="N20" s="120">
        <v>2963</v>
      </c>
      <c r="O20" s="119"/>
    </row>
    <row r="21" spans="1:15" ht="14.25">
      <c r="A21" s="110">
        <v>13</v>
      </c>
      <c r="B21" s="110" t="s">
        <v>22</v>
      </c>
      <c r="C21" s="163">
        <v>6374</v>
      </c>
      <c r="D21" s="163">
        <v>23</v>
      </c>
      <c r="E21" s="163">
        <v>58</v>
      </c>
      <c r="F21" s="163">
        <v>243</v>
      </c>
      <c r="G21" s="163">
        <v>7</v>
      </c>
      <c r="H21" s="163">
        <v>65</v>
      </c>
      <c r="I21" s="163">
        <v>12678</v>
      </c>
      <c r="J21" s="163">
        <v>109</v>
      </c>
      <c r="K21" s="163">
        <v>64</v>
      </c>
      <c r="L21" s="163">
        <v>384</v>
      </c>
      <c r="M21" s="163">
        <v>20</v>
      </c>
      <c r="N21" s="163">
        <v>20025</v>
      </c>
      <c r="O21" s="119"/>
    </row>
    <row r="22" spans="1:15" ht="14.25">
      <c r="A22" s="112">
        <v>14</v>
      </c>
      <c r="B22" s="112" t="s">
        <v>23</v>
      </c>
      <c r="C22" s="120">
        <v>16351</v>
      </c>
      <c r="D22" s="120">
        <v>2155</v>
      </c>
      <c r="E22" s="120">
        <v>284</v>
      </c>
      <c r="F22" s="120">
        <v>479</v>
      </c>
      <c r="G22" s="120">
        <v>123</v>
      </c>
      <c r="H22" s="120">
        <v>137</v>
      </c>
      <c r="I22" s="120">
        <v>7910</v>
      </c>
      <c r="J22" s="120">
        <v>1803</v>
      </c>
      <c r="K22" s="120">
        <v>128</v>
      </c>
      <c r="L22" s="120">
        <v>886</v>
      </c>
      <c r="M22" s="120">
        <v>251</v>
      </c>
      <c r="N22" s="120">
        <v>30507</v>
      </c>
      <c r="O22" s="119"/>
    </row>
    <row r="23" spans="1:15" ht="14.25">
      <c r="A23" s="110">
        <v>15</v>
      </c>
      <c r="B23" s="110" t="s">
        <v>49</v>
      </c>
      <c r="C23" s="163">
        <v>760</v>
      </c>
      <c r="D23" s="163">
        <v>1</v>
      </c>
      <c r="E23" s="163">
        <v>5</v>
      </c>
      <c r="F23" s="163">
        <v>27</v>
      </c>
      <c r="G23" s="163">
        <v>1</v>
      </c>
      <c r="H23" s="163">
        <v>16</v>
      </c>
      <c r="I23" s="163">
        <v>2483</v>
      </c>
      <c r="J23" s="163">
        <v>7</v>
      </c>
      <c r="K23" s="163">
        <v>1</v>
      </c>
      <c r="L23" s="163">
        <v>24</v>
      </c>
      <c r="M23" s="163">
        <v>0</v>
      </c>
      <c r="N23" s="163">
        <v>3325</v>
      </c>
      <c r="O23" s="119"/>
    </row>
    <row r="24" spans="1:15" ht="14.25">
      <c r="A24" s="112">
        <v>16</v>
      </c>
      <c r="B24" s="112" t="s">
        <v>24</v>
      </c>
      <c r="C24" s="120">
        <v>44797</v>
      </c>
      <c r="D24" s="120">
        <v>92</v>
      </c>
      <c r="E24" s="120">
        <v>1602</v>
      </c>
      <c r="F24" s="120">
        <v>1224</v>
      </c>
      <c r="G24" s="120">
        <v>6</v>
      </c>
      <c r="H24" s="120">
        <v>528</v>
      </c>
      <c r="I24" s="120">
        <v>28078</v>
      </c>
      <c r="J24" s="120">
        <v>244</v>
      </c>
      <c r="K24" s="120">
        <v>292</v>
      </c>
      <c r="L24" s="120">
        <v>4109</v>
      </c>
      <c r="M24" s="120">
        <v>86</v>
      </c>
      <c r="N24" s="120">
        <v>81058</v>
      </c>
      <c r="O24" s="119"/>
    </row>
    <row r="25" spans="1:15" ht="14.25">
      <c r="A25" s="110">
        <v>17</v>
      </c>
      <c r="B25" s="110" t="s">
        <v>25</v>
      </c>
      <c r="C25" s="163">
        <v>1399</v>
      </c>
      <c r="D25" s="163">
        <v>2</v>
      </c>
      <c r="E25" s="163">
        <v>20</v>
      </c>
      <c r="F25" s="163">
        <v>113</v>
      </c>
      <c r="G25" s="163">
        <v>3</v>
      </c>
      <c r="H25" s="163">
        <v>17</v>
      </c>
      <c r="I25" s="163">
        <v>3095</v>
      </c>
      <c r="J25" s="163">
        <v>15</v>
      </c>
      <c r="K25" s="163">
        <v>16</v>
      </c>
      <c r="L25" s="163">
        <v>66</v>
      </c>
      <c r="M25" s="163">
        <v>7</v>
      </c>
      <c r="N25" s="163">
        <v>4753</v>
      </c>
      <c r="O25" s="119"/>
    </row>
    <row r="26" spans="1:15" ht="14.25">
      <c r="A26" s="112">
        <v>18</v>
      </c>
      <c r="B26" s="112" t="s">
        <v>26</v>
      </c>
      <c r="C26" s="120">
        <v>1512</v>
      </c>
      <c r="D26" s="120">
        <v>1</v>
      </c>
      <c r="E26" s="120">
        <v>23</v>
      </c>
      <c r="F26" s="120">
        <v>179</v>
      </c>
      <c r="G26" s="120">
        <v>5</v>
      </c>
      <c r="H26" s="120">
        <v>33</v>
      </c>
      <c r="I26" s="120">
        <v>5347</v>
      </c>
      <c r="J26" s="120">
        <v>22</v>
      </c>
      <c r="K26" s="120">
        <v>4</v>
      </c>
      <c r="L26" s="120">
        <v>22</v>
      </c>
      <c r="M26" s="120">
        <v>1</v>
      </c>
      <c r="N26" s="120">
        <v>7149</v>
      </c>
      <c r="O26" s="119"/>
    </row>
    <row r="27" spans="1:15" ht="14.25">
      <c r="A27" s="110">
        <v>19</v>
      </c>
      <c r="B27" s="110" t="s">
        <v>27</v>
      </c>
      <c r="C27" s="163">
        <v>2677</v>
      </c>
      <c r="D27" s="163">
        <v>16</v>
      </c>
      <c r="E27" s="163">
        <v>58</v>
      </c>
      <c r="F27" s="163">
        <v>182</v>
      </c>
      <c r="G27" s="163">
        <v>3</v>
      </c>
      <c r="H27" s="163">
        <v>63</v>
      </c>
      <c r="I27" s="163">
        <v>5715</v>
      </c>
      <c r="J27" s="163">
        <v>35</v>
      </c>
      <c r="K27" s="163">
        <v>10</v>
      </c>
      <c r="L27" s="163">
        <v>138</v>
      </c>
      <c r="M27" s="163">
        <v>9</v>
      </c>
      <c r="N27" s="163">
        <v>8906</v>
      </c>
      <c r="O27" s="119"/>
    </row>
    <row r="28" spans="1:15" ht="14.25">
      <c r="A28" s="112">
        <v>20</v>
      </c>
      <c r="B28" s="112" t="s">
        <v>28</v>
      </c>
      <c r="C28" s="120">
        <v>149798</v>
      </c>
      <c r="D28" s="120">
        <v>618</v>
      </c>
      <c r="E28" s="120">
        <v>3971</v>
      </c>
      <c r="F28" s="120">
        <v>3192</v>
      </c>
      <c r="G28" s="120">
        <v>28</v>
      </c>
      <c r="H28" s="120">
        <v>1673</v>
      </c>
      <c r="I28" s="120">
        <v>75329</v>
      </c>
      <c r="J28" s="120">
        <v>915</v>
      </c>
      <c r="K28" s="120">
        <v>341</v>
      </c>
      <c r="L28" s="120">
        <v>7158</v>
      </c>
      <c r="M28" s="120">
        <v>196</v>
      </c>
      <c r="N28" s="120">
        <v>243219</v>
      </c>
      <c r="O28" s="119"/>
    </row>
    <row r="29" spans="1:15" ht="14.25">
      <c r="A29" s="110">
        <v>21</v>
      </c>
      <c r="B29" s="110" t="s">
        <v>29</v>
      </c>
      <c r="C29" s="163">
        <v>7637</v>
      </c>
      <c r="D29" s="163">
        <v>33</v>
      </c>
      <c r="E29" s="163">
        <v>111</v>
      </c>
      <c r="F29" s="163">
        <v>370</v>
      </c>
      <c r="G29" s="163">
        <v>4</v>
      </c>
      <c r="H29" s="163">
        <v>49</v>
      </c>
      <c r="I29" s="163">
        <v>4694</v>
      </c>
      <c r="J29" s="163">
        <v>31</v>
      </c>
      <c r="K29" s="163">
        <v>29</v>
      </c>
      <c r="L29" s="163">
        <v>1905</v>
      </c>
      <c r="M29" s="163">
        <v>18</v>
      </c>
      <c r="N29" s="163">
        <v>14881</v>
      </c>
      <c r="O29" s="119"/>
    </row>
    <row r="30" spans="1:15" ht="14.25">
      <c r="A30" s="112">
        <v>22</v>
      </c>
      <c r="B30" s="112" t="s">
        <v>30</v>
      </c>
      <c r="C30" s="120">
        <v>721</v>
      </c>
      <c r="D30" s="120">
        <v>12</v>
      </c>
      <c r="E30" s="120">
        <v>5</v>
      </c>
      <c r="F30" s="120">
        <v>103</v>
      </c>
      <c r="G30" s="120">
        <v>4</v>
      </c>
      <c r="H30" s="120">
        <v>0</v>
      </c>
      <c r="I30" s="120">
        <v>2759</v>
      </c>
      <c r="J30" s="120">
        <v>32</v>
      </c>
      <c r="K30" s="120">
        <v>1</v>
      </c>
      <c r="L30" s="120">
        <v>30</v>
      </c>
      <c r="M30" s="120">
        <v>0</v>
      </c>
      <c r="N30" s="120">
        <v>3667</v>
      </c>
      <c r="O30" s="119"/>
    </row>
    <row r="31" spans="1:15" ht="14.25">
      <c r="A31" s="110">
        <v>23</v>
      </c>
      <c r="B31" s="110" t="s">
        <v>31</v>
      </c>
      <c r="C31" s="163">
        <v>7399</v>
      </c>
      <c r="D31" s="163">
        <v>17</v>
      </c>
      <c r="E31" s="163">
        <v>86</v>
      </c>
      <c r="F31" s="163">
        <v>744</v>
      </c>
      <c r="G31" s="163">
        <v>1</v>
      </c>
      <c r="H31" s="163">
        <v>142</v>
      </c>
      <c r="I31" s="163">
        <v>16348</v>
      </c>
      <c r="J31" s="163">
        <v>94</v>
      </c>
      <c r="K31" s="163">
        <v>40</v>
      </c>
      <c r="L31" s="163">
        <v>358</v>
      </c>
      <c r="M31" s="163">
        <v>15</v>
      </c>
      <c r="N31" s="163">
        <v>25244</v>
      </c>
      <c r="O31" s="119"/>
    </row>
    <row r="32" spans="1:15" ht="14.25">
      <c r="A32" s="112">
        <v>24</v>
      </c>
      <c r="B32" s="112" t="s">
        <v>51</v>
      </c>
      <c r="C32" s="120">
        <v>855</v>
      </c>
      <c r="D32" s="120">
        <v>12</v>
      </c>
      <c r="E32" s="120">
        <v>6</v>
      </c>
      <c r="F32" s="120">
        <v>74</v>
      </c>
      <c r="G32" s="120">
        <v>1</v>
      </c>
      <c r="H32" s="120">
        <v>11</v>
      </c>
      <c r="I32" s="120">
        <v>2701</v>
      </c>
      <c r="J32" s="120">
        <v>21</v>
      </c>
      <c r="K32" s="120">
        <v>4</v>
      </c>
      <c r="L32" s="120">
        <v>126</v>
      </c>
      <c r="M32" s="120">
        <v>2</v>
      </c>
      <c r="N32" s="120">
        <v>3813</v>
      </c>
      <c r="O32" s="119"/>
    </row>
    <row r="33" spans="1:15" ht="14.25">
      <c r="A33" s="110">
        <v>25</v>
      </c>
      <c r="B33" s="110" t="s">
        <v>68</v>
      </c>
      <c r="C33" s="163">
        <v>3557</v>
      </c>
      <c r="D33" s="163">
        <v>16</v>
      </c>
      <c r="E33" s="163">
        <v>14</v>
      </c>
      <c r="F33" s="163">
        <v>101</v>
      </c>
      <c r="G33" s="163">
        <v>2</v>
      </c>
      <c r="H33" s="163">
        <v>17</v>
      </c>
      <c r="I33" s="163">
        <v>4793</v>
      </c>
      <c r="J33" s="163">
        <v>44</v>
      </c>
      <c r="K33" s="163">
        <v>17</v>
      </c>
      <c r="L33" s="163">
        <v>221</v>
      </c>
      <c r="M33" s="163">
        <v>7</v>
      </c>
      <c r="N33" s="163">
        <v>8789</v>
      </c>
      <c r="O33" s="119"/>
    </row>
    <row r="34" spans="1:15" ht="14.25">
      <c r="A34" s="112">
        <v>26</v>
      </c>
      <c r="B34" s="112" t="s">
        <v>33</v>
      </c>
      <c r="C34" s="120">
        <v>1782</v>
      </c>
      <c r="D34" s="120">
        <v>0</v>
      </c>
      <c r="E34" s="120">
        <v>21</v>
      </c>
      <c r="F34" s="120">
        <v>189</v>
      </c>
      <c r="G34" s="120">
        <v>1</v>
      </c>
      <c r="H34" s="120">
        <v>38</v>
      </c>
      <c r="I34" s="120">
        <v>4627</v>
      </c>
      <c r="J34" s="120">
        <v>20</v>
      </c>
      <c r="K34" s="120">
        <v>5</v>
      </c>
      <c r="L34" s="120">
        <v>61</v>
      </c>
      <c r="M34" s="120">
        <v>1</v>
      </c>
      <c r="N34" s="120">
        <v>6745</v>
      </c>
      <c r="O34" s="119"/>
    </row>
    <row r="35" spans="1:15" ht="14.25">
      <c r="A35" s="110">
        <v>27</v>
      </c>
      <c r="B35" s="110" t="s">
        <v>34</v>
      </c>
      <c r="C35" s="163">
        <v>5212</v>
      </c>
      <c r="D35" s="163">
        <v>19</v>
      </c>
      <c r="E35" s="163">
        <v>64</v>
      </c>
      <c r="F35" s="163">
        <v>178</v>
      </c>
      <c r="G35" s="163">
        <v>4</v>
      </c>
      <c r="H35" s="163">
        <v>102</v>
      </c>
      <c r="I35" s="163">
        <v>9217</v>
      </c>
      <c r="J35" s="163">
        <v>64</v>
      </c>
      <c r="K35" s="163">
        <v>29</v>
      </c>
      <c r="L35" s="163">
        <v>224</v>
      </c>
      <c r="M35" s="163">
        <v>7</v>
      </c>
      <c r="N35" s="163">
        <v>15120</v>
      </c>
      <c r="O35" s="119"/>
    </row>
    <row r="36" spans="1:15" ht="14.25">
      <c r="A36" s="112">
        <v>28</v>
      </c>
      <c r="B36" s="112" t="s">
        <v>35</v>
      </c>
      <c r="C36" s="120">
        <v>30087</v>
      </c>
      <c r="D36" s="120">
        <v>54</v>
      </c>
      <c r="E36" s="120">
        <v>591</v>
      </c>
      <c r="F36" s="120">
        <v>965</v>
      </c>
      <c r="G36" s="120">
        <v>16</v>
      </c>
      <c r="H36" s="120">
        <v>376</v>
      </c>
      <c r="I36" s="120">
        <v>15820</v>
      </c>
      <c r="J36" s="120">
        <v>144</v>
      </c>
      <c r="K36" s="120">
        <v>94</v>
      </c>
      <c r="L36" s="120">
        <v>1283</v>
      </c>
      <c r="M36" s="120">
        <v>45</v>
      </c>
      <c r="N36" s="120">
        <v>49475</v>
      </c>
      <c r="O36" s="119"/>
    </row>
    <row r="37" spans="1:15" ht="14.25">
      <c r="A37" s="110">
        <v>29</v>
      </c>
      <c r="B37" s="110" t="s">
        <v>36</v>
      </c>
      <c r="C37" s="163">
        <v>686</v>
      </c>
      <c r="D37" s="163">
        <v>12</v>
      </c>
      <c r="E37" s="163">
        <v>10</v>
      </c>
      <c r="F37" s="163">
        <v>82</v>
      </c>
      <c r="G37" s="163">
        <v>2</v>
      </c>
      <c r="H37" s="163">
        <v>2</v>
      </c>
      <c r="I37" s="163">
        <v>3324</v>
      </c>
      <c r="J37" s="163">
        <v>34</v>
      </c>
      <c r="K37" s="163">
        <v>3</v>
      </c>
      <c r="L37" s="163">
        <v>24</v>
      </c>
      <c r="M37" s="163">
        <v>0</v>
      </c>
      <c r="N37" s="163">
        <v>4179</v>
      </c>
      <c r="O37" s="119"/>
    </row>
    <row r="38" spans="1:15" ht="14.25">
      <c r="A38" s="112">
        <v>30</v>
      </c>
      <c r="B38" s="112" t="s">
        <v>37</v>
      </c>
      <c r="C38" s="120">
        <v>2604</v>
      </c>
      <c r="D38" s="120">
        <v>20</v>
      </c>
      <c r="E38" s="120">
        <v>40</v>
      </c>
      <c r="F38" s="120">
        <v>147</v>
      </c>
      <c r="G38" s="120">
        <v>3</v>
      </c>
      <c r="H38" s="120">
        <v>16</v>
      </c>
      <c r="I38" s="120">
        <v>7063</v>
      </c>
      <c r="J38" s="120">
        <v>102</v>
      </c>
      <c r="K38" s="120">
        <v>18</v>
      </c>
      <c r="L38" s="120">
        <v>87</v>
      </c>
      <c r="M38" s="120">
        <v>1</v>
      </c>
      <c r="N38" s="120">
        <v>10101</v>
      </c>
      <c r="O38" s="119"/>
    </row>
    <row r="39" spans="1:15" ht="14.25">
      <c r="A39" s="110">
        <v>31</v>
      </c>
      <c r="B39" s="110" t="s">
        <v>38</v>
      </c>
      <c r="C39" s="163">
        <v>9756</v>
      </c>
      <c r="D39" s="163">
        <v>21</v>
      </c>
      <c r="E39" s="163">
        <v>58</v>
      </c>
      <c r="F39" s="163">
        <v>704</v>
      </c>
      <c r="G39" s="163">
        <v>5</v>
      </c>
      <c r="H39" s="163">
        <v>64</v>
      </c>
      <c r="I39" s="163">
        <v>10626</v>
      </c>
      <c r="J39" s="163">
        <v>46</v>
      </c>
      <c r="K39" s="163">
        <v>42</v>
      </c>
      <c r="L39" s="163">
        <v>943</v>
      </c>
      <c r="M39" s="163">
        <v>11</v>
      </c>
      <c r="N39" s="163">
        <v>22276</v>
      </c>
      <c r="O39" s="119"/>
    </row>
    <row r="40" spans="1:15" ht="14.25">
      <c r="A40" s="112">
        <v>32</v>
      </c>
      <c r="B40" s="112" t="s">
        <v>39</v>
      </c>
      <c r="C40" s="120">
        <v>5186</v>
      </c>
      <c r="D40" s="120">
        <v>22</v>
      </c>
      <c r="E40" s="120">
        <v>39</v>
      </c>
      <c r="F40" s="120">
        <v>184</v>
      </c>
      <c r="G40" s="120">
        <v>10</v>
      </c>
      <c r="H40" s="120">
        <v>35</v>
      </c>
      <c r="I40" s="120">
        <v>8294</v>
      </c>
      <c r="J40" s="120">
        <v>94</v>
      </c>
      <c r="K40" s="120">
        <v>23</v>
      </c>
      <c r="L40" s="120">
        <v>147</v>
      </c>
      <c r="M40" s="120">
        <v>7</v>
      </c>
      <c r="N40" s="120">
        <v>14041</v>
      </c>
      <c r="O40" s="119"/>
    </row>
    <row r="41" spans="1:15" ht="14.25">
      <c r="A41" s="110">
        <v>33</v>
      </c>
      <c r="B41" s="110" t="s">
        <v>40</v>
      </c>
      <c r="C41" s="163">
        <v>5197</v>
      </c>
      <c r="D41" s="163">
        <v>16</v>
      </c>
      <c r="E41" s="163">
        <v>63</v>
      </c>
      <c r="F41" s="163">
        <v>603</v>
      </c>
      <c r="G41" s="163">
        <v>6</v>
      </c>
      <c r="H41" s="163">
        <v>39</v>
      </c>
      <c r="I41" s="163">
        <v>10552</v>
      </c>
      <c r="J41" s="163">
        <v>107</v>
      </c>
      <c r="K41" s="163">
        <v>38</v>
      </c>
      <c r="L41" s="163">
        <v>325</v>
      </c>
      <c r="M41" s="163">
        <v>7</v>
      </c>
      <c r="N41" s="163">
        <v>16953</v>
      </c>
      <c r="O41" s="119"/>
    </row>
    <row r="42" spans="1:15" ht="14.25">
      <c r="A42" s="112">
        <v>34</v>
      </c>
      <c r="B42" s="112" t="s">
        <v>50</v>
      </c>
      <c r="C42" s="120">
        <v>388</v>
      </c>
      <c r="D42" s="120">
        <v>6</v>
      </c>
      <c r="E42" s="120">
        <v>7</v>
      </c>
      <c r="F42" s="120">
        <v>31</v>
      </c>
      <c r="G42" s="120">
        <v>2</v>
      </c>
      <c r="H42" s="120">
        <v>11</v>
      </c>
      <c r="I42" s="120">
        <v>784</v>
      </c>
      <c r="J42" s="120">
        <v>13</v>
      </c>
      <c r="K42" s="120">
        <v>0</v>
      </c>
      <c r="L42" s="120">
        <v>9</v>
      </c>
      <c r="M42" s="120">
        <v>2</v>
      </c>
      <c r="N42" s="120">
        <v>1253</v>
      </c>
      <c r="O42" s="119"/>
    </row>
    <row r="43" spans="1:15" ht="14.25">
      <c r="A43" s="110">
        <v>35</v>
      </c>
      <c r="B43" s="110" t="s">
        <v>42</v>
      </c>
      <c r="C43" s="163">
        <v>8046</v>
      </c>
      <c r="D43" s="163">
        <v>27</v>
      </c>
      <c r="E43" s="163">
        <v>126</v>
      </c>
      <c r="F43" s="163">
        <v>266</v>
      </c>
      <c r="G43" s="163">
        <v>6</v>
      </c>
      <c r="H43" s="163">
        <v>57</v>
      </c>
      <c r="I43" s="163">
        <v>8568</v>
      </c>
      <c r="J43" s="163">
        <v>74</v>
      </c>
      <c r="K43" s="163">
        <v>23</v>
      </c>
      <c r="L43" s="163">
        <v>315</v>
      </c>
      <c r="M43" s="163">
        <v>17</v>
      </c>
      <c r="N43" s="163">
        <v>17525</v>
      </c>
      <c r="O43" s="119"/>
    </row>
    <row r="44" spans="1:15" ht="14.25">
      <c r="A44" s="112">
        <v>36</v>
      </c>
      <c r="B44" s="112" t="s">
        <v>47</v>
      </c>
      <c r="C44" s="120">
        <v>524</v>
      </c>
      <c r="D44" s="120">
        <v>6</v>
      </c>
      <c r="E44" s="120">
        <v>11</v>
      </c>
      <c r="F44" s="120">
        <v>49</v>
      </c>
      <c r="G44" s="120">
        <v>1</v>
      </c>
      <c r="H44" s="120">
        <v>8</v>
      </c>
      <c r="I44" s="120">
        <v>1184</v>
      </c>
      <c r="J44" s="120">
        <v>22</v>
      </c>
      <c r="K44" s="120">
        <v>6</v>
      </c>
      <c r="L44" s="120">
        <v>23</v>
      </c>
      <c r="M44" s="120">
        <v>0</v>
      </c>
      <c r="N44" s="120">
        <v>1834</v>
      </c>
      <c r="O44" s="119"/>
    </row>
    <row r="45" spans="1:15" ht="14.25">
      <c r="A45" s="110">
        <v>37</v>
      </c>
      <c r="B45" s="110" t="s">
        <v>43</v>
      </c>
      <c r="C45" s="163">
        <v>1402</v>
      </c>
      <c r="D45" s="163">
        <v>3</v>
      </c>
      <c r="E45" s="163">
        <v>6</v>
      </c>
      <c r="F45" s="163">
        <v>52</v>
      </c>
      <c r="G45" s="163">
        <v>1</v>
      </c>
      <c r="H45" s="163">
        <v>37</v>
      </c>
      <c r="I45" s="163">
        <v>3674</v>
      </c>
      <c r="J45" s="163">
        <v>27</v>
      </c>
      <c r="K45" s="163">
        <v>2</v>
      </c>
      <c r="L45" s="163">
        <v>28</v>
      </c>
      <c r="M45" s="163">
        <v>2</v>
      </c>
      <c r="N45" s="163">
        <v>5234</v>
      </c>
      <c r="O45" s="119"/>
    </row>
    <row r="46" spans="1:15" ht="14.25">
      <c r="A46" s="112">
        <v>38</v>
      </c>
      <c r="B46" s="112" t="s">
        <v>44</v>
      </c>
      <c r="C46" s="120">
        <v>4835</v>
      </c>
      <c r="D46" s="120">
        <v>1</v>
      </c>
      <c r="E46" s="120">
        <v>41</v>
      </c>
      <c r="F46" s="120">
        <v>249</v>
      </c>
      <c r="G46" s="120">
        <v>12</v>
      </c>
      <c r="H46" s="120">
        <v>74</v>
      </c>
      <c r="I46" s="120">
        <v>4857</v>
      </c>
      <c r="J46" s="120">
        <v>9</v>
      </c>
      <c r="K46" s="120">
        <v>8</v>
      </c>
      <c r="L46" s="120">
        <v>1195</v>
      </c>
      <c r="M46" s="120">
        <v>5</v>
      </c>
      <c r="N46" s="120">
        <v>11286</v>
      </c>
      <c r="O46" s="119"/>
    </row>
    <row r="47" spans="1:15" ht="14.25">
      <c r="A47" s="110">
        <v>39</v>
      </c>
      <c r="B47" s="110" t="s">
        <v>45</v>
      </c>
      <c r="C47" s="163">
        <v>5406</v>
      </c>
      <c r="D47" s="163">
        <v>24</v>
      </c>
      <c r="E47" s="163">
        <v>81</v>
      </c>
      <c r="F47" s="163">
        <v>577</v>
      </c>
      <c r="G47" s="163">
        <v>15</v>
      </c>
      <c r="H47" s="163">
        <v>149</v>
      </c>
      <c r="I47" s="163">
        <v>11801</v>
      </c>
      <c r="J47" s="163">
        <v>62</v>
      </c>
      <c r="K47" s="163">
        <v>24</v>
      </c>
      <c r="L47" s="163">
        <v>224</v>
      </c>
      <c r="M47" s="163">
        <v>21</v>
      </c>
      <c r="N47" s="163">
        <v>18384</v>
      </c>
      <c r="O47" s="119"/>
    </row>
    <row r="48" spans="1:15" ht="14.25">
      <c r="A48" s="112">
        <v>40</v>
      </c>
      <c r="B48" s="112" t="s">
        <v>48</v>
      </c>
      <c r="C48" s="120">
        <v>2800</v>
      </c>
      <c r="D48" s="120">
        <v>1</v>
      </c>
      <c r="E48" s="120">
        <v>26</v>
      </c>
      <c r="F48" s="120">
        <v>154</v>
      </c>
      <c r="G48" s="120">
        <v>2</v>
      </c>
      <c r="H48" s="120">
        <v>60</v>
      </c>
      <c r="I48" s="120">
        <v>3214</v>
      </c>
      <c r="J48" s="120">
        <v>30</v>
      </c>
      <c r="K48" s="120">
        <v>12</v>
      </c>
      <c r="L48" s="120">
        <v>118</v>
      </c>
      <c r="M48" s="120">
        <v>3</v>
      </c>
      <c r="N48" s="120">
        <v>6420</v>
      </c>
      <c r="O48" s="119"/>
    </row>
    <row r="49" spans="1:17" ht="14.25">
      <c r="A49" s="110">
        <v>41</v>
      </c>
      <c r="B49" s="110" t="s">
        <v>46</v>
      </c>
      <c r="C49" s="163">
        <v>3346</v>
      </c>
      <c r="D49" s="163">
        <v>2</v>
      </c>
      <c r="E49" s="163">
        <v>53</v>
      </c>
      <c r="F49" s="163">
        <v>253</v>
      </c>
      <c r="G49" s="163">
        <v>8</v>
      </c>
      <c r="H49" s="163">
        <v>24</v>
      </c>
      <c r="I49" s="163">
        <v>7348</v>
      </c>
      <c r="J49" s="163">
        <v>21</v>
      </c>
      <c r="K49" s="163">
        <v>19</v>
      </c>
      <c r="L49" s="163">
        <v>120</v>
      </c>
      <c r="M49" s="163">
        <v>10</v>
      </c>
      <c r="N49" s="163">
        <v>11204</v>
      </c>
      <c r="O49" s="119"/>
    </row>
    <row r="50" spans="1:17" ht="14.25">
      <c r="A50" s="112">
        <v>42</v>
      </c>
      <c r="B50" s="112" t="s">
        <v>41</v>
      </c>
      <c r="C50" s="120">
        <v>519</v>
      </c>
      <c r="D50" s="120">
        <v>1</v>
      </c>
      <c r="E50" s="120">
        <v>8</v>
      </c>
      <c r="F50" s="120">
        <v>293</v>
      </c>
      <c r="G50" s="120">
        <v>3</v>
      </c>
      <c r="H50" s="120">
        <v>1</v>
      </c>
      <c r="I50" s="120">
        <v>1339</v>
      </c>
      <c r="J50" s="120">
        <v>7</v>
      </c>
      <c r="K50" s="120">
        <v>8</v>
      </c>
      <c r="L50" s="120">
        <v>34</v>
      </c>
      <c r="M50" s="120">
        <v>1</v>
      </c>
      <c r="N50" s="120">
        <v>2214</v>
      </c>
      <c r="O50" s="119"/>
    </row>
    <row r="51" spans="1:17" ht="18.75" thickBot="1">
      <c r="A51" s="158" t="s">
        <v>69</v>
      </c>
      <c r="B51" s="159"/>
      <c r="C51" s="121">
        <v>417253</v>
      </c>
      <c r="D51" s="121">
        <v>3553</v>
      </c>
      <c r="E51" s="121">
        <v>9440</v>
      </c>
      <c r="F51" s="121">
        <v>14548</v>
      </c>
      <c r="G51" s="121">
        <v>332</v>
      </c>
      <c r="H51" s="121">
        <v>4877</v>
      </c>
      <c r="I51" s="121">
        <v>377212</v>
      </c>
      <c r="J51" s="121">
        <v>5013</v>
      </c>
      <c r="K51" s="121">
        <v>1882</v>
      </c>
      <c r="L51" s="121">
        <v>24956</v>
      </c>
      <c r="M51" s="121">
        <v>990</v>
      </c>
      <c r="N51" s="121">
        <v>860056</v>
      </c>
      <c r="O51" s="119"/>
    </row>
    <row r="52" spans="1:17" ht="14.2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>
      <c r="A53" s="111" t="s">
        <v>82</v>
      </c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6"/>
    </row>
    <row r="54" spans="1:17">
      <c r="A54" s="154" t="s">
        <v>91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6"/>
    </row>
    <row r="55" spans="1:17">
      <c r="A55" s="154" t="s">
        <v>83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6"/>
    </row>
    <row r="56" spans="1:17">
      <c r="A56" s="154" t="s">
        <v>84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6"/>
    </row>
    <row r="57" spans="1:17">
      <c r="A57" s="154" t="s">
        <v>85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6"/>
    </row>
    <row r="58" spans="1:17">
      <c r="A58" s="154" t="s">
        <v>86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/>
    </row>
    <row r="59" spans="1:17">
      <c r="A59" s="154" t="s">
        <v>87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6"/>
    </row>
    <row r="60" spans="1:17">
      <c r="A60" s="130" t="s">
        <v>92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2"/>
    </row>
    <row r="61" spans="1:17">
      <c r="A61" s="160" t="s">
        <v>93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2"/>
    </row>
  </sheetData>
  <mergeCells count="26">
    <mergeCell ref="A61:Q61"/>
    <mergeCell ref="A59:Q59"/>
    <mergeCell ref="A52:Q52"/>
    <mergeCell ref="A4:Q4"/>
    <mergeCell ref="B53:Q53"/>
    <mergeCell ref="A54:Q54"/>
    <mergeCell ref="A55:Q55"/>
    <mergeCell ref="A56:Q56"/>
    <mergeCell ref="A57:Q57"/>
    <mergeCell ref="A51:B51"/>
    <mergeCell ref="A60:Q60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5:N8"/>
    <mergeCell ref="C5:E6"/>
    <mergeCell ref="A5:B6"/>
    <mergeCell ref="A7:A8"/>
    <mergeCell ref="A58:Q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Autos</vt:lpstr>
      <vt:lpstr>Motocicletas</vt:lpstr>
      <vt:lpstr>Padrón Vehicular 2004</vt:lpstr>
    </vt:vector>
  </TitlesOfParts>
  <Company>DIRECCION GENERAL DE INGRESOS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 DE INFORMATICA</dc:creator>
  <cp:lastModifiedBy>Dirección Técnica de Ingresos</cp:lastModifiedBy>
  <cp:lastPrinted>2004-12-31T16:06:43Z</cp:lastPrinted>
  <dcterms:created xsi:type="dcterms:W3CDTF">2002-03-01T16:24:39Z</dcterms:created>
  <dcterms:modified xsi:type="dcterms:W3CDTF">2019-10-22T15:48:57Z</dcterms:modified>
</cp:coreProperties>
</file>