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'F-3'!$A$17</definedName>
    <definedName name="APP_FIN_01">'F-3'!$B$17</definedName>
    <definedName name="APP_FIN_02">'F-3'!$C$17</definedName>
    <definedName name="APP_FIN_03">'F-3'!$D$17</definedName>
    <definedName name="APP_FIN_04">'F-3'!$E$17</definedName>
    <definedName name="APP_FIN_05">'F-3'!$F$17</definedName>
    <definedName name="APP_FIN_06">'F-3'!$G$17</definedName>
    <definedName name="APP_FIN_07">'F-3'!$H$17</definedName>
    <definedName name="APP_FIN_08">'F-3'!$I$17</definedName>
    <definedName name="APP_FIN_09">'F-3'!$J$17</definedName>
    <definedName name="APP_FIN_10">'F-3'!$K$17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'F-3'!$A$18</definedName>
    <definedName name="OTROS_FIN">'F-3'!$A$23</definedName>
    <definedName name="OTROS_FIN_01">'F-3'!$B$23</definedName>
    <definedName name="OTROS_FIN_02">'F-3'!$C$23</definedName>
    <definedName name="OTROS_FIN_03">'F-3'!$D$23</definedName>
    <definedName name="OTROS_FIN_04">'F-3'!$E$23</definedName>
    <definedName name="OTROS_FIN_05">'F-3'!$F$23</definedName>
    <definedName name="OTROS_FIN_06">'F-3'!$G$23</definedName>
    <definedName name="OTROS_FIN_07">'F-3'!$H$23</definedName>
    <definedName name="OTROS_FIN_08">'F-3'!$I$23</definedName>
    <definedName name="OTROS_FIN_09">'F-3'!$J$23</definedName>
    <definedName name="OTROS_FIN_10">'F-3'!$K$23</definedName>
    <definedName name="OTROS_T1">'F-3'!$B$18</definedName>
    <definedName name="OTROS_T10">'F-3'!$K$18</definedName>
    <definedName name="OTROS_T2">'F-3'!$C$18</definedName>
    <definedName name="OTROS_T3">'F-3'!$D$18</definedName>
    <definedName name="OTROS_T4">'F-3'!$E$18</definedName>
    <definedName name="OTROS_T5">'F-3'!$F$18</definedName>
    <definedName name="OTROS_T6">'F-3'!$G$18</definedName>
    <definedName name="OTROS_T7">'F-3'!$H$18</definedName>
    <definedName name="OTROS_T8">'F-3'!$I$18</definedName>
    <definedName name="OTROS_T9">'F-3'!$J$18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'F-3'!$A$24</definedName>
    <definedName name="TOTAL_ODF_T1">'F-3'!$B$24</definedName>
    <definedName name="TOTAL_ODF_T10">'F-3'!$K$24</definedName>
    <definedName name="TOTAL_ODF_T2">'F-3'!$C$24</definedName>
    <definedName name="TOTAL_ODF_T3">'F-3'!$D$24</definedName>
    <definedName name="TOTAL_ODF_T4">'F-3'!$E$24</definedName>
    <definedName name="TOTAL_ODF_T5">'F-3'!$F$24</definedName>
    <definedName name="TOTAL_ODF_T6">'F-3'!$G$24</definedName>
    <definedName name="TOTAL_ODF_T7">'F-3'!$H$24</definedName>
    <definedName name="TOTAL_ODF_T8">'F-3'!$I$24</definedName>
    <definedName name="TOTAL_ODF_T9">'F-3'!$J$24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I7"/>
  <c r="G8"/>
  <c r="H8"/>
  <c r="H7" s="1"/>
  <c r="K8"/>
  <c r="K7" s="1"/>
  <c r="G9"/>
  <c r="G7" s="1"/>
  <c r="H9"/>
  <c r="J9"/>
  <c r="K9"/>
  <c r="G10"/>
  <c r="H10"/>
  <c r="J10"/>
  <c r="K10"/>
  <c r="G11"/>
  <c r="H11"/>
  <c r="J11"/>
  <c r="K11"/>
  <c r="G12"/>
  <c r="H12"/>
  <c r="K12"/>
  <c r="G13"/>
  <c r="H13"/>
  <c r="K13"/>
  <c r="G14"/>
  <c r="H14"/>
  <c r="K14"/>
  <c r="G15"/>
  <c r="H15"/>
  <c r="J15"/>
  <c r="K15" s="1"/>
  <c r="G16"/>
  <c r="H16"/>
  <c r="J16"/>
  <c r="K16" s="1"/>
  <c r="E18"/>
  <c r="G18"/>
  <c r="H18"/>
  <c r="I18"/>
  <c r="J18"/>
  <c r="K19"/>
  <c r="K18" s="1"/>
  <c r="K20"/>
  <c r="K21"/>
  <c r="K22"/>
  <c r="G24" l="1"/>
  <c r="I24"/>
  <c r="H24"/>
  <c r="K24"/>
  <c r="E24"/>
  <c r="J7"/>
  <c r="J24" s="1"/>
</calcChain>
</file>

<file path=xl/sharedStrings.xml><?xml version="1.0" encoding="utf-8"?>
<sst xmlns="http://schemas.openxmlformats.org/spreadsheetml/2006/main" count="32" uniqueCount="31">
  <si>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</si>
  <si>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</si>
  <si>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</si>
  <si>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</si>
  <si>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</si>
  <si>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</si>
  <si>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</si>
  <si>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</si>
  <si>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</si>
  <si>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</si>
  <si>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</si>
  <si>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i) Servicios de vigilancia</t>
  </si>
  <si>
    <t>h) Convenios de apoyo</t>
  </si>
  <si>
    <t>g) Jorge Hernández Baeza</t>
  </si>
  <si>
    <t>f) Humberto Flores Rodríguez</t>
  </si>
  <si>
    <t>e) Ma. Patricia Bernal Cruz</t>
  </si>
  <si>
    <t>d) Honorarios asimilables a salarios</t>
  </si>
  <si>
    <t>c) Contabilidad Administrativa Empresarial SC</t>
  </si>
  <si>
    <t>b) Honorarios asimilables a salarios</t>
  </si>
  <si>
    <t>a) Honorarios asimilables a salarios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</si>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</sst>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23883777</v>
          </cell>
          <cell r="D8">
            <v>23883777</v>
          </cell>
          <cell r="E8">
            <v>15959537.59</v>
          </cell>
          <cell r="F8">
            <v>15957725.59</v>
          </cell>
          <cell r="G8">
            <v>7924239.4100000001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23883777</v>
          </cell>
          <cell r="D14">
            <v>23883777</v>
          </cell>
          <cell r="E14">
            <v>15959537.59</v>
          </cell>
          <cell r="F14">
            <v>15957725.59</v>
          </cell>
          <cell r="G14">
            <v>7924239.4100000001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00B0F0"/>
    <pageSetUpPr fitToPage="1"/>
  </sheetPr>
  <dimension ref="A1:K74"/>
  <sheetViews>
    <sheetView showGridLines="0" tabSelected="1" zoomScale="70" zoomScaleNormal="70" workbookViewId="0">
      <selection activeCell="C22" sqref="C22"/>
    </sheetView>
  </sheetViews>
  <sheetFormatPr baseColWidth="10" defaultColWidth="0" defaultRowHeight="15" zeroHeight="1"/>
  <cols>
    <col min="1" max="1" width="66.85546875" customWidth="1"/>
    <col min="2" max="2" width="15.5703125" customWidth="1"/>
    <col min="3" max="3" width="20.7109375" customWidth="1"/>
    <col min="4" max="4" width="14.85546875" customWidth="1"/>
    <col min="5" max="5" width="20.7109375" customWidth="1"/>
    <col min="6" max="6" width="15.2851562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3" t="str">
        <f>ENTE_PUBLICO_A</f>
        <v>Fideicomiso del Programa de Reforestación Protección a Zonas Reforestadas &lt;&lt;FIFORES&gt;&gt;, Gobierno del Estado de Guanajuato (a)</v>
      </c>
      <c r="B1" s="32"/>
      <c r="C1" s="32"/>
      <c r="D1" s="32"/>
      <c r="E1" s="32"/>
      <c r="F1" s="32"/>
      <c r="G1" s="32"/>
      <c r="H1" s="32"/>
      <c r="I1" s="32"/>
      <c r="J1" s="32"/>
      <c r="K1" s="31"/>
    </row>
    <row r="2" spans="1:11">
      <c r="A2" s="27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>
      <c r="A3" s="30" t="str">
        <f>TRIMESTRE</f>
        <v>Del 1 de enero al 30 de septiembre de 2018 (b)</v>
      </c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11">
      <c r="A4" s="27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5"/>
    </row>
    <row r="5" spans="1:11" ht="75">
      <c r="A5" s="24" t="s">
        <v>28</v>
      </c>
      <c r="B5" s="24" t="s">
        <v>27</v>
      </c>
      <c r="C5" s="24" t="s">
        <v>26</v>
      </c>
      <c r="D5" s="24" t="s">
        <v>25</v>
      </c>
      <c r="E5" s="24" t="s">
        <v>24</v>
      </c>
      <c r="F5" s="24" t="s">
        <v>23</v>
      </c>
      <c r="G5" s="24" t="s">
        <v>22</v>
      </c>
      <c r="H5" s="24" t="s">
        <v>21</v>
      </c>
      <c r="I5" s="23" t="str">
        <f>MONTO1</f>
        <v>Monto pagado de la inversión al 30 de septiembre de 2018 (k)</v>
      </c>
      <c r="J5" s="23" t="str">
        <f>MONTO2</f>
        <v>Monto pagado de la inversión actualizado al 30 de septiembre de 2018 (l)</v>
      </c>
      <c r="K5" s="23" t="str">
        <f>SALDO_PENDIENTE</f>
        <v>Saldo pendiente por pagar de la inversión al 30 de septiembre de 2018 (m = g – l)</v>
      </c>
    </row>
    <row r="6" spans="1:11">
      <c r="A6" s="22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20</v>
      </c>
      <c r="B7" s="7"/>
      <c r="C7" s="7"/>
      <c r="D7" s="7"/>
      <c r="E7" s="8">
        <f>SUM(E8:APP_FIN_04)</f>
        <v>16021151.41</v>
      </c>
      <c r="F7" s="7"/>
      <c r="G7" s="8">
        <f>SUM(G8:APP_FIN_06)</f>
        <v>2786319.4166666665</v>
      </c>
      <c r="H7" s="8">
        <f>SUM(H8:APP_FIN_07)</f>
        <v>2786319.4166666665</v>
      </c>
      <c r="I7" s="8">
        <f>SUM(I8:APP_FIN_08)</f>
        <v>10672850.950000001</v>
      </c>
      <c r="J7" s="8">
        <f>SUM(J8:APP_FIN_09)</f>
        <v>10672850.950000001</v>
      </c>
      <c r="K7" s="8">
        <f>SUM(K8:APP_FIN_10)</f>
        <v>5348300.46</v>
      </c>
    </row>
    <row r="8" spans="1:11" s="13" customFormat="1">
      <c r="A8" s="16" t="s">
        <v>19</v>
      </c>
      <c r="B8" s="15">
        <v>43130</v>
      </c>
      <c r="C8" s="15">
        <v>43108</v>
      </c>
      <c r="D8" s="15">
        <v>43190</v>
      </c>
      <c r="E8" s="20">
        <v>679590.51</v>
      </c>
      <c r="F8" s="19">
        <v>3</v>
      </c>
      <c r="G8" s="18">
        <f>+E8/F8</f>
        <v>226530.17</v>
      </c>
      <c r="H8" s="18">
        <f>+E8/F8</f>
        <v>226530.17</v>
      </c>
      <c r="I8" s="18">
        <v>679590.51</v>
      </c>
      <c r="J8" s="21">
        <v>679590.51</v>
      </c>
      <c r="K8" s="18">
        <f>E8-J8</f>
        <v>0</v>
      </c>
    </row>
    <row r="9" spans="1:11" s="13" customFormat="1">
      <c r="A9" s="16" t="s">
        <v>18</v>
      </c>
      <c r="B9" s="15">
        <v>43181</v>
      </c>
      <c r="C9" s="15">
        <v>43191</v>
      </c>
      <c r="D9" s="15">
        <v>43281</v>
      </c>
      <c r="E9" s="20">
        <v>692369.58</v>
      </c>
      <c r="F9" s="19">
        <v>3</v>
      </c>
      <c r="G9" s="18">
        <f>+E9/F9</f>
        <v>230789.86</v>
      </c>
      <c r="H9" s="18">
        <f>+E9/F9</f>
        <v>230789.86</v>
      </c>
      <c r="I9" s="18">
        <v>692369.58</v>
      </c>
      <c r="J9" s="21">
        <f>+I9</f>
        <v>692369.58</v>
      </c>
      <c r="K9" s="18">
        <f>E9-J9</f>
        <v>0</v>
      </c>
    </row>
    <row r="10" spans="1:11" s="13" customFormat="1">
      <c r="A10" s="16" t="s">
        <v>17</v>
      </c>
      <c r="B10" s="15">
        <v>43196</v>
      </c>
      <c r="C10" s="15">
        <v>43101</v>
      </c>
      <c r="D10" s="15">
        <v>43465</v>
      </c>
      <c r="E10" s="20">
        <v>77676.479999999996</v>
      </c>
      <c r="F10" s="19">
        <v>8</v>
      </c>
      <c r="G10" s="18">
        <f>+E10/F10</f>
        <v>9709.56</v>
      </c>
      <c r="H10" s="18">
        <f>+E10/F10</f>
        <v>9709.56</v>
      </c>
      <c r="I10" s="18">
        <v>51784.33</v>
      </c>
      <c r="J10" s="18">
        <f>+I10</f>
        <v>51784.33</v>
      </c>
      <c r="K10" s="18">
        <f>E10-J10</f>
        <v>25892.149999999994</v>
      </c>
    </row>
    <row r="11" spans="1:11" s="13" customFormat="1">
      <c r="A11" s="16" t="s">
        <v>16</v>
      </c>
      <c r="B11" s="15">
        <v>43276</v>
      </c>
      <c r="C11" s="15">
        <v>43282</v>
      </c>
      <c r="D11" s="15">
        <v>43312</v>
      </c>
      <c r="E11" s="20">
        <v>220338.16</v>
      </c>
      <c r="F11" s="19">
        <v>1</v>
      </c>
      <c r="G11" s="18">
        <f>+E11/F11</f>
        <v>220338.16</v>
      </c>
      <c r="H11" s="18">
        <f>+E11/F11</f>
        <v>220338.16</v>
      </c>
      <c r="I11" s="18">
        <v>220338.16</v>
      </c>
      <c r="J11" s="18">
        <f>+I11</f>
        <v>220338.16</v>
      </c>
      <c r="K11" s="18">
        <f>E11-J11</f>
        <v>0</v>
      </c>
    </row>
    <row r="12" spans="1:11" s="13" customFormat="1">
      <c r="A12" s="16" t="s">
        <v>15</v>
      </c>
      <c r="B12" s="15">
        <v>43315</v>
      </c>
      <c r="C12" s="15">
        <v>43315</v>
      </c>
      <c r="D12" s="15">
        <v>43570</v>
      </c>
      <c r="E12" s="20">
        <v>1341000</v>
      </c>
      <c r="F12" s="19">
        <v>8</v>
      </c>
      <c r="G12" s="18">
        <f>+E12/F12</f>
        <v>167625</v>
      </c>
      <c r="H12" s="18">
        <f>+E12/F12</f>
        <v>167625</v>
      </c>
      <c r="I12" s="18">
        <v>1341000</v>
      </c>
      <c r="J12" s="18">
        <v>1341000</v>
      </c>
      <c r="K12" s="18">
        <f>E12-J12</f>
        <v>0</v>
      </c>
    </row>
    <row r="13" spans="1:11" s="13" customFormat="1">
      <c r="A13" s="16" t="s">
        <v>14</v>
      </c>
      <c r="B13" s="15">
        <v>43314</v>
      </c>
      <c r="C13" s="15">
        <v>43314</v>
      </c>
      <c r="D13" s="15">
        <v>43565</v>
      </c>
      <c r="E13" s="20">
        <v>2605000</v>
      </c>
      <c r="F13" s="19">
        <v>8</v>
      </c>
      <c r="G13" s="18">
        <f>+E13/F13</f>
        <v>325625</v>
      </c>
      <c r="H13" s="18">
        <f>+E13/F13</f>
        <v>325625</v>
      </c>
      <c r="I13" s="18">
        <v>2605000</v>
      </c>
      <c r="J13" s="18">
        <v>2605000</v>
      </c>
      <c r="K13" s="18">
        <f>E13-J13</f>
        <v>0</v>
      </c>
    </row>
    <row r="14" spans="1:11" s="13" customFormat="1">
      <c r="A14" s="16" t="s">
        <v>13</v>
      </c>
      <c r="B14" s="15">
        <v>43328</v>
      </c>
      <c r="C14" s="15">
        <v>43328</v>
      </c>
      <c r="D14" s="15">
        <v>43565</v>
      </c>
      <c r="E14" s="20">
        <v>1000000</v>
      </c>
      <c r="F14" s="19">
        <v>8</v>
      </c>
      <c r="G14" s="18">
        <f>+E14/F14</f>
        <v>125000</v>
      </c>
      <c r="H14" s="18">
        <f>+E14/F14</f>
        <v>125000</v>
      </c>
      <c r="I14" s="18">
        <v>1000000</v>
      </c>
      <c r="J14" s="18">
        <v>1000000</v>
      </c>
      <c r="K14" s="18">
        <f>E14-J14</f>
        <v>0</v>
      </c>
    </row>
    <row r="15" spans="1:11" s="13" customFormat="1">
      <c r="A15" s="16" t="s">
        <v>12</v>
      </c>
      <c r="B15" s="15">
        <v>43241</v>
      </c>
      <c r="C15" s="15">
        <v>43250</v>
      </c>
      <c r="D15" s="15">
        <v>43419</v>
      </c>
      <c r="E15" s="20">
        <v>8363243.3200000003</v>
      </c>
      <c r="F15" s="19">
        <v>6</v>
      </c>
      <c r="G15" s="18">
        <f>+E15/F15</f>
        <v>1393873.8866666667</v>
      </c>
      <c r="H15" s="18">
        <f>+E15/F15</f>
        <v>1393873.8866666667</v>
      </c>
      <c r="I15" s="18">
        <v>3344470.32</v>
      </c>
      <c r="J15" s="18">
        <f>+I15</f>
        <v>3344470.32</v>
      </c>
      <c r="K15" s="18">
        <f>E15-J15</f>
        <v>5018773</v>
      </c>
    </row>
    <row r="16" spans="1:11" s="13" customFormat="1">
      <c r="A16" s="16" t="s">
        <v>11</v>
      </c>
      <c r="B16" s="15">
        <v>43098</v>
      </c>
      <c r="C16" s="15">
        <v>43101</v>
      </c>
      <c r="D16" s="15">
        <v>43465</v>
      </c>
      <c r="E16" s="20">
        <v>1041933.36</v>
      </c>
      <c r="F16" s="19">
        <v>12</v>
      </c>
      <c r="G16" s="18">
        <f>+E16/F16</f>
        <v>86827.78</v>
      </c>
      <c r="H16" s="18">
        <f>+E16/F16</f>
        <v>86827.78</v>
      </c>
      <c r="I16" s="18">
        <v>738298.05</v>
      </c>
      <c r="J16" s="18">
        <f>+I16</f>
        <v>738298.05</v>
      </c>
      <c r="K16" s="18">
        <f>E16-J16</f>
        <v>303635.30999999994</v>
      </c>
    </row>
    <row r="17" spans="1:11">
      <c r="A17" s="12" t="s">
        <v>5</v>
      </c>
      <c r="B17" s="11"/>
      <c r="C17" s="11"/>
      <c r="D17" s="11"/>
      <c r="E17" s="10"/>
      <c r="F17" s="10"/>
      <c r="G17" s="10"/>
      <c r="H17" s="10"/>
      <c r="I17" s="10"/>
      <c r="J17" s="10"/>
      <c r="K17" s="10"/>
    </row>
    <row r="18" spans="1:11">
      <c r="A18" s="9" t="s">
        <v>10</v>
      </c>
      <c r="B18" s="7"/>
      <c r="C18" s="7"/>
      <c r="D18" s="7"/>
      <c r="E18" s="17">
        <f>SUM(E19:OTROS_FIN_04)</f>
        <v>0</v>
      </c>
      <c r="F18" s="7"/>
      <c r="G18" s="17">
        <f>SUM(G19:OTROS_FIN_06)</f>
        <v>0</v>
      </c>
      <c r="H18" s="17">
        <f>SUM(H19:OTROS_FIN_07)</f>
        <v>0</v>
      </c>
      <c r="I18" s="17">
        <f>SUM(I19:OTROS_FIN_08)</f>
        <v>0</v>
      </c>
      <c r="J18" s="17">
        <f>SUM(J19:OTROS_FIN_09)</f>
        <v>0</v>
      </c>
      <c r="K18" s="17">
        <f>SUM(K19:OTROS_FIN_10)</f>
        <v>0</v>
      </c>
    </row>
    <row r="19" spans="1:11" s="13" customFormat="1">
      <c r="A19" s="16" t="s">
        <v>9</v>
      </c>
      <c r="B19" s="15"/>
      <c r="C19" s="15"/>
      <c r="D19" s="15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E19-J19</f>
        <v>0</v>
      </c>
    </row>
    <row r="20" spans="1:11" s="13" customFormat="1">
      <c r="A20" s="16" t="s">
        <v>8</v>
      </c>
      <c r="B20" s="15"/>
      <c r="C20" s="15"/>
      <c r="D20" s="15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>E20-J20</f>
        <v>0</v>
      </c>
    </row>
    <row r="21" spans="1:11" s="13" customFormat="1">
      <c r="A21" s="16" t="s">
        <v>7</v>
      </c>
      <c r="B21" s="15"/>
      <c r="C21" s="15"/>
      <c r="D21" s="15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>E21-J21</f>
        <v>0</v>
      </c>
    </row>
    <row r="22" spans="1:11" s="13" customFormat="1">
      <c r="A22" s="16" t="s">
        <v>6</v>
      </c>
      <c r="B22" s="15"/>
      <c r="C22" s="15"/>
      <c r="D22" s="15"/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>E22-J22</f>
        <v>0</v>
      </c>
    </row>
    <row r="23" spans="1:11">
      <c r="A23" s="12" t="s">
        <v>5</v>
      </c>
      <c r="B23" s="11"/>
      <c r="C23" s="11"/>
      <c r="D23" s="11"/>
      <c r="E23" s="10"/>
      <c r="F23" s="10"/>
      <c r="G23" s="10"/>
      <c r="H23" s="10"/>
      <c r="I23" s="10"/>
      <c r="J23" s="10"/>
      <c r="K23" s="10"/>
    </row>
    <row r="24" spans="1:11">
      <c r="A24" s="9" t="s">
        <v>4</v>
      </c>
      <c r="B24" s="7"/>
      <c r="C24" s="7"/>
      <c r="D24" s="7"/>
      <c r="E24" s="8">
        <f>APP_T4+OTROS_T4</f>
        <v>16021151.41</v>
      </c>
      <c r="F24" s="7"/>
      <c r="G24" s="6">
        <f>APP_T6+OTROS_T6</f>
        <v>2786319.4166666665</v>
      </c>
      <c r="H24" s="6">
        <f>APP_T7+OTROS_T7</f>
        <v>2786319.4166666665</v>
      </c>
      <c r="I24" s="6">
        <f>APP_T8+OTROS_T8</f>
        <v>10672850.950000001</v>
      </c>
      <c r="J24" s="6">
        <f>APP_T9+OTROS_T9</f>
        <v>10672850.950000001</v>
      </c>
      <c r="K24" s="6">
        <f>APP_T10+OTROS_T10</f>
        <v>5348300.46</v>
      </c>
    </row>
    <row r="25" spans="1:1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/>
    <row r="27" spans="1:11"/>
    <row r="28" spans="1:11"/>
    <row r="29" spans="1:11"/>
    <row r="30" spans="1:11"/>
    <row r="31" spans="1:11">
      <c r="A31" s="3"/>
      <c r="B31" s="2" t="s">
        <v>3</v>
      </c>
      <c r="C31" s="2"/>
      <c r="D31" s="1"/>
      <c r="E31" s="1"/>
      <c r="F31" s="1"/>
      <c r="G31" s="1"/>
      <c r="H31" s="2" t="s">
        <v>2</v>
      </c>
      <c r="I31" s="2"/>
      <c r="J31" s="1"/>
      <c r="K31" s="1"/>
    </row>
    <row r="32" spans="1:11">
      <c r="A32" s="3"/>
      <c r="B32" s="2" t="s">
        <v>1</v>
      </c>
      <c r="C32" s="2"/>
      <c r="D32" s="1"/>
      <c r="E32" s="1"/>
      <c r="F32" s="1"/>
      <c r="G32" s="1"/>
      <c r="H32" s="2" t="s">
        <v>0</v>
      </c>
      <c r="I32" s="2"/>
      <c r="J32" s="1"/>
      <c r="K32" s="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8">
    <mergeCell ref="B32:C32"/>
    <mergeCell ref="H32:I32"/>
    <mergeCell ref="A1:K1"/>
    <mergeCell ref="A2:K2"/>
    <mergeCell ref="A3:K3"/>
    <mergeCell ref="A4:K4"/>
    <mergeCell ref="B31:C31"/>
    <mergeCell ref="H31:I31"/>
  </mergeCells>
  <dataValidations count="5">
    <dataValidation type="decimal" allowBlank="1" showInputMessage="1" showErrorMessage="1" sqref="E7:K2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ate" operator="greaterThanOrEqual" allowBlank="1" showInputMessage="1" showErrorMessage="1" sqref="B19:D22 B8:D16">
      <formula1>36526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2018-10-12T16:36:19Z</dcterms:created>
  <dcterms:modified xsi:type="dcterms:W3CDTF">2018-10-12T16:36:38Z</dcterms:modified>
</cp:coreProperties>
</file>