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0" i="1"/>
  <c r="D36" s="1"/>
  <c r="G10"/>
  <c r="H10"/>
  <c r="H36" s="1"/>
  <c r="I10"/>
  <c r="J10"/>
  <c r="F11"/>
  <c r="K11" s="1"/>
  <c r="D12"/>
  <c r="E12"/>
  <c r="F12"/>
  <c r="K12" s="1"/>
  <c r="G12"/>
  <c r="G36" s="1"/>
  <c r="H12"/>
  <c r="I12"/>
  <c r="J12"/>
  <c r="J36" s="1"/>
  <c r="F13"/>
  <c r="K13" s="1"/>
  <c r="F14"/>
  <c r="K14" s="1"/>
  <c r="D15"/>
  <c r="E15"/>
  <c r="F15"/>
  <c r="K15" s="1"/>
  <c r="G15"/>
  <c r="H15"/>
  <c r="I15"/>
  <c r="J15"/>
  <c r="F16"/>
  <c r="K16" s="1"/>
  <c r="F17"/>
  <c r="K17" s="1"/>
  <c r="F18"/>
  <c r="K18" s="1"/>
  <c r="F19"/>
  <c r="K19" s="1"/>
  <c r="F20"/>
  <c r="K20" s="1"/>
  <c r="F21"/>
  <c r="K21" s="1"/>
  <c r="F22"/>
  <c r="K22" s="1"/>
  <c r="F23"/>
  <c r="K23" s="1"/>
  <c r="F24"/>
  <c r="K24" s="1"/>
  <c r="F25"/>
  <c r="K25" s="1"/>
  <c r="F26"/>
  <c r="K26" s="1"/>
  <c r="D27"/>
  <c r="E27"/>
  <c r="G27"/>
  <c r="H27"/>
  <c r="I27"/>
  <c r="J27"/>
  <c r="F28"/>
  <c r="F27" s="1"/>
  <c r="D29"/>
  <c r="F29" s="1"/>
  <c r="K29" s="1"/>
  <c r="G29"/>
  <c r="H29"/>
  <c r="I29"/>
  <c r="F30"/>
  <c r="K30" s="1"/>
  <c r="F31"/>
  <c r="K31" s="1"/>
  <c r="D32"/>
  <c r="F32" s="1"/>
  <c r="K32" s="1"/>
  <c r="E32"/>
  <c r="G32"/>
  <c r="H32"/>
  <c r="I32"/>
  <c r="J32"/>
  <c r="F33"/>
  <c r="K33" s="1"/>
  <c r="D34"/>
  <c r="E34"/>
  <c r="F34"/>
  <c r="G34"/>
  <c r="H34"/>
  <c r="I34"/>
  <c r="K34"/>
  <c r="F35"/>
  <c r="K35" s="1"/>
  <c r="E36"/>
  <c r="I36"/>
  <c r="D40"/>
  <c r="E40"/>
  <c r="F40"/>
  <c r="H40"/>
  <c r="J40"/>
  <c r="K28" l="1"/>
  <c r="K27" s="1"/>
  <c r="F10"/>
  <c r="K10" l="1"/>
  <c r="K36" s="1"/>
  <c r="F36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<sst xmlns="http://schemas.openxmlformats.org/spreadsheetml/2006/main" count="49" uniqueCount="49">
  <si>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</si>
  <si>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</si>
  <si>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</si>
  <si>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</si>
  <si>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</si>
  <si>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</si>
  <si>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</si>
  <si>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Inversiones Financieras y otras provisiones</t>
  </si>
  <si>
    <t>Edificación no habitacional</t>
  </si>
  <si>
    <t>Inversión pública</t>
  </si>
  <si>
    <t>Herramientas y máquinas herramienta</t>
  </si>
  <si>
    <t>Equipos de generación eléctrica, aparatos y accesorios eléctricos</t>
  </si>
  <si>
    <t>Bienes Muebles, Inmuebles e Intangibles</t>
  </si>
  <si>
    <t>Subsidios a la producción</t>
  </si>
  <si>
    <t>Transferencias, Asignaciones, Subsidios y Otras Ayudas</t>
  </si>
  <si>
    <t>Impuesto sobre nómina</t>
  </si>
  <si>
    <t>Reparación y mantenimiento de maquinaria, otros equipos y herramienta</t>
  </si>
  <si>
    <t>Reparación y mantenimiento de equipo de transporte</t>
  </si>
  <si>
    <t>Conservación y mantenimiento menor de inmuebles</t>
  </si>
  <si>
    <t>Seguros</t>
  </si>
  <si>
    <t>Servicios Financieros y Bancarios</t>
  </si>
  <si>
    <t>Servicios profesionales, científicos y técnicos integrales</t>
  </si>
  <si>
    <t>Servicios de vigilancia</t>
  </si>
  <si>
    <t>Servicios de Investigación Científica y Desarrollo</t>
  </si>
  <si>
    <t>Servicios de diseño, arquitectura, ingeniería y actividades relacionadas</t>
  </si>
  <si>
    <t>Servicios legales, de contabilidad, auditoría y relacionados</t>
  </si>
  <si>
    <t>Servicios Generales</t>
  </si>
  <si>
    <t>Combustibles, lubricantes y aditivos</t>
  </si>
  <si>
    <t>Productos alimenticios, agropec y forest adquiridos como mat. Prima</t>
  </si>
  <si>
    <t>Materiales y Suministros</t>
  </si>
  <si>
    <t>Honorarios asimilables a salarios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</si>
  <si>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</si>
  <si>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</si>
  <si>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</si>
  <si>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</si>
  <si>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</si>
  <si>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</si>
  <si>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</si>
  <si>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</si>
  <si>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</si>
  <si>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</si>
  <si>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</si>
  <si>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</si>
  <si>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</si>
  <si>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</si>
  <si>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</si>
  <si>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1 de Enero al 30 de Junio del 2017 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</si>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</sst>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43" fontId="6" fillId="0" borderId="0" xfId="1" applyFont="1"/>
    <xf numFmtId="0" fontId="6" fillId="11" borderId="0" xfId="0" applyFont="1" applyFill="1"/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0" fontId="9" fillId="0" borderId="0" xfId="0" applyFont="1"/>
    <xf numFmtId="43" fontId="9" fillId="0" borderId="0" xfId="1" applyFont="1"/>
    <xf numFmtId="0" fontId="9" fillId="11" borderId="0" xfId="0" applyFont="1" applyFill="1"/>
    <xf numFmtId="43" fontId="9" fillId="11" borderId="7" xfId="1" applyFont="1" applyFill="1" applyBorder="1" applyAlignment="1">
      <alignment horizontal="right" vertical="center" wrapText="1"/>
    </xf>
    <xf numFmtId="0" fontId="9" fillId="11" borderId="0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43" fontId="3" fillId="11" borderId="7" xfId="1" applyFont="1" applyFill="1" applyBorder="1" applyAlignment="1">
      <alignment horizontal="right" vertical="top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 wrapText="1"/>
    </xf>
    <xf numFmtId="43" fontId="3" fillId="11" borderId="0" xfId="1" applyFont="1" applyFill="1"/>
    <xf numFmtId="0" fontId="3" fillId="11" borderId="3" xfId="0" applyFont="1" applyFill="1" applyBorder="1"/>
    <xf numFmtId="0" fontId="10" fillId="11" borderId="3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6-2017/06-2017/EFCyP%2006-17%20Fif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showGridLines="0" tabSelected="1" zoomScale="85" zoomScaleNormal="85" workbookViewId="0">
      <selection activeCell="I25" sqref="I25"/>
    </sheetView>
  </sheetViews>
  <sheetFormatPr baseColWidth="10" defaultRowHeight="12.75"/>
  <cols>
    <col min="1" max="1" width="2.42578125" style="3" customWidth="1"/>
    <col min="2" max="2" width="4.5703125" style="1" customWidth="1"/>
    <col min="3" max="3" width="57.28515625" style="1" customWidth="1"/>
    <col min="4" max="4" width="14.85546875" style="1" customWidth="1"/>
    <col min="5" max="5" width="14.5703125" style="1" customWidth="1"/>
    <col min="6" max="6" width="14.28515625" style="1" customWidth="1"/>
    <col min="7" max="7" width="15.85546875" style="1" customWidth="1"/>
    <col min="8" max="10" width="14" style="1" bestFit="1" customWidth="1"/>
    <col min="11" max="11" width="14.140625" style="1" bestFit="1" customWidth="1"/>
    <col min="12" max="12" width="3.7109375" style="3" customWidth="1"/>
    <col min="13" max="13" width="13.140625" style="1" bestFit="1" customWidth="1"/>
    <col min="14" max="14" width="11.5703125" style="2" bestFit="1" customWidth="1"/>
    <col min="15" max="16384" width="11.42578125" style="1"/>
  </cols>
  <sheetData>
    <row r="1" spans="2:14" s="1" customFormat="1" ht="14.25" customHeight="1">
      <c r="B1" s="39" t="s">
        <v>48</v>
      </c>
      <c r="C1" s="39"/>
      <c r="D1" s="39"/>
      <c r="E1" s="39"/>
      <c r="F1" s="39"/>
      <c r="G1" s="39"/>
      <c r="H1" s="39"/>
      <c r="I1" s="39"/>
      <c r="J1" s="39"/>
      <c r="K1" s="39"/>
      <c r="L1" s="3"/>
      <c r="N1" s="2"/>
    </row>
    <row r="2" spans="2:14" s="1" customFormat="1" ht="14.25" customHeight="1">
      <c r="B2" s="39" t="s">
        <v>47</v>
      </c>
      <c r="C2" s="39"/>
      <c r="D2" s="39"/>
      <c r="E2" s="39"/>
      <c r="F2" s="39"/>
      <c r="G2" s="39"/>
      <c r="H2" s="39"/>
      <c r="I2" s="39"/>
      <c r="J2" s="39"/>
      <c r="K2" s="39"/>
      <c r="L2" s="3"/>
      <c r="N2" s="2"/>
    </row>
    <row r="3" spans="2:14" s="1" customFormat="1" ht="14.25" customHeight="1">
      <c r="B3" s="39" t="s">
        <v>46</v>
      </c>
      <c r="C3" s="39"/>
      <c r="D3" s="39"/>
      <c r="E3" s="39"/>
      <c r="F3" s="39"/>
      <c r="G3" s="39"/>
      <c r="H3" s="39"/>
      <c r="I3" s="39"/>
      <c r="J3" s="39"/>
      <c r="K3" s="39"/>
      <c r="L3" s="3"/>
      <c r="N3" s="2"/>
    </row>
    <row r="4" spans="2:14" s="3" customFormat="1" ht="6.75" customHeight="1">
      <c r="N4" s="35"/>
    </row>
    <row r="5" spans="2:14" s="3" customFormat="1" ht="18" customHeight="1">
      <c r="C5" s="38" t="s">
        <v>45</v>
      </c>
      <c r="D5" s="37" t="s">
        <v>44</v>
      </c>
      <c r="E5" s="37"/>
      <c r="F5" s="37"/>
      <c r="G5" s="37"/>
      <c r="H5" s="36"/>
      <c r="I5" s="36"/>
      <c r="J5" s="36"/>
      <c r="N5" s="35"/>
    </row>
    <row r="6" spans="2:14" s="3" customFormat="1" ht="6.75" customHeight="1">
      <c r="N6" s="35"/>
    </row>
    <row r="7" spans="2:14" s="1" customFormat="1">
      <c r="B7" s="33" t="s">
        <v>43</v>
      </c>
      <c r="C7" s="33"/>
      <c r="D7" s="34" t="s">
        <v>42</v>
      </c>
      <c r="E7" s="34"/>
      <c r="F7" s="34"/>
      <c r="G7" s="34"/>
      <c r="H7" s="34"/>
      <c r="I7" s="34"/>
      <c r="J7" s="34"/>
      <c r="K7" s="34" t="s">
        <v>41</v>
      </c>
      <c r="L7" s="3"/>
      <c r="N7" s="2"/>
    </row>
    <row r="8" spans="2:14" s="1" customFormat="1" ht="25.5">
      <c r="B8" s="33"/>
      <c r="C8" s="33"/>
      <c r="D8" s="32" t="s">
        <v>40</v>
      </c>
      <c r="E8" s="32" t="s">
        <v>39</v>
      </c>
      <c r="F8" s="32" t="s">
        <v>38</v>
      </c>
      <c r="G8" s="32" t="s">
        <v>37</v>
      </c>
      <c r="H8" s="32" t="s">
        <v>36</v>
      </c>
      <c r="I8" s="32" t="s">
        <v>35</v>
      </c>
      <c r="J8" s="32" t="s">
        <v>34</v>
      </c>
      <c r="K8" s="34"/>
      <c r="L8" s="3"/>
      <c r="N8" s="2"/>
    </row>
    <row r="9" spans="2:14" s="1" customFormat="1" ht="11.25" customHeight="1">
      <c r="B9" s="33"/>
      <c r="C9" s="33"/>
      <c r="D9" s="32">
        <v>1</v>
      </c>
      <c r="E9" s="32">
        <v>2</v>
      </c>
      <c r="F9" s="32" t="s">
        <v>33</v>
      </c>
      <c r="G9" s="32">
        <v>4</v>
      </c>
      <c r="H9" s="32">
        <v>5</v>
      </c>
      <c r="I9" s="32">
        <v>6</v>
      </c>
      <c r="J9" s="32">
        <v>7</v>
      </c>
      <c r="K9" s="32" t="s">
        <v>32</v>
      </c>
      <c r="L9" s="3"/>
      <c r="N9" s="2"/>
    </row>
    <row r="10" spans="2:14" s="1" customFormat="1">
      <c r="B10" s="24" t="s">
        <v>31</v>
      </c>
      <c r="C10" s="23"/>
      <c r="D10" s="22">
        <f>+D11</f>
        <v>3500000</v>
      </c>
      <c r="E10" s="22"/>
      <c r="F10" s="22">
        <f>+D10+E10</f>
        <v>3500000</v>
      </c>
      <c r="G10" s="22">
        <f>+G11</f>
        <v>3018939.8100000005</v>
      </c>
      <c r="H10" s="22">
        <f>+H11</f>
        <v>1466470.1700000002</v>
      </c>
      <c r="I10" s="22">
        <f>+I11</f>
        <v>1435612.1700000002</v>
      </c>
      <c r="J10" s="22">
        <f>+J11</f>
        <v>1435612.1700000002</v>
      </c>
      <c r="K10" s="22">
        <f>+F10-H10</f>
        <v>2033529.8299999998</v>
      </c>
      <c r="L10" s="3"/>
      <c r="N10" s="2"/>
    </row>
    <row r="11" spans="2:14" s="1" customFormat="1">
      <c r="B11" s="21"/>
      <c r="C11" s="20" t="s">
        <v>30</v>
      </c>
      <c r="D11" s="31">
        <v>3500000</v>
      </c>
      <c r="E11" s="31">
        <v>0</v>
      </c>
      <c r="F11" s="19">
        <f>+D11+E11</f>
        <v>3500000</v>
      </c>
      <c r="G11" s="31">
        <v>3018939.8100000005</v>
      </c>
      <c r="H11" s="31">
        <v>1466470.1700000002</v>
      </c>
      <c r="I11" s="31">
        <v>1435612.1700000002</v>
      </c>
      <c r="J11" s="31">
        <v>1435612.1700000002</v>
      </c>
      <c r="K11" s="19">
        <f>+F11-H11</f>
        <v>2033529.8299999998</v>
      </c>
      <c r="L11" s="3"/>
      <c r="N11" s="2"/>
    </row>
    <row r="12" spans="2:14" s="1" customFormat="1">
      <c r="B12" s="24" t="s">
        <v>29</v>
      </c>
      <c r="C12" s="23"/>
      <c r="D12" s="22">
        <f>SUM(D13:D14)</f>
        <v>5250000</v>
      </c>
      <c r="E12" s="22">
        <f>+E13</f>
        <v>0</v>
      </c>
      <c r="F12" s="22">
        <f>+D12+E12</f>
        <v>5250000</v>
      </c>
      <c r="G12" s="22">
        <f>+G13+G14</f>
        <v>121345.12999999999</v>
      </c>
      <c r="H12" s="22">
        <f>+H13+H14</f>
        <v>121345.12999999999</v>
      </c>
      <c r="I12" s="22">
        <f>+I13+I14</f>
        <v>121345.12999999999</v>
      </c>
      <c r="J12" s="22">
        <f>+J13+J14</f>
        <v>121345.12999999999</v>
      </c>
      <c r="K12" s="22">
        <f>+F12-H12</f>
        <v>5128654.87</v>
      </c>
      <c r="L12" s="3"/>
      <c r="N12" s="2"/>
    </row>
    <row r="13" spans="2:14" s="1" customFormat="1" ht="25.5">
      <c r="B13" s="21"/>
      <c r="C13" s="20" t="s">
        <v>28</v>
      </c>
      <c r="D13" s="19">
        <v>5000000</v>
      </c>
      <c r="E13" s="19">
        <v>0</v>
      </c>
      <c r="F13" s="19">
        <f>+D13+E13</f>
        <v>5000000</v>
      </c>
      <c r="G13" s="19">
        <v>0</v>
      </c>
      <c r="H13" s="19">
        <v>0</v>
      </c>
      <c r="I13" s="19">
        <v>0</v>
      </c>
      <c r="J13" s="19">
        <v>0</v>
      </c>
      <c r="K13" s="19">
        <f>+F13-H13</f>
        <v>5000000</v>
      </c>
      <c r="L13" s="3"/>
      <c r="N13" s="2"/>
    </row>
    <row r="14" spans="2:14" s="1" customFormat="1">
      <c r="B14" s="21"/>
      <c r="C14" s="20" t="s">
        <v>27</v>
      </c>
      <c r="D14" s="19">
        <v>250000</v>
      </c>
      <c r="E14" s="19">
        <v>0</v>
      </c>
      <c r="F14" s="19">
        <f>+D14+E14</f>
        <v>250000</v>
      </c>
      <c r="G14" s="19">
        <v>121345.12999999999</v>
      </c>
      <c r="H14" s="19">
        <v>121345.12999999999</v>
      </c>
      <c r="I14" s="19">
        <v>121345.12999999999</v>
      </c>
      <c r="J14" s="19">
        <v>121345.12999999999</v>
      </c>
      <c r="K14" s="19">
        <f>+F14-H14</f>
        <v>128654.87000000001</v>
      </c>
      <c r="L14" s="3"/>
      <c r="M14" s="2"/>
      <c r="N14" s="2"/>
    </row>
    <row r="15" spans="2:14" s="1" customFormat="1">
      <c r="B15" s="24" t="s">
        <v>26</v>
      </c>
      <c r="C15" s="23"/>
      <c r="D15" s="22">
        <f>SUM(D16:D26)</f>
        <v>1120000</v>
      </c>
      <c r="E15" s="22">
        <f>SUM(E16:E26)</f>
        <v>720000</v>
      </c>
      <c r="F15" s="22">
        <f>+D15+E15</f>
        <v>1840000</v>
      </c>
      <c r="G15" s="22">
        <f>SUM(G16:G26)</f>
        <v>1072519.3</v>
      </c>
      <c r="H15" s="22">
        <f>SUM(H16:H26)</f>
        <v>665197.4</v>
      </c>
      <c r="I15" s="22">
        <f>SUM(I16:I26)</f>
        <v>660022.4</v>
      </c>
      <c r="J15" s="22">
        <f>SUM(J16:J26)</f>
        <v>660022.4</v>
      </c>
      <c r="K15" s="22">
        <f>+F15-H15</f>
        <v>1174802.6000000001</v>
      </c>
      <c r="L15" s="3"/>
      <c r="N15" s="2"/>
    </row>
    <row r="16" spans="2:14" s="1" customFormat="1">
      <c r="B16" s="21"/>
      <c r="C16" s="20" t="s">
        <v>25</v>
      </c>
      <c r="D16" s="19">
        <v>85000</v>
      </c>
      <c r="E16" s="19">
        <v>0</v>
      </c>
      <c r="F16" s="19">
        <f>+D16+E16</f>
        <v>85000</v>
      </c>
      <c r="G16" s="19">
        <v>79151.580000000016</v>
      </c>
      <c r="H16" s="19">
        <v>36405.030000000006</v>
      </c>
      <c r="I16" s="19">
        <v>36405.030000000006</v>
      </c>
      <c r="J16" s="19">
        <v>36405.030000000006</v>
      </c>
      <c r="K16" s="19">
        <f>+F16-H16</f>
        <v>48594.969999999994</v>
      </c>
      <c r="L16" s="3"/>
      <c r="N16" s="2"/>
    </row>
    <row r="17" spans="1:14" ht="25.5">
      <c r="B17" s="21"/>
      <c r="C17" s="20" t="s">
        <v>24</v>
      </c>
      <c r="D17" s="19">
        <v>50000</v>
      </c>
      <c r="E17" s="19">
        <v>0</v>
      </c>
      <c r="F17" s="19">
        <f>+D17+E17</f>
        <v>50000</v>
      </c>
      <c r="G17" s="19">
        <v>0</v>
      </c>
      <c r="H17" s="19">
        <v>0</v>
      </c>
      <c r="I17" s="19">
        <v>0</v>
      </c>
      <c r="J17" s="19">
        <v>0</v>
      </c>
      <c r="K17" s="19">
        <f>+F17-H17</f>
        <v>50000</v>
      </c>
      <c r="M17" s="4"/>
    </row>
    <row r="18" spans="1:14">
      <c r="B18" s="21"/>
      <c r="C18" s="20" t="s">
        <v>23</v>
      </c>
      <c r="D18" s="19">
        <v>100000</v>
      </c>
      <c r="E18" s="19">
        <v>-90000</v>
      </c>
      <c r="F18" s="19">
        <f>+D18+E18</f>
        <v>10000</v>
      </c>
      <c r="G18" s="19">
        <v>0</v>
      </c>
      <c r="H18" s="19">
        <v>0</v>
      </c>
      <c r="I18" s="19">
        <v>0</v>
      </c>
      <c r="J18" s="19">
        <v>0</v>
      </c>
      <c r="K18" s="19">
        <f>+F18-H18</f>
        <v>10000</v>
      </c>
      <c r="M18" s="4"/>
    </row>
    <row r="19" spans="1:14">
      <c r="B19" s="21"/>
      <c r="C19" s="20" t="s">
        <v>22</v>
      </c>
      <c r="D19" s="19">
        <v>500000</v>
      </c>
      <c r="E19" s="19">
        <v>720000</v>
      </c>
      <c r="F19" s="19">
        <f>+D19+E19</f>
        <v>1220000</v>
      </c>
      <c r="G19" s="19">
        <v>839092.64</v>
      </c>
      <c r="H19" s="19">
        <v>505566.68</v>
      </c>
      <c r="I19" s="19">
        <v>505566.68</v>
      </c>
      <c r="J19" s="19">
        <v>505566.68</v>
      </c>
      <c r="K19" s="19">
        <f>+F19-H19</f>
        <v>714433.32000000007</v>
      </c>
    </row>
    <row r="20" spans="1:14">
      <c r="B20" s="21"/>
      <c r="C20" s="20" t="s">
        <v>21</v>
      </c>
      <c r="D20" s="19">
        <v>0</v>
      </c>
      <c r="E20" s="19">
        <v>90000</v>
      </c>
      <c r="F20" s="19">
        <f>+D20+E20</f>
        <v>90000</v>
      </c>
      <c r="G20" s="19">
        <v>0</v>
      </c>
      <c r="H20" s="19">
        <v>0</v>
      </c>
      <c r="I20" s="19">
        <v>0</v>
      </c>
      <c r="J20" s="19">
        <v>0</v>
      </c>
      <c r="K20" s="19">
        <f>+F20-H20</f>
        <v>90000</v>
      </c>
    </row>
    <row r="21" spans="1:14" s="25" customFormat="1">
      <c r="A21" s="27"/>
      <c r="B21" s="30"/>
      <c r="C21" s="29" t="s">
        <v>20</v>
      </c>
      <c r="D21" s="28">
        <v>90000</v>
      </c>
      <c r="E21" s="28">
        <v>0</v>
      </c>
      <c r="F21" s="28">
        <f>+D21+E21</f>
        <v>90000</v>
      </c>
      <c r="G21" s="28">
        <v>41226.29</v>
      </c>
      <c r="H21" s="28">
        <v>41226.29</v>
      </c>
      <c r="I21" s="28">
        <v>41226.29</v>
      </c>
      <c r="J21" s="28">
        <v>41226.29</v>
      </c>
      <c r="K21" s="28">
        <f>+F21-H21</f>
        <v>48773.71</v>
      </c>
      <c r="L21" s="27"/>
      <c r="N21" s="26"/>
    </row>
    <row r="22" spans="1:14">
      <c r="B22" s="21"/>
      <c r="C22" s="20" t="s">
        <v>19</v>
      </c>
      <c r="D22" s="19">
        <v>30000</v>
      </c>
      <c r="E22" s="19">
        <v>0</v>
      </c>
      <c r="F22" s="19">
        <f>+D22+E22</f>
        <v>30000</v>
      </c>
      <c r="G22" s="19">
        <v>0</v>
      </c>
      <c r="H22" s="19">
        <v>0</v>
      </c>
      <c r="I22" s="19">
        <v>0</v>
      </c>
      <c r="J22" s="19">
        <v>0</v>
      </c>
      <c r="K22" s="19">
        <f>+F22-H22</f>
        <v>30000</v>
      </c>
      <c r="M22" s="4"/>
    </row>
    <row r="23" spans="1:14">
      <c r="B23" s="21"/>
      <c r="C23" s="20" t="s">
        <v>18</v>
      </c>
      <c r="D23" s="19">
        <v>50000</v>
      </c>
      <c r="E23" s="19">
        <v>0</v>
      </c>
      <c r="F23" s="19">
        <f>+D23+E23</f>
        <v>50000</v>
      </c>
      <c r="G23" s="19">
        <v>0</v>
      </c>
      <c r="H23" s="19"/>
      <c r="I23" s="19">
        <v>0</v>
      </c>
      <c r="J23" s="19"/>
      <c r="K23" s="19">
        <f>+F23-H23</f>
        <v>50000</v>
      </c>
    </row>
    <row r="24" spans="1:14">
      <c r="B24" s="21"/>
      <c r="C24" s="20" t="s">
        <v>17</v>
      </c>
      <c r="D24" s="19">
        <v>120000</v>
      </c>
      <c r="E24" s="19"/>
      <c r="F24" s="19">
        <f>+D24+E24</f>
        <v>120000</v>
      </c>
      <c r="G24" s="19">
        <v>52518.400000000001</v>
      </c>
      <c r="H24" s="19">
        <v>52518.400000000001</v>
      </c>
      <c r="I24" s="19">
        <v>52518.400000000001</v>
      </c>
      <c r="J24" s="19">
        <v>52518.400000000001</v>
      </c>
      <c r="K24" s="19">
        <f>+F24-H24</f>
        <v>67481.600000000006</v>
      </c>
    </row>
    <row r="25" spans="1:14" ht="25.5">
      <c r="B25" s="21"/>
      <c r="C25" s="20" t="s">
        <v>16</v>
      </c>
      <c r="D25" s="19">
        <v>25000</v>
      </c>
      <c r="E25" s="19"/>
      <c r="F25" s="19">
        <f>+D25+E25</f>
        <v>25000</v>
      </c>
      <c r="G25" s="19">
        <v>0</v>
      </c>
      <c r="H25" s="19">
        <v>0</v>
      </c>
      <c r="I25" s="19">
        <v>0</v>
      </c>
      <c r="J25" s="19"/>
      <c r="K25" s="19">
        <f>+F25-H25</f>
        <v>25000</v>
      </c>
    </row>
    <row r="26" spans="1:14">
      <c r="B26" s="21"/>
      <c r="C26" s="20" t="s">
        <v>15</v>
      </c>
      <c r="D26" s="19">
        <v>70000</v>
      </c>
      <c r="E26" s="19">
        <v>0</v>
      </c>
      <c r="F26" s="19">
        <f>+D26+E26</f>
        <v>70000</v>
      </c>
      <c r="G26" s="19">
        <v>60530.39</v>
      </c>
      <c r="H26" s="19">
        <v>29481</v>
      </c>
      <c r="I26" s="19">
        <v>24306</v>
      </c>
      <c r="J26" s="19">
        <v>24306</v>
      </c>
      <c r="K26" s="19">
        <f>+F26-H26</f>
        <v>40519</v>
      </c>
    </row>
    <row r="27" spans="1:14">
      <c r="B27" s="24" t="s">
        <v>14</v>
      </c>
      <c r="C27" s="23"/>
      <c r="D27" s="22">
        <f>+D28</f>
        <v>8378000</v>
      </c>
      <c r="E27" s="22">
        <f>+E28</f>
        <v>1900601.92</v>
      </c>
      <c r="F27" s="22">
        <f>+F28</f>
        <v>10278601.92</v>
      </c>
      <c r="G27" s="22">
        <f>+G28</f>
        <v>8176522.3899999997</v>
      </c>
      <c r="H27" s="22">
        <f>+H28</f>
        <v>2037150</v>
      </c>
      <c r="I27" s="22">
        <f>+I28</f>
        <v>2037150</v>
      </c>
      <c r="J27" s="22">
        <f>+J28</f>
        <v>2037150</v>
      </c>
      <c r="K27" s="22">
        <f>+K28</f>
        <v>8241451.9199999999</v>
      </c>
    </row>
    <row r="28" spans="1:14">
      <c r="B28" s="21"/>
      <c r="C28" s="20" t="s">
        <v>13</v>
      </c>
      <c r="D28" s="19">
        <v>8378000</v>
      </c>
      <c r="E28" s="19">
        <v>1900601.92</v>
      </c>
      <c r="F28" s="19">
        <f>+D28+E28</f>
        <v>10278601.92</v>
      </c>
      <c r="G28" s="19">
        <v>8176522.3899999997</v>
      </c>
      <c r="H28" s="19">
        <v>2037150</v>
      </c>
      <c r="I28" s="19">
        <v>2037150</v>
      </c>
      <c r="J28" s="19">
        <v>2037150</v>
      </c>
      <c r="K28" s="19">
        <f>+F28-H28</f>
        <v>8241451.9199999999</v>
      </c>
    </row>
    <row r="29" spans="1:14">
      <c r="B29" s="24" t="s">
        <v>12</v>
      </c>
      <c r="C29" s="23"/>
      <c r="D29" s="22">
        <f>+D30+D31</f>
        <v>750000</v>
      </c>
      <c r="E29" s="22"/>
      <c r="F29" s="22">
        <f>+D29+E29</f>
        <v>750000</v>
      </c>
      <c r="G29" s="22">
        <f>+G30+G31</f>
        <v>0</v>
      </c>
      <c r="H29" s="22">
        <f>+H30+H31</f>
        <v>0</v>
      </c>
      <c r="I29" s="22">
        <f>+I30+I31</f>
        <v>0</v>
      </c>
      <c r="J29" s="22"/>
      <c r="K29" s="22">
        <f>+F29-H29</f>
        <v>750000</v>
      </c>
    </row>
    <row r="30" spans="1:14">
      <c r="B30" s="21"/>
      <c r="C30" s="20" t="s">
        <v>11</v>
      </c>
      <c r="D30" s="19">
        <v>250000</v>
      </c>
      <c r="E30" s="19">
        <v>0</v>
      </c>
      <c r="F30" s="19">
        <f>+D30+E30</f>
        <v>250000</v>
      </c>
      <c r="G30" s="19"/>
      <c r="H30" s="19"/>
      <c r="I30" s="19"/>
      <c r="J30" s="19"/>
      <c r="K30" s="19">
        <f>+F30-H30</f>
        <v>250000</v>
      </c>
    </row>
    <row r="31" spans="1:14">
      <c r="B31" s="21"/>
      <c r="C31" s="20" t="s">
        <v>10</v>
      </c>
      <c r="D31" s="19">
        <v>500000</v>
      </c>
      <c r="E31" s="19"/>
      <c r="F31" s="19">
        <f>+D31+E31</f>
        <v>500000</v>
      </c>
      <c r="G31" s="19"/>
      <c r="H31" s="19"/>
      <c r="I31" s="19"/>
      <c r="J31" s="19"/>
      <c r="K31" s="19">
        <f>+F31-H31</f>
        <v>500000</v>
      </c>
    </row>
    <row r="32" spans="1:14">
      <c r="B32" s="24" t="s">
        <v>9</v>
      </c>
      <c r="C32" s="23"/>
      <c r="D32" s="22">
        <f>+D33</f>
        <v>1700000</v>
      </c>
      <c r="E32" s="22">
        <f>+E33</f>
        <v>0</v>
      </c>
      <c r="F32" s="22">
        <f>+D32+E32</f>
        <v>1700000</v>
      </c>
      <c r="G32" s="22">
        <f>+G33</f>
        <v>1700000</v>
      </c>
      <c r="H32" s="22">
        <f>+H33</f>
        <v>1700000</v>
      </c>
      <c r="I32" s="22">
        <f>+I33</f>
        <v>1700000</v>
      </c>
      <c r="J32" s="22">
        <f>+J33</f>
        <v>1700000</v>
      </c>
      <c r="K32" s="22">
        <f>+F32-H32</f>
        <v>0</v>
      </c>
    </row>
    <row r="33" spans="1:14">
      <c r="B33" s="21"/>
      <c r="C33" s="20" t="s">
        <v>8</v>
      </c>
      <c r="D33" s="19">
        <v>1700000</v>
      </c>
      <c r="E33" s="19"/>
      <c r="F33" s="19">
        <f>+D33+E33</f>
        <v>1700000</v>
      </c>
      <c r="G33" s="19">
        <v>1700000</v>
      </c>
      <c r="H33" s="19">
        <v>1700000</v>
      </c>
      <c r="I33" s="19">
        <v>1700000</v>
      </c>
      <c r="J33" s="19">
        <v>1700000</v>
      </c>
      <c r="K33" s="19">
        <f>+F33-H33</f>
        <v>0</v>
      </c>
    </row>
    <row r="34" spans="1:14">
      <c r="B34" s="24" t="s">
        <v>7</v>
      </c>
      <c r="C34" s="23"/>
      <c r="D34" s="22">
        <f>+D35</f>
        <v>9688000</v>
      </c>
      <c r="E34" s="22">
        <f>+E35</f>
        <v>-4447000</v>
      </c>
      <c r="F34" s="22">
        <f>+D34+E34</f>
        <v>5241000</v>
      </c>
      <c r="G34" s="22">
        <f>+G35</f>
        <v>0</v>
      </c>
      <c r="H34" s="22">
        <f>+H35</f>
        <v>0</v>
      </c>
      <c r="I34" s="22">
        <f>+I35</f>
        <v>0</v>
      </c>
      <c r="J34" s="22"/>
      <c r="K34" s="22">
        <f>+F34-H34</f>
        <v>5241000</v>
      </c>
    </row>
    <row r="35" spans="1:14">
      <c r="B35" s="21"/>
      <c r="C35" s="20" t="s">
        <v>6</v>
      </c>
      <c r="D35" s="19">
        <v>9688000</v>
      </c>
      <c r="E35" s="19">
        <v>-4447000</v>
      </c>
      <c r="F35" s="19">
        <f>+D35+E35</f>
        <v>5241000</v>
      </c>
      <c r="G35" s="19"/>
      <c r="H35" s="19"/>
      <c r="I35" s="19"/>
      <c r="J35" s="19"/>
      <c r="K35" s="19">
        <f>+F35-H35</f>
        <v>5241000</v>
      </c>
    </row>
    <row r="36" spans="1:14" s="13" customFormat="1">
      <c r="A36" s="15"/>
      <c r="B36" s="18"/>
      <c r="C36" s="17" t="s">
        <v>5</v>
      </c>
      <c r="D36" s="16">
        <f>+D10+D12+D15+D27+D29+D32+D34</f>
        <v>30386000</v>
      </c>
      <c r="E36" s="16">
        <f>+E10+E12+E15+E27+E29+E32+E34</f>
        <v>-1826398.08</v>
      </c>
      <c r="F36" s="16">
        <f>+F10+F12+F15+F27+F29+F32+F34</f>
        <v>28559601.920000002</v>
      </c>
      <c r="G36" s="16">
        <f>+G10+G12+G15+G27+G29+G32+G34</f>
        <v>14089326.629999999</v>
      </c>
      <c r="H36" s="16">
        <f>+H10+H12+H15+H27+H29+H32+H34</f>
        <v>5990162.7000000002</v>
      </c>
      <c r="I36" s="16">
        <f>+I10+I12+I15+I27+I29+I32+I34</f>
        <v>5954129.7000000002</v>
      </c>
      <c r="J36" s="16">
        <f>+J10+J12+J15+J27+J29+J32+J34</f>
        <v>5954129.7000000002</v>
      </c>
      <c r="K36" s="16">
        <f>+K10+K12+K15+K27+K29+K32+K34</f>
        <v>22569439.219999999</v>
      </c>
      <c r="L36" s="15"/>
      <c r="N36" s="14"/>
    </row>
    <row r="37" spans="1:14">
      <c r="H37" s="4"/>
    </row>
    <row r="38" spans="1:14">
      <c r="B38" s="12" t="s">
        <v>4</v>
      </c>
      <c r="F38" s="10"/>
      <c r="G38" s="10"/>
      <c r="H38" s="10"/>
      <c r="I38" s="10"/>
      <c r="J38" s="10"/>
      <c r="K38" s="11"/>
    </row>
    <row r="40" spans="1:14">
      <c r="D40" s="10" t="str">
        <f>IF(D37=[1]CAdmon!D39," ","ERROR")</f>
        <v xml:space="preserve"> </v>
      </c>
      <c r="E40" s="10" t="str">
        <f>IF(E37=[1]CAdmon!E39," ","ERROR")</f>
        <v xml:space="preserve"> </v>
      </c>
      <c r="F40" s="10" t="str">
        <f>IF(F37=[1]CAdmon!F39," ","ERROR")</f>
        <v xml:space="preserve"> </v>
      </c>
      <c r="G40" s="10"/>
      <c r="H40" s="10" t="str">
        <f>IF(H37=[1]CAdmon!H39," ","ERROR")</f>
        <v xml:space="preserve"> </v>
      </c>
      <c r="I40" s="10"/>
      <c r="J40" s="10" t="str">
        <f>IF(J37=[1]CAdmon!J39," ","ERROR")</f>
        <v xml:space="preserve"> </v>
      </c>
      <c r="K40" s="9"/>
    </row>
    <row r="41" spans="1:14">
      <c r="C41" s="8"/>
    </row>
    <row r="42" spans="1:14">
      <c r="C42" s="6" t="s">
        <v>3</v>
      </c>
      <c r="F42" s="7" t="s">
        <v>2</v>
      </c>
      <c r="G42" s="7"/>
      <c r="H42" s="7"/>
      <c r="I42" s="7"/>
      <c r="J42" s="7"/>
      <c r="K42" s="7"/>
    </row>
    <row r="43" spans="1:14">
      <c r="C43" s="6" t="s">
        <v>1</v>
      </c>
      <c r="F43" s="5" t="s">
        <v>0</v>
      </c>
      <c r="G43" s="5"/>
      <c r="H43" s="5"/>
      <c r="I43" s="5"/>
      <c r="J43" s="5"/>
      <c r="K43" s="5"/>
    </row>
    <row r="45" spans="1:14">
      <c r="E45" s="4"/>
    </row>
  </sheetData>
  <mergeCells count="15">
    <mergeCell ref="F42:K42"/>
    <mergeCell ref="F43:K43"/>
    <mergeCell ref="K7:K8"/>
    <mergeCell ref="B10:C10"/>
    <mergeCell ref="B12:C12"/>
    <mergeCell ref="B15:C15"/>
    <mergeCell ref="B27:C27"/>
    <mergeCell ref="B34:C34"/>
    <mergeCell ref="B32:C32"/>
    <mergeCell ref="B1:K1"/>
    <mergeCell ref="B2:K2"/>
    <mergeCell ref="B3:K3"/>
    <mergeCell ref="B29:C29"/>
    <mergeCell ref="B7:C9"/>
    <mergeCell ref="D7:J7"/>
  </mergeCells>
  <pageMargins left="0.7" right="0.7" top="0.44" bottom="0.75" header="0.3" footer="0.3"/>
  <pageSetup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2017-08-30T18:06:02Z</dcterms:created>
  <dcterms:modified xsi:type="dcterms:W3CDTF">2017-08-30T18:06:18Z</dcterms:modified>
</cp:coreProperties>
</file>