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Hoja1!$A$1:$K$61</definedName>
  </definedNames>
  <calcPr calcId="125725"/>
</workbook>
</file>

<file path=xl/calcChain.xml><?xml version="1.0" encoding="utf-8"?>
<calcChain xmlns="http://schemas.openxmlformats.org/spreadsheetml/2006/main">
  <c r="F52" i="1"/>
  <c r="F51" s="1"/>
  <c r="J51"/>
  <c r="I51"/>
  <c r="H51"/>
  <c r="G51"/>
  <c r="E51"/>
  <c r="D51"/>
  <c r="K50"/>
  <c r="F50"/>
  <c r="F49"/>
  <c r="F48"/>
  <c r="K47"/>
  <c r="F47"/>
  <c r="F46"/>
  <c r="F45" s="1"/>
  <c r="K45" s="1"/>
  <c r="J45"/>
  <c r="I45"/>
  <c r="H45"/>
  <c r="G45"/>
  <c r="E45"/>
  <c r="D45"/>
  <c r="K44"/>
  <c r="F44"/>
  <c r="J43"/>
  <c r="J53" s="1"/>
  <c r="I43"/>
  <c r="H43"/>
  <c r="G43"/>
  <c r="F43"/>
  <c r="K43" s="1"/>
  <c r="E43"/>
  <c r="K42"/>
  <c r="F42"/>
  <c r="K41"/>
  <c r="F41"/>
  <c r="K40"/>
  <c r="F40"/>
  <c r="K39"/>
  <c r="F39"/>
  <c r="K38"/>
  <c r="F38"/>
  <c r="K37"/>
  <c r="F37"/>
  <c r="K36"/>
  <c r="F36"/>
  <c r="K35"/>
  <c r="F35"/>
  <c r="K34"/>
  <c r="F34"/>
  <c r="K33"/>
  <c r="F33"/>
  <c r="K32"/>
  <c r="F32"/>
  <c r="K31"/>
  <c r="F31"/>
  <c r="K30"/>
  <c r="F30"/>
  <c r="K29"/>
  <c r="F29"/>
  <c r="K28"/>
  <c r="F28"/>
  <c r="K27"/>
  <c r="F27"/>
  <c r="K26"/>
  <c r="F26"/>
  <c r="K25"/>
  <c r="F25"/>
  <c r="K24"/>
  <c r="F24"/>
  <c r="K23"/>
  <c r="F23"/>
  <c r="K22"/>
  <c r="F22"/>
  <c r="K21"/>
  <c r="F21"/>
  <c r="K20"/>
  <c r="F20"/>
  <c r="K19"/>
  <c r="J19"/>
  <c r="I19"/>
  <c r="H19"/>
  <c r="G19"/>
  <c r="F19"/>
  <c r="E19"/>
  <c r="D19"/>
  <c r="K18"/>
  <c r="F18"/>
  <c r="K17"/>
  <c r="F17"/>
  <c r="K16"/>
  <c r="F16"/>
  <c r="K15"/>
  <c r="F15"/>
  <c r="K14"/>
  <c r="F14"/>
  <c r="K13"/>
  <c r="F13"/>
  <c r="K12"/>
  <c r="J12"/>
  <c r="I12"/>
  <c r="H12"/>
  <c r="G12"/>
  <c r="F12"/>
  <c r="E12"/>
  <c r="D12"/>
  <c r="K11"/>
  <c r="F11"/>
  <c r="J10"/>
  <c r="I10"/>
  <c r="I53" s="1"/>
  <c r="H10"/>
  <c r="H53" s="1"/>
  <c r="G10"/>
  <c r="G53" s="1"/>
  <c r="E10"/>
  <c r="E53" s="1"/>
  <c r="D10"/>
  <c r="D53" s="1"/>
  <c r="F10" l="1"/>
  <c r="K46"/>
  <c r="K52"/>
  <c r="K51" s="1"/>
  <c r="K10" l="1"/>
  <c r="K53" s="1"/>
  <c r="F53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<sst xmlns="http://schemas.openxmlformats.org/spreadsheetml/2006/main" count="66" uniqueCount="66">
  <si>
    <t>ESTADO ANALÍTICO DEL EJERCICIO DEL PRESUPUESTO DE EGRESOS</t>
  </si>
  <si>
    <t>CLASIFICACIÓN POR OBJETO DEL GASTO (CAPÍTULO Y CONCEPTO)</t>
  </si>
  <si>
    <t>Del 1 de Enero al 30 de Junio de 2017</t>
  </si>
  <si>
    <t>Ente Público:</t>
  </si>
  <si>
    <t>FIDEICOMISO ALIANZA PARA EL CAMPO DE GUANAJUATO "ALCAMPO"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</si>
  <si>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</si>
  <si>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</si>
  <si>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</si>
  <si>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</si>
  <si>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</si>
  <si>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</si>
  <si>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</si>
  <si>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</si>
  <si>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</si>
  <si>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</si>
  <si>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</si>
  <si>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</si>
  <si>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</si>
  <si>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Honorarios asimilables a salarios</t>
  </si>
  <si>
    <t>Materiales y Suministros</t>
  </si>
  <si>
    <t>Materiales, útiles y equipos menores de oficina</t>
  </si>
  <si>
    <t>Materiales, útiles y equipos menores de tecnologías de la información y comunicaciones</t>
  </si>
  <si>
    <t>Productos alimenticios para personas</t>
  </si>
  <si>
    <t>Refacciones y accesorios menores de equipo de cómputo y tecnologías de la información</t>
  </si>
  <si>
    <t>MATERIAL ELECTRICO</t>
  </si>
  <si>
    <t>Combustibles, lubricantes y aditivos</t>
  </si>
  <si>
    <t>Servicios Generales</t>
  </si>
  <si>
    <t>Arrendamiento de edificios</t>
  </si>
  <si>
    <t>Arrendamiento de mobiliario y equipo de administración, educacional y recreativo</t>
  </si>
  <si>
    <t>Conservación y mantenimiento menor de inmuebles</t>
  </si>
  <si>
    <t>Instalación, reparación y mantenimiento de maquinaria, otros equipos y herramienta</t>
  </si>
  <si>
    <t>Reparación y mantenimiento de equipo de transporte</t>
  </si>
  <si>
    <t>Seguros de bienes patrimoniales</t>
  </si>
  <si>
    <t>Servicios de acceso a Internet, redes y procesamiento de información</t>
  </si>
  <si>
    <t>Servicios de apoyo administrativo, traducción, fotocopiado e impresión</t>
  </si>
  <si>
    <t>Servicios de capacitación</t>
  </si>
  <si>
    <t>Servicios de limpieza y manejo de desechos</t>
  </si>
  <si>
    <t>Servicios de vigilancia</t>
  </si>
  <si>
    <t>Servicios legales, de contabilidad, auditoría y relacionados</t>
  </si>
  <si>
    <t>Servicios profesionales, científicos y técnicos integrales</t>
  </si>
  <si>
    <t>Viáticos en el país</t>
  </si>
  <si>
    <t>Servicios financieros y bancarios</t>
  </si>
  <si>
    <t>Difusión por radio, televisión y otros medios de mensajes sobre programas y actividades gubernamentales</t>
  </si>
  <si>
    <t>Mantenimiento y conservación de maquinaria y equipo</t>
  </si>
  <si>
    <t>Servicios de lavanderia, limpieza e higiene</t>
  </si>
  <si>
    <t>Impuestos sobre nomina y otros que deriven de una relación laboral</t>
  </si>
  <si>
    <t>Servicios de investigación Cientifica y desarrollo</t>
  </si>
  <si>
    <t>pasajes terrestres</t>
  </si>
  <si>
    <t>Gastos de representación</t>
  </si>
  <si>
    <t>impuestos y derechos</t>
  </si>
  <si>
    <t>Transferencias, Asignaciones, Subsidios y Otras Ayudas</t>
  </si>
  <si>
    <t>Subsidios y Subvenciones</t>
  </si>
  <si>
    <t>Bienes Muebles, Inmuebles e Intangibles</t>
  </si>
  <si>
    <t>Equipo de cómputo y de tecnologías de la información</t>
  </si>
  <si>
    <t>Muebles de oficina y estantería</t>
  </si>
  <si>
    <t>Equipo de comunicación y telecomunicación</t>
  </si>
  <si>
    <t>Equipos y aparatos audiovisuales</t>
  </si>
  <si>
    <t>Equipos de generación eléctrica, aparatos y accesorios eléctricos</t>
  </si>
  <si>
    <t>Inversiones Financieras y Otras Provisiones</t>
  </si>
  <si>
    <t>Otras Erogaciones especiales</t>
  </si>
  <si>
    <t>Total del Gasto</t>
  </si>
  <si>
    <t>Bajo protesta de decir verdad declaramos que los Estados Financieros y sus Notas son razonablemente correctos y responsabilidad del emisor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</si>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</sst>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right" vertical="center" wrapText="1"/>
    </xf>
    <xf numFmtId="43" fontId="2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3" fontId="2" fillId="2" borderId="4" xfId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43" fontId="5" fillId="2" borderId="2" xfId="1" applyFont="1" applyFill="1" applyBorder="1" applyAlignment="1">
      <alignment vertical="center" wrapText="1"/>
    </xf>
    <xf numFmtId="0" fontId="5" fillId="0" borderId="0" xfId="0" applyFont="1"/>
    <xf numFmtId="0" fontId="7" fillId="2" borderId="0" xfId="0" applyFont="1" applyFill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43" fontId="8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Fill="1"/>
    <xf numFmtId="43" fontId="2" fillId="0" borderId="0" xfId="0" applyNumberFormat="1" applyFont="1" applyFill="1" applyBorder="1"/>
    <xf numFmtId="0" fontId="2" fillId="0" borderId="0" xfId="0" applyFont="1" applyFill="1" applyBorder="1"/>
    <xf numFmtId="43" fontId="2" fillId="0" borderId="0" xfId="1" applyFont="1"/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tabSelected="1" topLeftCell="A43" zoomScale="74" zoomScaleNormal="74" workbookViewId="0">
      <selection activeCell="C57" sqref="C57"/>
    </sheetView>
  </sheetViews>
  <sheetFormatPr baseColWidth="10" defaultRowHeight="12.75"/>
  <cols>
    <col min="1" max="1" width="2.42578125" style="1" customWidth="1"/>
    <col min="2" max="2" width="4.5703125" style="2" customWidth="1"/>
    <col min="3" max="3" width="62.7109375" style="2" customWidth="1"/>
    <col min="4" max="11" width="21.5703125" style="2" customWidth="1"/>
    <col min="12" max="12" width="3.7109375" style="1" customWidth="1"/>
    <col min="13" max="13" width="15.140625" style="2" bestFit="1" customWidth="1"/>
    <col min="14" max="16384" width="11.42578125" style="2"/>
  </cols>
  <sheetData>
    <row r="1" spans="2:13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</row>
    <row r="2" spans="2:13"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</row>
    <row r="3" spans="2:13">
      <c r="B3" s="37" t="s">
        <v>2</v>
      </c>
      <c r="C3" s="37"/>
      <c r="D3" s="37"/>
      <c r="E3" s="37"/>
      <c r="F3" s="37"/>
      <c r="G3" s="37"/>
      <c r="H3" s="37"/>
      <c r="I3" s="37"/>
      <c r="J3" s="37"/>
      <c r="K3" s="37"/>
    </row>
    <row r="4" spans="2:13" s="1" customFormat="1"/>
    <row r="5" spans="2:13" s="1" customFormat="1">
      <c r="C5" s="3" t="s">
        <v>3</v>
      </c>
      <c r="D5" s="4" t="s">
        <v>4</v>
      </c>
      <c r="E5" s="4"/>
      <c r="F5" s="4"/>
      <c r="G5" s="4"/>
      <c r="H5" s="5"/>
      <c r="I5" s="5"/>
      <c r="J5" s="5"/>
    </row>
    <row r="6" spans="2:13" s="1" customFormat="1"/>
    <row r="7" spans="2:13">
      <c r="B7" s="38" t="s">
        <v>5</v>
      </c>
      <c r="C7" s="38"/>
      <c r="D7" s="39" t="s">
        <v>6</v>
      </c>
      <c r="E7" s="39"/>
      <c r="F7" s="39"/>
      <c r="G7" s="39"/>
      <c r="H7" s="39"/>
      <c r="I7" s="39"/>
      <c r="J7" s="39"/>
      <c r="K7" s="39" t="s">
        <v>7</v>
      </c>
    </row>
    <row r="8" spans="2:13" ht="25.5">
      <c r="B8" s="38"/>
      <c r="C8" s="38"/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39"/>
    </row>
    <row r="9" spans="2:13">
      <c r="B9" s="38"/>
      <c r="C9" s="38"/>
      <c r="D9" s="6">
        <v>1</v>
      </c>
      <c r="E9" s="6">
        <v>2</v>
      </c>
      <c r="F9" s="6" t="s">
        <v>15</v>
      </c>
      <c r="G9" s="6">
        <v>4</v>
      </c>
      <c r="H9" s="6">
        <v>5</v>
      </c>
      <c r="I9" s="6">
        <v>6</v>
      </c>
      <c r="J9" s="6">
        <v>7</v>
      </c>
      <c r="K9" s="6" t="s">
        <v>16</v>
      </c>
    </row>
    <row r="10" spans="2:13">
      <c r="B10" s="33" t="s">
        <v>17</v>
      </c>
      <c r="C10" s="34"/>
      <c r="D10" s="7">
        <f>SUM(D11:D11)</f>
        <v>1115610.4500000002</v>
      </c>
      <c r="E10" s="7">
        <f>SUM(E11:E11)</f>
        <v>2590998.7399999998</v>
      </c>
      <c r="F10" s="7">
        <f>+D10+E10</f>
        <v>3706609.19</v>
      </c>
      <c r="G10" s="7">
        <f>G11</f>
        <v>3706609.19</v>
      </c>
      <c r="H10" s="7">
        <f>SUM(H11:H11)</f>
        <v>1182916.31</v>
      </c>
      <c r="I10" s="7">
        <f>I11</f>
        <v>1168261.97</v>
      </c>
      <c r="J10" s="7">
        <f>SUM(J11:J11)</f>
        <v>1168261.97</v>
      </c>
      <c r="K10" s="7">
        <f t="shared" ref="K10:K52" si="0">+F10-H10</f>
        <v>2523692.88</v>
      </c>
      <c r="M10" s="8"/>
    </row>
    <row r="11" spans="2:13">
      <c r="B11" s="9"/>
      <c r="C11" s="10" t="s">
        <v>18</v>
      </c>
      <c r="D11" s="11">
        <v>1115610.4500000002</v>
      </c>
      <c r="E11" s="11">
        <v>2590998.7399999998</v>
      </c>
      <c r="F11" s="7">
        <f>+D11+E11</f>
        <v>3706609.19</v>
      </c>
      <c r="G11" s="11">
        <v>3706609.19</v>
      </c>
      <c r="H11" s="11">
        <v>1182916.31</v>
      </c>
      <c r="I11" s="11">
        <v>1168261.97</v>
      </c>
      <c r="J11" s="11">
        <v>1168261.97</v>
      </c>
      <c r="K11" s="11">
        <f t="shared" si="0"/>
        <v>2523692.88</v>
      </c>
      <c r="M11" s="8"/>
    </row>
    <row r="12" spans="2:13">
      <c r="B12" s="33" t="s">
        <v>19</v>
      </c>
      <c r="C12" s="34"/>
      <c r="D12" s="7">
        <f t="shared" ref="D12:J12" si="1">SUM(D13:D18)</f>
        <v>326525.88</v>
      </c>
      <c r="E12" s="7">
        <f t="shared" si="1"/>
        <v>118363.18</v>
      </c>
      <c r="F12" s="7">
        <f t="shared" si="1"/>
        <v>444889.05999999994</v>
      </c>
      <c r="G12" s="7">
        <f t="shared" si="1"/>
        <v>444889.05999999994</v>
      </c>
      <c r="H12" s="7">
        <f t="shared" si="1"/>
        <v>444889.05999999994</v>
      </c>
      <c r="I12" s="7">
        <f t="shared" si="1"/>
        <v>444889.05999999994</v>
      </c>
      <c r="J12" s="7">
        <f t="shared" si="1"/>
        <v>444889.05999999994</v>
      </c>
      <c r="K12" s="7">
        <f t="shared" si="0"/>
        <v>0</v>
      </c>
      <c r="M12" s="8"/>
    </row>
    <row r="13" spans="2:13">
      <c r="B13" s="12"/>
      <c r="C13" s="10" t="s">
        <v>20</v>
      </c>
      <c r="D13" s="13">
        <v>47054.64</v>
      </c>
      <c r="E13" s="7">
        <v>12535.43</v>
      </c>
      <c r="F13" s="13">
        <f t="shared" ref="F13:F52" si="2">+D13+E13</f>
        <v>59590.07</v>
      </c>
      <c r="G13" s="13">
        <v>59590.070000000007</v>
      </c>
      <c r="H13" s="13">
        <v>59590.070000000007</v>
      </c>
      <c r="I13" s="13">
        <v>59590.070000000007</v>
      </c>
      <c r="J13" s="13">
        <v>59590.070000000007</v>
      </c>
      <c r="K13" s="13">
        <f t="shared" si="0"/>
        <v>0</v>
      </c>
      <c r="M13" s="8"/>
    </row>
    <row r="14" spans="2:13" ht="25.5">
      <c r="B14" s="12"/>
      <c r="C14" s="10" t="s">
        <v>21</v>
      </c>
      <c r="D14" s="13">
        <v>253866</v>
      </c>
      <c r="E14" s="7">
        <v>65356.72</v>
      </c>
      <c r="F14" s="13">
        <f t="shared" si="2"/>
        <v>319222.71999999997</v>
      </c>
      <c r="G14" s="13">
        <v>319222.71999999997</v>
      </c>
      <c r="H14" s="13">
        <v>319222.71999999997</v>
      </c>
      <c r="I14" s="13">
        <v>319222.71999999997</v>
      </c>
      <c r="J14" s="13">
        <v>319222.71999999997</v>
      </c>
      <c r="K14" s="13">
        <f t="shared" si="0"/>
        <v>0</v>
      </c>
      <c r="M14" s="8"/>
    </row>
    <row r="15" spans="2:13">
      <c r="B15" s="12"/>
      <c r="C15" s="10" t="s">
        <v>22</v>
      </c>
      <c r="D15" s="13">
        <v>9678.44</v>
      </c>
      <c r="E15" s="7">
        <v>-9678.44</v>
      </c>
      <c r="F15" s="13">
        <f t="shared" si="2"/>
        <v>0</v>
      </c>
      <c r="G15" s="13">
        <v>0</v>
      </c>
      <c r="H15" s="13">
        <v>0</v>
      </c>
      <c r="I15" s="13">
        <v>0</v>
      </c>
      <c r="J15" s="13">
        <v>0</v>
      </c>
      <c r="K15" s="13">
        <f t="shared" si="0"/>
        <v>0</v>
      </c>
      <c r="M15" s="8"/>
    </row>
    <row r="16" spans="2:13" ht="25.5">
      <c r="B16" s="12"/>
      <c r="C16" s="10" t="s">
        <v>23</v>
      </c>
      <c r="D16" s="13">
        <v>15926.8</v>
      </c>
      <c r="E16" s="7">
        <v>5350</v>
      </c>
      <c r="F16" s="13">
        <f t="shared" si="2"/>
        <v>21276.799999999999</v>
      </c>
      <c r="G16" s="13">
        <v>21276.799999999999</v>
      </c>
      <c r="H16" s="13">
        <v>21276.799999999999</v>
      </c>
      <c r="I16" s="13">
        <v>21276.799999999999</v>
      </c>
      <c r="J16" s="13">
        <v>21276.799999999999</v>
      </c>
      <c r="K16" s="13">
        <f t="shared" si="0"/>
        <v>0</v>
      </c>
      <c r="M16" s="8"/>
    </row>
    <row r="17" spans="2:13">
      <c r="B17" s="12"/>
      <c r="C17" s="10" t="s">
        <v>24</v>
      </c>
      <c r="D17" s="13">
        <v>0</v>
      </c>
      <c r="E17" s="7">
        <v>6799.87</v>
      </c>
      <c r="F17" s="13">
        <f t="shared" si="2"/>
        <v>6799.87</v>
      </c>
      <c r="G17" s="13">
        <v>6799.87</v>
      </c>
      <c r="H17" s="13">
        <v>6799.87</v>
      </c>
      <c r="I17" s="13">
        <v>6799.87</v>
      </c>
      <c r="J17" s="13">
        <v>6799.87</v>
      </c>
      <c r="K17" s="13">
        <f t="shared" si="0"/>
        <v>0</v>
      </c>
      <c r="M17" s="8"/>
    </row>
    <row r="18" spans="2:13">
      <c r="B18" s="12"/>
      <c r="C18" s="10" t="s">
        <v>25</v>
      </c>
      <c r="D18" s="13">
        <v>0</v>
      </c>
      <c r="E18" s="7">
        <v>37999.599999999999</v>
      </c>
      <c r="F18" s="13">
        <f t="shared" si="2"/>
        <v>37999.599999999999</v>
      </c>
      <c r="G18" s="13">
        <v>37999.599999999999</v>
      </c>
      <c r="H18" s="13">
        <v>37999.599999999999</v>
      </c>
      <c r="I18" s="13">
        <v>37999.599999999999</v>
      </c>
      <c r="J18" s="13">
        <v>37999.599999999999</v>
      </c>
      <c r="K18" s="13">
        <f t="shared" si="0"/>
        <v>0</v>
      </c>
      <c r="M18" s="8"/>
    </row>
    <row r="19" spans="2:13">
      <c r="B19" s="33" t="s">
        <v>26</v>
      </c>
      <c r="C19" s="34"/>
      <c r="D19" s="7">
        <f t="shared" ref="D19:J19" si="3">SUM(D20:D42)</f>
        <v>4384700.9900000012</v>
      </c>
      <c r="E19" s="7">
        <f t="shared" si="3"/>
        <v>4078262.4299999997</v>
      </c>
      <c r="F19" s="7">
        <f t="shared" si="3"/>
        <v>8462963.4200000018</v>
      </c>
      <c r="G19" s="7">
        <f t="shared" si="3"/>
        <v>7719006.8400000008</v>
      </c>
      <c r="H19" s="7">
        <f t="shared" si="3"/>
        <v>6722747.9400000004</v>
      </c>
      <c r="I19" s="7">
        <f t="shared" si="3"/>
        <v>6651452.1400000006</v>
      </c>
      <c r="J19" s="7">
        <f t="shared" si="3"/>
        <v>6651452.1400000006</v>
      </c>
      <c r="K19" s="7">
        <f t="shared" si="0"/>
        <v>1740215.4800000014</v>
      </c>
      <c r="M19" s="8"/>
    </row>
    <row r="20" spans="2:13">
      <c r="B20" s="9"/>
      <c r="C20" s="10" t="s">
        <v>27</v>
      </c>
      <c r="D20" s="13">
        <v>33408</v>
      </c>
      <c r="E20" s="13">
        <v>0</v>
      </c>
      <c r="F20" s="13">
        <f t="shared" si="2"/>
        <v>33408</v>
      </c>
      <c r="G20" s="13">
        <v>33408</v>
      </c>
      <c r="H20" s="13">
        <v>33408</v>
      </c>
      <c r="I20" s="13">
        <v>33408</v>
      </c>
      <c r="J20" s="13">
        <v>33408</v>
      </c>
      <c r="K20" s="13">
        <f t="shared" si="0"/>
        <v>0</v>
      </c>
      <c r="M20" s="8"/>
    </row>
    <row r="21" spans="2:13" ht="25.5">
      <c r="B21" s="9"/>
      <c r="C21" s="10" t="s">
        <v>28</v>
      </c>
      <c r="D21" s="13">
        <v>6960</v>
      </c>
      <c r="E21" s="13">
        <v>0</v>
      </c>
      <c r="F21" s="13">
        <f t="shared" si="2"/>
        <v>6960</v>
      </c>
      <c r="G21" s="13">
        <v>6960</v>
      </c>
      <c r="H21" s="13">
        <v>6960</v>
      </c>
      <c r="I21" s="13">
        <v>6960</v>
      </c>
      <c r="J21" s="13">
        <v>6960</v>
      </c>
      <c r="K21" s="13">
        <f t="shared" si="0"/>
        <v>0</v>
      </c>
      <c r="M21" s="8"/>
    </row>
    <row r="22" spans="2:13">
      <c r="B22" s="9"/>
      <c r="C22" s="10" t="s">
        <v>29</v>
      </c>
      <c r="D22" s="13">
        <v>1260228.5</v>
      </c>
      <c r="E22" s="13">
        <v>12932.58</v>
      </c>
      <c r="F22" s="13">
        <f t="shared" si="2"/>
        <v>1273161.08</v>
      </c>
      <c r="G22" s="13">
        <v>1273161.08</v>
      </c>
      <c r="H22" s="13">
        <v>1273161.08</v>
      </c>
      <c r="I22" s="13">
        <v>1273161.08</v>
      </c>
      <c r="J22" s="13">
        <v>1273161.08</v>
      </c>
      <c r="K22" s="13">
        <f t="shared" si="0"/>
        <v>0</v>
      </c>
      <c r="M22" s="8"/>
    </row>
    <row r="23" spans="2:13" ht="25.5">
      <c r="B23" s="9"/>
      <c r="C23" s="10" t="s">
        <v>30</v>
      </c>
      <c r="D23" s="13">
        <v>1450</v>
      </c>
      <c r="E23" s="13">
        <v>0</v>
      </c>
      <c r="F23" s="13">
        <f t="shared" si="2"/>
        <v>1450</v>
      </c>
      <c r="G23" s="13">
        <v>1450</v>
      </c>
      <c r="H23" s="13">
        <v>1450</v>
      </c>
      <c r="I23" s="13">
        <v>1450</v>
      </c>
      <c r="J23" s="13">
        <v>1450</v>
      </c>
      <c r="K23" s="13">
        <f t="shared" si="0"/>
        <v>0</v>
      </c>
      <c r="M23" s="8"/>
    </row>
    <row r="24" spans="2:13">
      <c r="B24" s="9"/>
      <c r="C24" s="10" t="s">
        <v>31</v>
      </c>
      <c r="D24" s="13">
        <v>735204.2</v>
      </c>
      <c r="E24" s="13">
        <v>23682.320000000003</v>
      </c>
      <c r="F24" s="13">
        <f t="shared" si="2"/>
        <v>758886.5199999999</v>
      </c>
      <c r="G24" s="13">
        <v>758886.52</v>
      </c>
      <c r="H24" s="13">
        <v>758886.52</v>
      </c>
      <c r="I24" s="13">
        <v>758886.52</v>
      </c>
      <c r="J24" s="13">
        <v>758886.52</v>
      </c>
      <c r="K24" s="13">
        <f t="shared" si="0"/>
        <v>0</v>
      </c>
      <c r="M24" s="8"/>
    </row>
    <row r="25" spans="2:13">
      <c r="B25" s="9"/>
      <c r="C25" s="10" t="s">
        <v>32</v>
      </c>
      <c r="D25" s="13">
        <v>43682.650000000009</v>
      </c>
      <c r="E25" s="13">
        <v>0</v>
      </c>
      <c r="F25" s="13">
        <f t="shared" si="2"/>
        <v>43682.650000000009</v>
      </c>
      <c r="G25" s="13">
        <v>43682.65</v>
      </c>
      <c r="H25" s="13">
        <v>43682.65</v>
      </c>
      <c r="I25" s="13">
        <v>43682.65</v>
      </c>
      <c r="J25" s="13">
        <v>43682.65</v>
      </c>
      <c r="K25" s="13">
        <f t="shared" si="0"/>
        <v>0</v>
      </c>
      <c r="M25" s="8"/>
    </row>
    <row r="26" spans="2:13">
      <c r="B26" s="9"/>
      <c r="C26" s="10" t="s">
        <v>33</v>
      </c>
      <c r="D26" s="13">
        <v>33504.020000000033</v>
      </c>
      <c r="E26" s="13">
        <v>31954.23</v>
      </c>
      <c r="F26" s="13">
        <f t="shared" si="2"/>
        <v>65458.250000000029</v>
      </c>
      <c r="G26" s="13">
        <v>65458.25</v>
      </c>
      <c r="H26" s="13">
        <v>65458.25</v>
      </c>
      <c r="I26" s="13">
        <v>65458.25</v>
      </c>
      <c r="J26" s="13">
        <v>65458.25</v>
      </c>
      <c r="K26" s="13">
        <f t="shared" si="0"/>
        <v>0</v>
      </c>
      <c r="M26" s="8"/>
    </row>
    <row r="27" spans="2:13">
      <c r="B27" s="9"/>
      <c r="C27" s="10" t="s">
        <v>34</v>
      </c>
      <c r="D27" s="13">
        <v>0</v>
      </c>
      <c r="E27" s="13">
        <v>404872</v>
      </c>
      <c r="F27" s="13">
        <f t="shared" si="2"/>
        <v>404872</v>
      </c>
      <c r="G27" s="13">
        <v>404872</v>
      </c>
      <c r="H27" s="13">
        <v>30508</v>
      </c>
      <c r="I27" s="13">
        <v>30508</v>
      </c>
      <c r="J27" s="13">
        <v>30508</v>
      </c>
      <c r="K27" s="13">
        <f t="shared" si="0"/>
        <v>374364</v>
      </c>
      <c r="M27" s="8"/>
    </row>
    <row r="28" spans="2:13">
      <c r="B28" s="9"/>
      <c r="C28" s="10" t="s">
        <v>35</v>
      </c>
      <c r="D28" s="13">
        <v>19500</v>
      </c>
      <c r="E28" s="13">
        <v>-9750</v>
      </c>
      <c r="F28" s="13">
        <f t="shared" si="2"/>
        <v>9750</v>
      </c>
      <c r="G28" s="13">
        <v>9750</v>
      </c>
      <c r="H28" s="13">
        <v>9750</v>
      </c>
      <c r="I28" s="13">
        <v>9750</v>
      </c>
      <c r="J28" s="13">
        <v>9750</v>
      </c>
      <c r="K28" s="13">
        <f t="shared" si="0"/>
        <v>0</v>
      </c>
      <c r="M28" s="8"/>
    </row>
    <row r="29" spans="2:13">
      <c r="B29" s="9"/>
      <c r="C29" s="10" t="s">
        <v>36</v>
      </c>
      <c r="D29" s="13">
        <v>12846</v>
      </c>
      <c r="E29" s="13">
        <v>0</v>
      </c>
      <c r="F29" s="13">
        <f t="shared" si="2"/>
        <v>12846</v>
      </c>
      <c r="G29" s="13">
        <v>12846</v>
      </c>
      <c r="H29" s="13">
        <v>12846</v>
      </c>
      <c r="I29" s="13">
        <v>12846</v>
      </c>
      <c r="J29" s="13">
        <v>12846</v>
      </c>
      <c r="K29" s="13">
        <f t="shared" si="0"/>
        <v>0</v>
      </c>
      <c r="M29" s="8"/>
    </row>
    <row r="30" spans="2:13">
      <c r="B30" s="9"/>
      <c r="C30" s="10" t="s">
        <v>37</v>
      </c>
      <c r="D30" s="13">
        <v>50887.12</v>
      </c>
      <c r="E30" s="13">
        <v>0</v>
      </c>
      <c r="F30" s="13">
        <f t="shared" si="2"/>
        <v>50887.12</v>
      </c>
      <c r="G30" s="13">
        <v>50887.12</v>
      </c>
      <c r="H30" s="13">
        <v>50887.12</v>
      </c>
      <c r="I30" s="13">
        <v>50887.12</v>
      </c>
      <c r="J30" s="13">
        <v>50887.12</v>
      </c>
      <c r="K30" s="13">
        <f t="shared" si="0"/>
        <v>0</v>
      </c>
      <c r="M30" s="8"/>
    </row>
    <row r="31" spans="2:13">
      <c r="B31" s="9"/>
      <c r="C31" s="10" t="s">
        <v>38</v>
      </c>
      <c r="D31" s="13">
        <v>1063707.560000001</v>
      </c>
      <c r="E31" s="13">
        <v>1722607.15</v>
      </c>
      <c r="F31" s="13">
        <f t="shared" si="2"/>
        <v>2786314.7100000009</v>
      </c>
      <c r="G31" s="13">
        <v>2330993.58</v>
      </c>
      <c r="H31" s="13">
        <v>2330993.58</v>
      </c>
      <c r="I31" s="13">
        <v>2263879.5</v>
      </c>
      <c r="J31" s="13">
        <v>2263879.5</v>
      </c>
      <c r="K31" s="13">
        <f t="shared" si="0"/>
        <v>455321.13000000082</v>
      </c>
      <c r="M31" s="8"/>
    </row>
    <row r="32" spans="2:13">
      <c r="B32" s="9"/>
      <c r="C32" s="10" t="s">
        <v>39</v>
      </c>
      <c r="D32" s="13">
        <v>80829.259999999966</v>
      </c>
      <c r="E32" s="13">
        <v>1059227.8699999999</v>
      </c>
      <c r="F32" s="13">
        <f t="shared" si="2"/>
        <v>1140057.1299999999</v>
      </c>
      <c r="G32" s="13">
        <v>1149165.83</v>
      </c>
      <c r="H32" s="13">
        <v>1140057.1299999999</v>
      </c>
      <c r="I32" s="13">
        <v>1137765.4099999999</v>
      </c>
      <c r="J32" s="13">
        <v>1137765.4099999999</v>
      </c>
      <c r="K32" s="13">
        <f t="shared" si="0"/>
        <v>0</v>
      </c>
      <c r="M32" s="8"/>
    </row>
    <row r="33" spans="2:13">
      <c r="B33" s="9"/>
      <c r="C33" s="10" t="s">
        <v>40</v>
      </c>
      <c r="D33" s="13">
        <v>0</v>
      </c>
      <c r="E33" s="13">
        <v>13224.45</v>
      </c>
      <c r="F33" s="13">
        <f t="shared" si="2"/>
        <v>13224.45</v>
      </c>
      <c r="G33" s="13">
        <v>13224.45</v>
      </c>
      <c r="H33" s="13">
        <v>13224.45</v>
      </c>
      <c r="I33" s="13">
        <v>13224.45</v>
      </c>
      <c r="J33" s="13">
        <v>13224.45</v>
      </c>
      <c r="K33" s="13">
        <f t="shared" si="0"/>
        <v>0</v>
      </c>
      <c r="M33" s="8"/>
    </row>
    <row r="34" spans="2:13">
      <c r="B34" s="9"/>
      <c r="C34" s="10" t="s">
        <v>41</v>
      </c>
      <c r="D34" s="13">
        <v>0</v>
      </c>
      <c r="E34" s="13">
        <v>460407.89</v>
      </c>
      <c r="F34" s="13">
        <f t="shared" si="2"/>
        <v>460407.89</v>
      </c>
      <c r="G34" s="13">
        <v>460407.89</v>
      </c>
      <c r="H34" s="13">
        <v>460407.89</v>
      </c>
      <c r="I34" s="13">
        <v>460407.89</v>
      </c>
      <c r="J34" s="13">
        <v>460407.89</v>
      </c>
      <c r="K34" s="13">
        <f t="shared" si="0"/>
        <v>0</v>
      </c>
      <c r="M34" s="8"/>
    </row>
    <row r="35" spans="2:13" ht="25.5">
      <c r="B35" s="9"/>
      <c r="C35" s="10" t="s">
        <v>42</v>
      </c>
      <c r="D35" s="13">
        <v>0</v>
      </c>
      <c r="E35" s="13">
        <v>292387</v>
      </c>
      <c r="F35" s="13">
        <f t="shared" si="2"/>
        <v>292387</v>
      </c>
      <c r="G35" s="13">
        <v>600000</v>
      </c>
      <c r="H35" s="13">
        <v>35148</v>
      </c>
      <c r="I35" s="13">
        <v>35148</v>
      </c>
      <c r="J35" s="13">
        <v>35148</v>
      </c>
      <c r="K35" s="13">
        <f t="shared" si="0"/>
        <v>257239</v>
      </c>
      <c r="M35" s="8"/>
    </row>
    <row r="36" spans="2:13">
      <c r="B36" s="9"/>
      <c r="C36" s="10" t="s">
        <v>43</v>
      </c>
      <c r="D36" s="13">
        <v>3452.16</v>
      </c>
      <c r="E36" s="13">
        <v>12295.63</v>
      </c>
      <c r="F36" s="13">
        <f t="shared" si="2"/>
        <v>15747.789999999999</v>
      </c>
      <c r="G36" s="13">
        <v>15747.789999999999</v>
      </c>
      <c r="H36" s="13">
        <v>15747.789999999999</v>
      </c>
      <c r="I36" s="13">
        <v>15747.789999999999</v>
      </c>
      <c r="J36" s="13">
        <v>15747.789999999999</v>
      </c>
      <c r="K36" s="13">
        <f t="shared" si="0"/>
        <v>0</v>
      </c>
      <c r="M36" s="8"/>
    </row>
    <row r="37" spans="2:13">
      <c r="B37" s="9"/>
      <c r="C37" s="10" t="s">
        <v>44</v>
      </c>
      <c r="D37" s="13">
        <v>7800.0000000000018</v>
      </c>
      <c r="E37" s="13">
        <v>0</v>
      </c>
      <c r="F37" s="13">
        <f t="shared" si="2"/>
        <v>7800.0000000000018</v>
      </c>
      <c r="G37" s="13">
        <v>7800.0000000000018</v>
      </c>
      <c r="H37" s="13">
        <v>7800</v>
      </c>
      <c r="I37" s="13">
        <v>7800</v>
      </c>
      <c r="J37" s="13">
        <v>7800</v>
      </c>
      <c r="K37" s="13">
        <f t="shared" si="0"/>
        <v>0</v>
      </c>
      <c r="M37" s="8"/>
    </row>
    <row r="38" spans="2:13">
      <c r="B38" s="9"/>
      <c r="C38" s="10" t="s">
        <v>45</v>
      </c>
      <c r="D38" s="13">
        <v>22312.93</v>
      </c>
      <c r="E38" s="13">
        <v>49280.31</v>
      </c>
      <c r="F38" s="13">
        <f t="shared" si="2"/>
        <v>71593.239999999991</v>
      </c>
      <c r="G38" s="13">
        <v>71593.239999999991</v>
      </c>
      <c r="H38" s="13">
        <v>23659.040000000001</v>
      </c>
      <c r="I38" s="13">
        <v>21769.040000000001</v>
      </c>
      <c r="J38" s="13">
        <v>21769.040000000001</v>
      </c>
      <c r="K38" s="13">
        <f t="shared" si="0"/>
        <v>47934.19999999999</v>
      </c>
      <c r="M38" s="8"/>
    </row>
    <row r="39" spans="2:13">
      <c r="B39" s="9"/>
      <c r="C39" s="10" t="s">
        <v>46</v>
      </c>
      <c r="D39" s="13">
        <v>1008928.59</v>
      </c>
      <c r="E39" s="13">
        <v>0</v>
      </c>
      <c r="F39" s="13">
        <f t="shared" si="2"/>
        <v>1008928.59</v>
      </c>
      <c r="G39" s="13">
        <v>403571.44000000006</v>
      </c>
      <c r="H39" s="13">
        <v>403571.44000000006</v>
      </c>
      <c r="I39" s="13">
        <v>403571.44000000006</v>
      </c>
      <c r="J39" s="13">
        <v>403571.44000000006</v>
      </c>
      <c r="K39" s="13">
        <f t="shared" si="0"/>
        <v>605357.14999999991</v>
      </c>
      <c r="M39" s="8"/>
    </row>
    <row r="40" spans="2:13">
      <c r="B40" s="9"/>
      <c r="C40" s="10" t="s">
        <v>47</v>
      </c>
      <c r="D40" s="13">
        <v>0</v>
      </c>
      <c r="E40" s="13">
        <v>2470</v>
      </c>
      <c r="F40" s="13">
        <f t="shared" si="2"/>
        <v>2470</v>
      </c>
      <c r="G40" s="13">
        <v>2470</v>
      </c>
      <c r="H40" s="13">
        <v>2470</v>
      </c>
      <c r="I40" s="13">
        <v>2470</v>
      </c>
      <c r="J40" s="13">
        <v>2470</v>
      </c>
      <c r="K40" s="13">
        <f t="shared" si="0"/>
        <v>0</v>
      </c>
      <c r="M40" s="8"/>
    </row>
    <row r="41" spans="2:13">
      <c r="B41" s="9"/>
      <c r="C41" s="10" t="s">
        <v>48</v>
      </c>
      <c r="D41" s="13">
        <v>0</v>
      </c>
      <c r="E41" s="13">
        <v>2436</v>
      </c>
      <c r="F41" s="13">
        <f t="shared" si="2"/>
        <v>2436</v>
      </c>
      <c r="G41" s="13">
        <v>2436</v>
      </c>
      <c r="H41" s="13">
        <v>2436</v>
      </c>
      <c r="I41" s="13">
        <v>2436</v>
      </c>
      <c r="J41" s="13">
        <v>2436</v>
      </c>
      <c r="K41" s="13">
        <f t="shared" si="0"/>
        <v>0</v>
      </c>
      <c r="M41" s="8"/>
    </row>
    <row r="42" spans="2:13">
      <c r="B42" s="9"/>
      <c r="C42" s="10" t="s">
        <v>49</v>
      </c>
      <c r="D42" s="13">
        <v>0</v>
      </c>
      <c r="E42" s="13">
        <v>235</v>
      </c>
      <c r="F42" s="13">
        <f t="shared" si="2"/>
        <v>235</v>
      </c>
      <c r="G42" s="13">
        <v>235</v>
      </c>
      <c r="H42" s="13">
        <v>235</v>
      </c>
      <c r="I42" s="13">
        <v>235</v>
      </c>
      <c r="J42" s="13">
        <v>235</v>
      </c>
      <c r="K42" s="13">
        <f t="shared" si="0"/>
        <v>0</v>
      </c>
      <c r="M42" s="8"/>
    </row>
    <row r="43" spans="2:13">
      <c r="B43" s="33" t="s">
        <v>50</v>
      </c>
      <c r="C43" s="34"/>
      <c r="D43" s="7">
        <v>72787358.840000093</v>
      </c>
      <c r="E43" s="7">
        <f t="shared" ref="E43:J43" si="4">SUM(E44:E44)</f>
        <v>245342867.51999998</v>
      </c>
      <c r="F43" s="7">
        <f t="shared" si="4"/>
        <v>318130226.36000007</v>
      </c>
      <c r="G43" s="7">
        <f t="shared" si="4"/>
        <v>224232441.3000001</v>
      </c>
      <c r="H43" s="7">
        <f t="shared" si="4"/>
        <v>121849837.86000001</v>
      </c>
      <c r="I43" s="7">
        <f t="shared" si="4"/>
        <v>121849837.86000001</v>
      </c>
      <c r="J43" s="7">
        <f t="shared" si="4"/>
        <v>121849837.86000001</v>
      </c>
      <c r="K43" s="7">
        <f t="shared" si="0"/>
        <v>196280388.50000006</v>
      </c>
      <c r="M43" s="8"/>
    </row>
    <row r="44" spans="2:13">
      <c r="B44" s="9"/>
      <c r="C44" s="10" t="s">
        <v>51</v>
      </c>
      <c r="D44" s="13">
        <v>72787358.840000093</v>
      </c>
      <c r="E44" s="13">
        <v>245342867.51999998</v>
      </c>
      <c r="F44" s="13">
        <f t="shared" si="2"/>
        <v>318130226.36000007</v>
      </c>
      <c r="G44" s="13">
        <v>224232441.3000001</v>
      </c>
      <c r="H44" s="13">
        <v>121849837.86000001</v>
      </c>
      <c r="I44" s="13">
        <v>121849837.86000001</v>
      </c>
      <c r="J44" s="13">
        <v>121849837.86000001</v>
      </c>
      <c r="K44" s="7">
        <f t="shared" si="0"/>
        <v>196280388.50000006</v>
      </c>
      <c r="M44" s="8"/>
    </row>
    <row r="45" spans="2:13">
      <c r="B45" s="33" t="s">
        <v>52</v>
      </c>
      <c r="C45" s="34"/>
      <c r="D45" s="7">
        <f t="shared" ref="D45:J45" si="5">SUM(D46:D50)</f>
        <v>1078791.04</v>
      </c>
      <c r="E45" s="7">
        <f t="shared" si="5"/>
        <v>806681.53999999992</v>
      </c>
      <c r="F45" s="7">
        <f t="shared" si="5"/>
        <v>1885472.5799999998</v>
      </c>
      <c r="G45" s="7">
        <f t="shared" si="5"/>
        <v>1885472.5799999998</v>
      </c>
      <c r="H45" s="7">
        <f t="shared" si="5"/>
        <v>1885472.5799999998</v>
      </c>
      <c r="I45" s="7">
        <f t="shared" si="5"/>
        <v>1885472.5799999998</v>
      </c>
      <c r="J45" s="7">
        <f t="shared" si="5"/>
        <v>1885472.5799999998</v>
      </c>
      <c r="K45" s="7">
        <f t="shared" si="0"/>
        <v>0</v>
      </c>
      <c r="M45" s="8"/>
    </row>
    <row r="46" spans="2:13">
      <c r="B46" s="9"/>
      <c r="C46" s="10" t="s">
        <v>53</v>
      </c>
      <c r="D46" s="13">
        <v>355686.41999999993</v>
      </c>
      <c r="E46" s="13">
        <v>770407.66999999993</v>
      </c>
      <c r="F46" s="13">
        <f t="shared" si="2"/>
        <v>1126094.0899999999</v>
      </c>
      <c r="G46" s="13">
        <v>1126094.0899999999</v>
      </c>
      <c r="H46" s="13">
        <v>1126094.0899999999</v>
      </c>
      <c r="I46" s="13">
        <v>1126094.0899999999</v>
      </c>
      <c r="J46" s="13">
        <v>1126094.0899999999</v>
      </c>
      <c r="K46" s="7">
        <f t="shared" si="0"/>
        <v>0</v>
      </c>
      <c r="M46" s="8"/>
    </row>
    <row r="47" spans="2:13">
      <c r="B47" s="9"/>
      <c r="C47" s="10" t="s">
        <v>54</v>
      </c>
      <c r="D47" s="13">
        <v>3636.6000000000058</v>
      </c>
      <c r="E47" s="13">
        <v>-376.2</v>
      </c>
      <c r="F47" s="13">
        <f t="shared" si="2"/>
        <v>3260.400000000006</v>
      </c>
      <c r="G47" s="13">
        <v>3260.4</v>
      </c>
      <c r="H47" s="13">
        <v>3260.4</v>
      </c>
      <c r="I47" s="13">
        <v>3260.4</v>
      </c>
      <c r="J47" s="13">
        <v>3260.4</v>
      </c>
      <c r="K47" s="7">
        <f t="shared" si="0"/>
        <v>5.9117155615240335E-12</v>
      </c>
      <c r="M47" s="8"/>
    </row>
    <row r="48" spans="2:13">
      <c r="B48" s="9"/>
      <c r="C48" s="10" t="s">
        <v>55</v>
      </c>
      <c r="D48" s="13">
        <v>719468.02</v>
      </c>
      <c r="E48" s="13">
        <v>0</v>
      </c>
      <c r="F48" s="13">
        <f t="shared" si="2"/>
        <v>719468.02</v>
      </c>
      <c r="G48" s="13">
        <v>719468.02</v>
      </c>
      <c r="H48" s="13">
        <v>719468.02</v>
      </c>
      <c r="I48" s="13">
        <v>719468.02</v>
      </c>
      <c r="J48" s="13">
        <v>719468.02</v>
      </c>
      <c r="K48" s="7"/>
      <c r="M48" s="8"/>
    </row>
    <row r="49" spans="1:14">
      <c r="B49" s="9"/>
      <c r="C49" s="10" t="s">
        <v>56</v>
      </c>
      <c r="D49" s="13">
        <v>0</v>
      </c>
      <c r="E49" s="13">
        <v>22399.99</v>
      </c>
      <c r="F49" s="13">
        <f t="shared" si="2"/>
        <v>22399.99</v>
      </c>
      <c r="G49" s="13">
        <v>22399.99</v>
      </c>
      <c r="H49" s="13">
        <v>22399.99</v>
      </c>
      <c r="I49" s="13">
        <v>22399.99</v>
      </c>
      <c r="J49" s="13">
        <v>22399.99</v>
      </c>
      <c r="K49" s="7"/>
      <c r="M49" s="8"/>
    </row>
    <row r="50" spans="1:14">
      <c r="B50" s="9"/>
      <c r="C50" s="10" t="s">
        <v>57</v>
      </c>
      <c r="D50" s="13">
        <v>0</v>
      </c>
      <c r="E50" s="13">
        <v>14250.08</v>
      </c>
      <c r="F50" s="13">
        <f t="shared" si="2"/>
        <v>14250.08</v>
      </c>
      <c r="G50" s="13">
        <v>14250.08</v>
      </c>
      <c r="H50" s="13">
        <v>14250.08</v>
      </c>
      <c r="I50" s="13">
        <v>14250.08</v>
      </c>
      <c r="J50" s="13">
        <v>14250.08</v>
      </c>
      <c r="K50" s="7">
        <f t="shared" si="0"/>
        <v>0</v>
      </c>
      <c r="M50" s="8"/>
    </row>
    <row r="51" spans="1:14">
      <c r="B51" s="35" t="s">
        <v>58</v>
      </c>
      <c r="C51" s="36"/>
      <c r="D51" s="7">
        <f t="shared" ref="D51:K51" si="6">D52</f>
        <v>427697092.01999998</v>
      </c>
      <c r="E51" s="7">
        <f t="shared" si="6"/>
        <v>-324309709.29000002</v>
      </c>
      <c r="F51" s="7">
        <f t="shared" si="6"/>
        <v>103387382.72999996</v>
      </c>
      <c r="G51" s="7">
        <f t="shared" si="6"/>
        <v>2750467.41</v>
      </c>
      <c r="H51" s="7">
        <f t="shared" si="6"/>
        <v>0</v>
      </c>
      <c r="I51" s="7">
        <f t="shared" si="6"/>
        <v>0</v>
      </c>
      <c r="J51" s="7">
        <f t="shared" si="6"/>
        <v>0</v>
      </c>
      <c r="K51" s="7">
        <f t="shared" si="6"/>
        <v>103387382.72999996</v>
      </c>
      <c r="M51" s="8"/>
    </row>
    <row r="52" spans="1:14">
      <c r="B52" s="14"/>
      <c r="C52" s="15" t="s">
        <v>59</v>
      </c>
      <c r="D52" s="13">
        <v>427697092.01999998</v>
      </c>
      <c r="E52" s="13">
        <v>-324309709.29000002</v>
      </c>
      <c r="F52" s="13">
        <f t="shared" si="2"/>
        <v>103387382.72999996</v>
      </c>
      <c r="G52" s="13">
        <v>2750467.41</v>
      </c>
      <c r="H52" s="13">
        <v>0</v>
      </c>
      <c r="I52" s="13">
        <v>0</v>
      </c>
      <c r="J52" s="13">
        <v>0</v>
      </c>
      <c r="K52" s="7">
        <f t="shared" si="0"/>
        <v>103387382.72999996</v>
      </c>
      <c r="M52" s="8"/>
    </row>
    <row r="53" spans="1:14" s="20" customFormat="1">
      <c r="A53" s="16"/>
      <c r="B53" s="17"/>
      <c r="C53" s="18" t="s">
        <v>60</v>
      </c>
      <c r="D53" s="19">
        <f t="shared" ref="D53:K53" si="7">+D10+D12+D19+D43+D45+D51</f>
        <v>507390079.22000009</v>
      </c>
      <c r="E53" s="19">
        <f t="shared" si="7"/>
        <v>-71372535.880000055</v>
      </c>
      <c r="F53" s="19">
        <f t="shared" si="7"/>
        <v>436017543.34000003</v>
      </c>
      <c r="G53" s="19">
        <f t="shared" si="7"/>
        <v>240738886.38000011</v>
      </c>
      <c r="H53" s="19">
        <f t="shared" si="7"/>
        <v>132085863.75000001</v>
      </c>
      <c r="I53" s="19">
        <f t="shared" si="7"/>
        <v>131999913.61000001</v>
      </c>
      <c r="J53" s="19">
        <f t="shared" si="7"/>
        <v>131999913.61000001</v>
      </c>
      <c r="K53" s="19">
        <f t="shared" si="7"/>
        <v>303931679.59000003</v>
      </c>
      <c r="L53" s="16"/>
      <c r="M53" s="8"/>
    </row>
    <row r="54" spans="1:14">
      <c r="L54" s="2"/>
    </row>
    <row r="55" spans="1:14">
      <c r="B55" s="21" t="s">
        <v>61</v>
      </c>
      <c r="D55" s="8"/>
      <c r="E55" s="8"/>
      <c r="F55" s="8"/>
      <c r="G55" s="8"/>
      <c r="H55" s="8"/>
      <c r="I55" s="8"/>
      <c r="J55" s="8"/>
      <c r="K55" s="8"/>
    </row>
    <row r="56" spans="1:14">
      <c r="D56" s="8"/>
      <c r="E56" s="8"/>
      <c r="F56" s="8"/>
      <c r="G56" s="8"/>
      <c r="H56" s="8"/>
      <c r="I56" s="8"/>
      <c r="J56" s="8"/>
      <c r="K56" s="8"/>
      <c r="L56" s="8"/>
      <c r="M56" s="8"/>
      <c r="N56" s="1"/>
    </row>
    <row r="57" spans="1:14">
      <c r="C57" s="22"/>
      <c r="D57" s="8"/>
      <c r="E57" s="8"/>
      <c r="F57" s="8"/>
      <c r="G57" s="8"/>
      <c r="H57" s="8"/>
      <c r="I57" s="8"/>
      <c r="J57" s="8"/>
      <c r="K57" s="8"/>
      <c r="L57" s="8"/>
      <c r="M57" s="8"/>
      <c r="N57" s="1"/>
    </row>
    <row r="58" spans="1:14">
      <c r="C58" s="23"/>
      <c r="D58" s="8"/>
      <c r="E58" s="8"/>
      <c r="F58" s="8"/>
      <c r="G58" s="8"/>
      <c r="H58" s="8"/>
      <c r="I58" s="8"/>
      <c r="J58" s="8"/>
      <c r="K58" s="8"/>
      <c r="L58" s="8"/>
      <c r="M58" s="8"/>
      <c r="N58" s="1"/>
    </row>
    <row r="59" spans="1:14">
      <c r="C59" s="23"/>
      <c r="D59" s="8"/>
      <c r="E59" s="8"/>
      <c r="F59" s="8"/>
      <c r="G59" s="8"/>
      <c r="H59" s="8"/>
      <c r="I59" s="8"/>
      <c r="J59" s="8"/>
      <c r="K59" s="8"/>
      <c r="L59" s="8"/>
      <c r="M59" s="8"/>
      <c r="N59" s="1"/>
    </row>
    <row r="60" spans="1:14">
      <c r="C60" s="23"/>
      <c r="D60" s="8"/>
      <c r="E60" s="8"/>
      <c r="F60" s="8"/>
      <c r="G60" s="8"/>
      <c r="H60" s="8"/>
      <c r="I60" s="8"/>
      <c r="J60" s="8"/>
      <c r="K60" s="8"/>
      <c r="L60" s="8"/>
      <c r="M60" s="8"/>
      <c r="N60" s="1"/>
    </row>
    <row r="61" spans="1:14">
      <c r="C61" s="1"/>
      <c r="D61" s="24"/>
      <c r="E61" s="24"/>
      <c r="F61" s="24"/>
      <c r="G61" s="24"/>
      <c r="H61" s="24"/>
      <c r="I61" s="24"/>
      <c r="J61" s="24"/>
      <c r="K61" s="24"/>
      <c r="L61" s="25"/>
      <c r="M61" s="1"/>
    </row>
    <row r="62" spans="1:14" ht="24" customHeight="1">
      <c r="C62" s="5"/>
      <c r="D62" s="26"/>
      <c r="E62" s="26"/>
      <c r="F62" s="27"/>
      <c r="G62" s="26"/>
      <c r="H62" s="26"/>
      <c r="I62" s="26"/>
      <c r="J62" s="26"/>
      <c r="K62" s="28"/>
    </row>
    <row r="63" spans="1:14">
      <c r="C63" s="22" t="s">
        <v>62</v>
      </c>
      <c r="D63" s="26"/>
      <c r="E63" s="26"/>
      <c r="F63" s="30" t="s">
        <v>63</v>
      </c>
      <c r="G63" s="31"/>
      <c r="H63" s="31"/>
      <c r="I63" s="31"/>
      <c r="J63" s="31"/>
      <c r="K63" s="30"/>
    </row>
    <row r="64" spans="1:14">
      <c r="C64" s="22" t="s">
        <v>64</v>
      </c>
      <c r="F64" s="32" t="s">
        <v>65</v>
      </c>
      <c r="G64" s="32"/>
      <c r="H64" s="32"/>
      <c r="I64" s="32"/>
      <c r="J64" s="32"/>
      <c r="K64" s="32"/>
    </row>
    <row r="65" spans="3:13">
      <c r="C65" s="22"/>
    </row>
    <row r="66" spans="3:13">
      <c r="D66" s="29"/>
      <c r="E66" s="29"/>
      <c r="F66" s="29"/>
      <c r="G66" s="29"/>
      <c r="H66" s="29"/>
      <c r="L66" s="2"/>
      <c r="M66" s="1"/>
    </row>
    <row r="67" spans="3:13">
      <c r="D67" s="29"/>
      <c r="E67" s="29"/>
      <c r="F67" s="29"/>
      <c r="G67" s="29"/>
      <c r="H67" s="29"/>
    </row>
    <row r="68" spans="3:13">
      <c r="D68" s="8"/>
      <c r="E68" s="8"/>
      <c r="G68" s="8"/>
      <c r="H68" s="8"/>
    </row>
  </sheetData>
  <mergeCells count="14">
    <mergeCell ref="B1:K1"/>
    <mergeCell ref="B2:K2"/>
    <mergeCell ref="B3:K3"/>
    <mergeCell ref="B7:C9"/>
    <mergeCell ref="D7:J7"/>
    <mergeCell ref="K7:K8"/>
    <mergeCell ref="F63:K63"/>
    <mergeCell ref="F64:K64"/>
    <mergeCell ref="B10:C10"/>
    <mergeCell ref="B12:C12"/>
    <mergeCell ref="B19:C19"/>
    <mergeCell ref="B43:C43"/>
    <mergeCell ref="B45:C45"/>
    <mergeCell ref="B51:C51"/>
  </mergeCells>
  <printOptions horizontalCentered="1"/>
  <pageMargins left="0.31496062992125984" right="0.31496062992125984" top="0.35433070866141736" bottom="0.35433070866141736" header="0.31496062992125984" footer="0.31496062992125984"/>
  <pageSetup scale="55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2017-07-21T16:34:10Z</cp:lastPrinted>
  <dcterms:created xsi:type="dcterms:W3CDTF">2017-07-19T20:20:21Z</dcterms:created>
  <dcterms:modified xsi:type="dcterms:W3CDTF">2017-07-21T16:34:11Z</dcterms:modified>
</cp:coreProperties>
</file>