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815" windowHeight="6885"/>
  </bookViews>
  <sheets>
    <sheet name="F-3" sheetId="1" r:id="rId1"/>
  </sheets>
  <externalReferences>
    <externalReference r:id="rId2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'F-3'!$A$7</definedName>
    <definedName name="APP_FIN">'F-3'!$A$16</definedName>
    <definedName name="APP_FIN_01">'F-3'!$B$16</definedName>
    <definedName name="APP_FIN_02">'F-3'!$C$16</definedName>
    <definedName name="APP_FIN_03">'F-3'!$D$16</definedName>
    <definedName name="APP_FIN_04">'F-3'!$E$16</definedName>
    <definedName name="APP_FIN_05">'F-3'!$F$16</definedName>
    <definedName name="APP_FIN_06">'F-3'!$G$16</definedName>
    <definedName name="APP_FIN_07">'F-3'!$H$16</definedName>
    <definedName name="APP_FIN_08">'F-3'!$I$16</definedName>
    <definedName name="APP_FIN_09">'F-3'!$J$16</definedName>
    <definedName name="APP_FIN_10">'F-3'!$K$16</definedName>
    <definedName name="APP_T1">'F-3'!$B$7</definedName>
    <definedName name="APP_T10">'F-3'!$K$7</definedName>
    <definedName name="APP_T2">'F-3'!$C$7</definedName>
    <definedName name="APP_T3">'F-3'!$D$7</definedName>
    <definedName name="APP_T4">'F-3'!$E$7</definedName>
    <definedName name="APP_T5">'F-3'!$F$7</definedName>
    <definedName name="APP_T6">'F-3'!$G$7</definedName>
    <definedName name="APP_T7">'F-3'!$H$7</definedName>
    <definedName name="APP_T8">'F-3'!$I$7</definedName>
    <definedName name="APP_T9">'F-3'!$J$7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">'F-3'!$A$17</definedName>
    <definedName name="OTROS_FIN">'F-3'!$A$22</definedName>
    <definedName name="OTROS_FIN_01">'F-3'!$B$22</definedName>
    <definedName name="OTROS_FIN_02">'F-3'!$C$22</definedName>
    <definedName name="OTROS_FIN_03">'F-3'!$D$22</definedName>
    <definedName name="OTROS_FIN_04">'F-3'!$E$22</definedName>
    <definedName name="OTROS_FIN_05">'F-3'!$F$22</definedName>
    <definedName name="OTROS_FIN_06">'F-3'!$G$22</definedName>
    <definedName name="OTROS_FIN_07">'F-3'!$H$22</definedName>
    <definedName name="OTROS_FIN_08">'F-3'!$I$22</definedName>
    <definedName name="OTROS_FIN_09">'F-3'!$J$22</definedName>
    <definedName name="OTROS_FIN_10">'F-3'!$K$22</definedName>
    <definedName name="OTROS_T1">'F-3'!$B$17</definedName>
    <definedName name="OTROS_T10">'F-3'!$K$17</definedName>
    <definedName name="OTROS_T2">'F-3'!$C$17</definedName>
    <definedName name="OTROS_T3">'F-3'!$D$17</definedName>
    <definedName name="OTROS_T4">'F-3'!$E$17</definedName>
    <definedName name="OTROS_T5">'F-3'!$F$17</definedName>
    <definedName name="OTROS_T6">'F-3'!$G$17</definedName>
    <definedName name="OTROS_T7">'F-3'!$H$17</definedName>
    <definedName name="OTROS_T8">'F-3'!$I$17</definedName>
    <definedName name="OTROS_T9">'F-3'!$J$17</definedName>
    <definedName name="PERIODO">'[1]Info General'!$C$15</definedName>
    <definedName name="PERIODO_INFORME">'[1]Info General'!$C$14</definedName>
    <definedName name="PERIODO_INFORME_F03">'F-3'!$A$3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'F-3'!$A$23</definedName>
    <definedName name="TOTAL_ODF_T1">'F-3'!$B$23</definedName>
    <definedName name="TOTAL_ODF_T10">'F-3'!$K$23</definedName>
    <definedName name="TOTAL_ODF_T2">'F-3'!$C$23</definedName>
    <definedName name="TOTAL_ODF_T3">'F-3'!$D$23</definedName>
    <definedName name="TOTAL_ODF_T4">'F-3'!$E$23</definedName>
    <definedName name="TOTAL_ODF_T5">'F-3'!$F$23</definedName>
    <definedName name="TOTAL_ODF_T6">'F-3'!$G$23</definedName>
    <definedName name="TOTAL_ODF_T7">'F-3'!$H$23</definedName>
    <definedName name="TOTAL_ODF_T8">'F-3'!$I$23</definedName>
    <definedName name="TOTAL_ODF_T9">'F-3'!$J$23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K12" i="1"/>
  <c r="K21"/>
  <c r="K20"/>
  <c r="K19"/>
  <c r="K18"/>
  <c r="J17"/>
  <c r="I17"/>
  <c r="H17"/>
  <c r="G17"/>
  <c r="E17"/>
  <c r="K15"/>
  <c r="H12"/>
  <c r="G12"/>
  <c r="G7" s="1"/>
  <c r="K11"/>
  <c r="H11"/>
  <c r="G11"/>
  <c r="K10"/>
  <c r="J10"/>
  <c r="H10"/>
  <c r="G10"/>
  <c r="K9"/>
  <c r="J9"/>
  <c r="H9"/>
  <c r="G9"/>
  <c r="K8"/>
  <c r="J8"/>
  <c r="H8"/>
  <c r="G8"/>
  <c r="K7"/>
  <c r="J7"/>
  <c r="I7"/>
  <c r="E7"/>
  <c r="K5"/>
  <c r="J5"/>
  <c r="I5"/>
  <c r="A3"/>
  <c r="H7" l="1"/>
  <c r="H23" s="1"/>
  <c r="K17"/>
  <c r="K23" s="1"/>
  <c r="G23"/>
  <c r="E23"/>
  <c r="J23"/>
  <c r="I23"/>
</calcChain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<sst xmlns="http://schemas.openxmlformats.org/spreadsheetml/2006/main" count="29" uniqueCount="28">
  <si>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</si>
  <si>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</si>
  <si>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</si>
  <si>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</si>
  <si>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</si>
  <si>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</si>
  <si>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</si>
  <si>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</si>
  <si>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</si>
  <si>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</si>
  <si>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</si>
  <si>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</si>
  <si>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</si>
  <si>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</si>
  <si>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</si>
  <si>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</si>
  <si>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</si>
  <si>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</si>
  <si>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FIDEICOMISO ALIANZA PARA EL CAMPO DEL ESTADO DE GUANAJUATO "ALCAMPO" FID 35270637</t>
  </si>
  <si>
    <t>a) Extensionismo</t>
  </si>
  <si>
    <t>b) Operación</t>
  </si>
  <si>
    <t>c) Evaluación</t>
  </si>
  <si>
    <t>d) Snidrus</t>
  </si>
  <si>
    <t>e) Servicios Fiduciarios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</si>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</sst>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/>
    <xf numFmtId="0" fontId="2" fillId="0" borderId="9" xfId="0" applyFont="1" applyBorder="1" applyAlignment="1">
      <alignment horizontal="left" indent="2"/>
    </xf>
    <xf numFmtId="0" fontId="2" fillId="0" borderId="9" xfId="0" applyFont="1" applyBorder="1"/>
    <xf numFmtId="0" fontId="2" fillId="0" borderId="0" xfId="0" applyFont="1" applyAlignment="1">
      <alignment horizontal="left" indent="2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left" indent="3"/>
    </xf>
    <xf numFmtId="0" fontId="4" fillId="0" borderId="7" xfId="0" applyFont="1" applyBorder="1"/>
    <xf numFmtId="0" fontId="3" fillId="0" borderId="7" xfId="0" applyFont="1" applyFill="1" applyBorder="1" applyAlignment="1">
      <alignment horizontal="left" vertical="center" indent="2"/>
    </xf>
    <xf numFmtId="43" fontId="3" fillId="0" borderId="7" xfId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horizontal="left" vertical="center" indent="4"/>
      <protection locked="0"/>
    </xf>
    <xf numFmtId="164" fontId="4" fillId="0" borderId="7" xfId="0" applyNumberFormat="1" applyFont="1" applyFill="1" applyBorder="1" applyAlignment="1" applyProtection="1">
      <alignment vertical="center"/>
      <protection locked="0"/>
    </xf>
    <xf numFmtId="43" fontId="5" fillId="0" borderId="7" xfId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43" fontId="4" fillId="0" borderId="7" xfId="1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>
      <alignment horizontal="left" vertical="center"/>
    </xf>
    <xf numFmtId="16" fontId="4" fillId="0" borderId="7" xfId="0" applyNumberFormat="1" applyFont="1" applyFill="1" applyBorder="1" applyAlignment="1">
      <alignment vertical="center"/>
    </xf>
    <xf numFmtId="43" fontId="4" fillId="0" borderId="7" xfId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/>
    <xf numFmtId="0" fontId="4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43" fontId="3" fillId="0" borderId="7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49\Users\Usuario\Desktop\Compartido\2%20INF.%20FINANCIERA\02%20LEY%20DE%20DISCIPLINA%20FINANCIERA\2018\NUEVOS%20FORMATOS\LDF_06-2018_Ficuenca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-1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rgb="FFFFFF00"/>
    <pageSetUpPr fitToPage="1"/>
  </sheetPr>
  <dimension ref="A1:XFC53"/>
  <sheetViews>
    <sheetView showGridLines="0" tabSelected="1" zoomScale="75" zoomScaleNormal="75" workbookViewId="0">
      <selection activeCell="I28" sqref="I28"/>
    </sheetView>
  </sheetViews>
  <sheetFormatPr baseColWidth="10" defaultColWidth="0" defaultRowHeight="15" customHeight="1" zeroHeight="1"/>
  <cols>
    <col min="1" max="1" width="56" customWidth="1"/>
    <col min="2" max="6" width="20.7109375" customWidth="1"/>
    <col min="7" max="10" width="25.7109375" customWidth="1"/>
    <col min="11" max="11" width="25.5703125" customWidth="1"/>
    <col min="12" max="12" width="10.7109375" hidden="1" customWidth="1"/>
    <col min="13" max="16383" width="10.7109375" hidden="1"/>
    <col min="16384" max="16384" width="3" customWidth="1"/>
  </cols>
  <sheetData>
    <row r="1" spans="1:11" s="27" customFormat="1" ht="15.7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s="27" customFormat="1" ht="15.7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5"/>
    </row>
    <row r="3" spans="1:11" s="27" customFormat="1" ht="15.75">
      <c r="A3" s="36" t="str">
        <f>TRIMESTRE</f>
        <v>Del 1 de enero al 30 de junio de 2018 (b)</v>
      </c>
      <c r="B3" s="37"/>
      <c r="C3" s="37"/>
      <c r="D3" s="37"/>
      <c r="E3" s="37"/>
      <c r="F3" s="37"/>
      <c r="G3" s="37"/>
      <c r="H3" s="37"/>
      <c r="I3" s="37"/>
      <c r="J3" s="37"/>
      <c r="K3" s="38"/>
    </row>
    <row r="4" spans="1:11" s="27" customFormat="1" ht="15.75">
      <c r="A4" s="33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s="27" customFormat="1" ht="78.7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tr">
        <f>MONTO1</f>
        <v>Monto pagado de la inversión al 30 de junio de 2018 (k)</v>
      </c>
      <c r="J5" s="9" t="str">
        <f>MONTO2</f>
        <v>Monto pagado de la inversión actualizado al 30 de junio de 2018 (l)</v>
      </c>
      <c r="K5" s="9" t="str">
        <f>SALDO_PENDIENTE</f>
        <v>Saldo pendiente por pagar de la inversión al 30 de junio de 2018 (m = g – l)</v>
      </c>
    </row>
    <row r="6" spans="1:11" s="27" customFormat="1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27" customFormat="1" ht="15.75">
      <c r="A7" s="12" t="s">
        <v>10</v>
      </c>
      <c r="B7" s="11"/>
      <c r="C7" s="11"/>
      <c r="D7" s="11"/>
      <c r="E7" s="13">
        <f>SUM(E8:APP_FIN_04)</f>
        <v>30086946.48</v>
      </c>
      <c r="F7" s="11"/>
      <c r="G7" s="13">
        <f>SUM(G8:APP_FIN_06)</f>
        <v>3229413.0913888887</v>
      </c>
      <c r="H7" s="13">
        <f>SUM(H8:APP_FIN_07)</f>
        <v>3229413.0913888887</v>
      </c>
      <c r="I7" s="13">
        <f>SUM(I8:APP_FIN_08)</f>
        <v>6150163.1499999994</v>
      </c>
      <c r="J7" s="13">
        <f>SUM(J8:APP_FIN_09)</f>
        <v>5133664.2299999995</v>
      </c>
      <c r="K7" s="13">
        <f>SUM(K8:APP_FIN_10)</f>
        <v>24953282.25</v>
      </c>
    </row>
    <row r="8" spans="1:11" s="28" customFormat="1" ht="15.75">
      <c r="A8" s="14" t="s">
        <v>19</v>
      </c>
      <c r="B8" s="15">
        <v>43221</v>
      </c>
      <c r="C8" s="15">
        <v>43221</v>
      </c>
      <c r="D8" s="15">
        <v>43495</v>
      </c>
      <c r="E8" s="16">
        <v>22130000</v>
      </c>
      <c r="F8" s="17">
        <v>9</v>
      </c>
      <c r="G8" s="18">
        <f>+E8/F8</f>
        <v>2458888.888888889</v>
      </c>
      <c r="H8" s="18">
        <f>+E8/F8</f>
        <v>2458888.888888889</v>
      </c>
      <c r="I8" s="16">
        <v>2445000</v>
      </c>
      <c r="J8" s="18">
        <f>+I8</f>
        <v>2445000</v>
      </c>
      <c r="K8" s="18">
        <f>E8-J8</f>
        <v>19685000</v>
      </c>
    </row>
    <row r="9" spans="1:11" s="28" customFormat="1" ht="15.75">
      <c r="A9" s="14" t="s">
        <v>20</v>
      </c>
      <c r="B9" s="15">
        <v>43160</v>
      </c>
      <c r="C9" s="15">
        <v>43160</v>
      </c>
      <c r="D9" s="15">
        <v>43465</v>
      </c>
      <c r="E9" s="16">
        <v>3057023.91</v>
      </c>
      <c r="F9" s="17">
        <v>10</v>
      </c>
      <c r="G9" s="18">
        <f t="shared" ref="G9:G10" si="0">+E9/F9</f>
        <v>305702.391</v>
      </c>
      <c r="H9" s="18">
        <f t="shared" ref="H9:H10" si="1">+E9/F9</f>
        <v>305702.391</v>
      </c>
      <c r="I9" s="16">
        <v>2358055.4300000002</v>
      </c>
      <c r="J9" s="18">
        <f>+I9</f>
        <v>2358055.4300000002</v>
      </c>
      <c r="K9" s="18">
        <f t="shared" ref="K9:K12" si="2">E9-J9</f>
        <v>698968.48</v>
      </c>
    </row>
    <row r="10" spans="1:11" s="28" customFormat="1" ht="15.75">
      <c r="A10" s="14" t="s">
        <v>21</v>
      </c>
      <c r="B10" s="15">
        <v>43101</v>
      </c>
      <c r="C10" s="15">
        <v>43101</v>
      </c>
      <c r="D10" s="15">
        <v>43465</v>
      </c>
      <c r="E10" s="16">
        <v>910226.73</v>
      </c>
      <c r="F10" s="17">
        <v>12</v>
      </c>
      <c r="G10" s="18">
        <f t="shared" si="0"/>
        <v>75852.227499999994</v>
      </c>
      <c r="H10" s="18">
        <f t="shared" si="1"/>
        <v>75852.227499999994</v>
      </c>
      <c r="I10" s="16">
        <v>191608.8</v>
      </c>
      <c r="J10" s="18">
        <f>+I10</f>
        <v>191608.8</v>
      </c>
      <c r="K10" s="18">
        <f t="shared" si="2"/>
        <v>718617.92999999993</v>
      </c>
    </row>
    <row r="11" spans="1:11" s="28" customFormat="1" ht="15.75">
      <c r="A11" s="14" t="s">
        <v>22</v>
      </c>
      <c r="B11" s="15">
        <v>43191</v>
      </c>
      <c r="C11" s="15">
        <v>43191</v>
      </c>
      <c r="D11" s="15">
        <v>43496</v>
      </c>
      <c r="E11" s="16">
        <v>3389695.84</v>
      </c>
      <c r="F11" s="17">
        <v>10</v>
      </c>
      <c r="G11" s="18">
        <f>+E11/F11</f>
        <v>338969.58399999997</v>
      </c>
      <c r="H11" s="18">
        <f>+E11/F11</f>
        <v>338969.58399999997</v>
      </c>
      <c r="I11" s="16">
        <v>940873.92</v>
      </c>
      <c r="J11" s="18">
        <v>34600</v>
      </c>
      <c r="K11" s="18">
        <f t="shared" si="2"/>
        <v>3355095.84</v>
      </c>
    </row>
    <row r="12" spans="1:11" s="28" customFormat="1" ht="15.75">
      <c r="A12" s="14" t="s">
        <v>23</v>
      </c>
      <c r="B12" s="15">
        <v>43101</v>
      </c>
      <c r="C12" s="15">
        <v>43101</v>
      </c>
      <c r="D12" s="15">
        <v>43465</v>
      </c>
      <c r="E12" s="16">
        <v>600000</v>
      </c>
      <c r="F12" s="17">
        <v>12</v>
      </c>
      <c r="G12" s="18">
        <f>+E12/F12</f>
        <v>50000</v>
      </c>
      <c r="H12" s="18">
        <f>+E12/F12</f>
        <v>50000</v>
      </c>
      <c r="I12" s="18">
        <v>214625</v>
      </c>
      <c r="J12" s="18">
        <v>104400</v>
      </c>
      <c r="K12" s="18">
        <f t="shared" si="2"/>
        <v>495600</v>
      </c>
    </row>
    <row r="13" spans="1:11" s="28" customFormat="1" ht="15.75">
      <c r="A13" s="14"/>
      <c r="B13" s="15"/>
      <c r="C13" s="15"/>
      <c r="D13" s="15"/>
      <c r="E13" s="18"/>
      <c r="F13" s="17"/>
      <c r="G13" s="18"/>
      <c r="H13" s="18"/>
      <c r="I13" s="18"/>
      <c r="J13" s="18"/>
      <c r="K13" s="18"/>
    </row>
    <row r="14" spans="1:11" s="28" customFormat="1" ht="15.75">
      <c r="A14" s="14"/>
      <c r="B14" s="15"/>
      <c r="C14" s="15"/>
      <c r="D14" s="15"/>
      <c r="E14" s="18"/>
      <c r="F14" s="17"/>
      <c r="G14" s="18"/>
      <c r="H14" s="18"/>
      <c r="I14" s="18"/>
      <c r="J14" s="18"/>
      <c r="K14" s="18"/>
    </row>
    <row r="15" spans="1:11" s="28" customFormat="1" ht="15.75">
      <c r="A15" s="14"/>
      <c r="B15" s="15"/>
      <c r="C15" s="15"/>
      <c r="D15" s="15"/>
      <c r="E15" s="18"/>
      <c r="F15" s="17"/>
      <c r="G15" s="18"/>
      <c r="H15" s="18"/>
      <c r="I15" s="18">
        <v>0</v>
      </c>
      <c r="J15" s="18">
        <v>0</v>
      </c>
      <c r="K15" s="18">
        <f t="shared" ref="K15" si="3">E15-J15</f>
        <v>0</v>
      </c>
    </row>
    <row r="16" spans="1:11" s="27" customFormat="1" ht="15.75">
      <c r="A16" s="19" t="s">
        <v>11</v>
      </c>
      <c r="B16" s="20"/>
      <c r="C16" s="20"/>
      <c r="D16" s="20"/>
      <c r="E16" s="21"/>
      <c r="F16" s="22"/>
      <c r="G16" s="21"/>
      <c r="H16" s="21"/>
      <c r="I16" s="21"/>
      <c r="J16" s="21"/>
      <c r="K16" s="21"/>
    </row>
    <row r="17" spans="1:11" s="27" customFormat="1" ht="15.75">
      <c r="A17" s="12" t="s">
        <v>12</v>
      </c>
      <c r="B17" s="11"/>
      <c r="C17" s="11"/>
      <c r="D17" s="11"/>
      <c r="E17" s="13">
        <f>SUM(E18:OTROS_FIN_04)</f>
        <v>0</v>
      </c>
      <c r="F17" s="11"/>
      <c r="G17" s="13">
        <f>SUM(G18:OTROS_FIN_06)</f>
        <v>0</v>
      </c>
      <c r="H17" s="13">
        <f>SUM(H18:OTROS_FIN_07)</f>
        <v>0</v>
      </c>
      <c r="I17" s="13">
        <f>SUM(I18:OTROS_FIN_08)</f>
        <v>0</v>
      </c>
      <c r="J17" s="13">
        <f>SUM(J18:OTROS_FIN_09)</f>
        <v>0</v>
      </c>
      <c r="K17" s="13">
        <f>SUM(K18:OTROS_FIN_10)</f>
        <v>0</v>
      </c>
    </row>
    <row r="18" spans="1:11" s="28" customFormat="1" ht="15.75">
      <c r="A18" s="14" t="s">
        <v>13</v>
      </c>
      <c r="B18" s="15"/>
      <c r="C18" s="15"/>
      <c r="D18" s="15"/>
      <c r="E18" s="18">
        <v>0</v>
      </c>
      <c r="F18" s="17">
        <v>0</v>
      </c>
      <c r="G18" s="18">
        <v>0</v>
      </c>
      <c r="H18" s="18">
        <v>0</v>
      </c>
      <c r="I18" s="18">
        <v>0</v>
      </c>
      <c r="J18" s="18">
        <v>0</v>
      </c>
      <c r="K18" s="18">
        <f>E18-J18</f>
        <v>0</v>
      </c>
    </row>
    <row r="19" spans="1:11" s="28" customFormat="1" ht="15.75">
      <c r="A19" s="14" t="s">
        <v>14</v>
      </c>
      <c r="B19" s="15"/>
      <c r="C19" s="15"/>
      <c r="D19" s="15"/>
      <c r="E19" s="18">
        <v>0</v>
      </c>
      <c r="F19" s="17">
        <v>0</v>
      </c>
      <c r="G19" s="18">
        <v>0</v>
      </c>
      <c r="H19" s="18">
        <v>0</v>
      </c>
      <c r="I19" s="18">
        <v>0</v>
      </c>
      <c r="J19" s="18">
        <v>0</v>
      </c>
      <c r="K19" s="18">
        <f t="shared" ref="K19:K21" si="4">E19-J19</f>
        <v>0</v>
      </c>
    </row>
    <row r="20" spans="1:11" s="28" customFormat="1" ht="15.75">
      <c r="A20" s="14" t="s">
        <v>15</v>
      </c>
      <c r="B20" s="15"/>
      <c r="C20" s="15"/>
      <c r="D20" s="15"/>
      <c r="E20" s="18">
        <v>0</v>
      </c>
      <c r="F20" s="17">
        <v>0</v>
      </c>
      <c r="G20" s="18">
        <v>0</v>
      </c>
      <c r="H20" s="18">
        <v>0</v>
      </c>
      <c r="I20" s="18">
        <v>0</v>
      </c>
      <c r="J20" s="18">
        <v>0</v>
      </c>
      <c r="K20" s="18">
        <f t="shared" si="4"/>
        <v>0</v>
      </c>
    </row>
    <row r="21" spans="1:11" s="28" customFormat="1" ht="15.75">
      <c r="A21" s="14" t="s">
        <v>16</v>
      </c>
      <c r="B21" s="15"/>
      <c r="C21" s="15"/>
      <c r="D21" s="15"/>
      <c r="E21" s="18">
        <v>0</v>
      </c>
      <c r="F21" s="17">
        <v>0</v>
      </c>
      <c r="G21" s="18">
        <v>0</v>
      </c>
      <c r="H21" s="18">
        <v>0</v>
      </c>
      <c r="I21" s="18">
        <v>0</v>
      </c>
      <c r="J21" s="18">
        <v>0</v>
      </c>
      <c r="K21" s="18">
        <f t="shared" si="4"/>
        <v>0</v>
      </c>
    </row>
    <row r="22" spans="1:11" s="27" customFormat="1" ht="15.75">
      <c r="A22" s="19" t="s">
        <v>11</v>
      </c>
      <c r="B22" s="20"/>
      <c r="C22" s="20"/>
      <c r="D22" s="20"/>
      <c r="E22" s="21"/>
      <c r="F22" s="22"/>
      <c r="G22" s="21"/>
      <c r="H22" s="21"/>
      <c r="I22" s="21"/>
      <c r="J22" s="21"/>
      <c r="K22" s="21"/>
    </row>
    <row r="23" spans="1:11" s="27" customFormat="1" ht="15.75">
      <c r="A23" s="12" t="s">
        <v>17</v>
      </c>
      <c r="B23" s="11"/>
      <c r="C23" s="11"/>
      <c r="D23" s="11"/>
      <c r="E23" s="13">
        <f>APP_T4+OTROS_T4</f>
        <v>30086946.48</v>
      </c>
      <c r="F23" s="11"/>
      <c r="G23" s="39">
        <f>APP_T6+OTROS_T6</f>
        <v>3229413.0913888887</v>
      </c>
      <c r="H23" s="39">
        <f>APP_T7+OTROS_T7</f>
        <v>3229413.0913888887</v>
      </c>
      <c r="I23" s="39">
        <f>APP_T8+OTROS_T8</f>
        <v>6150163.1499999994</v>
      </c>
      <c r="J23" s="39">
        <f>APP_T9+OTROS_T9</f>
        <v>5133664.2299999995</v>
      </c>
      <c r="K23" s="39">
        <f>APP_T10+OTROS_T10</f>
        <v>24953282.25</v>
      </c>
    </row>
    <row r="24" spans="1:11" s="27" customFormat="1" ht="15.7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s="27" customFormat="1" ht="15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s="27" customFormat="1" ht="15.7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</row>
    <row r="27" spans="1:11" s="27" customFormat="1" ht="15.7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s="27" customFormat="1" ht="15.7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1:11" s="27" customFormat="1" ht="15.75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s="27" customFormat="1" ht="15.75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s="27" customFormat="1" ht="15.7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s="27" customFormat="1" ht="15.75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s="27" customFormat="1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 s="27" customFormat="1" ht="15.7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s="27" customFormat="1" ht="15.7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s="27" customFormat="1" ht="15.75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s="27" customFormat="1" ht="15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s="27" customFormat="1" ht="15.75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s="27" customFormat="1" ht="15.75">
      <c r="A39" s="25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27" customFormat="1" ht="15.75">
      <c r="B40" s="26"/>
      <c r="C40" s="26"/>
      <c r="F40" s="26"/>
      <c r="G40" s="26"/>
      <c r="H40" s="26"/>
      <c r="I40" s="26"/>
      <c r="J40" s="26"/>
      <c r="K40" s="26"/>
    </row>
    <row r="41" spans="1:11" s="27" customFormat="1" ht="18.75">
      <c r="B41" s="5"/>
      <c r="C41" s="6"/>
      <c r="D41" s="6"/>
      <c r="E41" s="4"/>
      <c r="F41" s="4"/>
      <c r="G41" s="4"/>
      <c r="H41" s="6"/>
      <c r="I41" s="6"/>
      <c r="J41" s="26"/>
      <c r="K41" s="26"/>
    </row>
    <row r="42" spans="1:11" s="27" customFormat="1" ht="18.75">
      <c r="B42" s="29" t="s">
        <v>24</v>
      </c>
      <c r="C42" s="29"/>
      <c r="D42" s="29"/>
      <c r="E42" s="4"/>
      <c r="F42" s="4"/>
      <c r="G42" s="7"/>
      <c r="H42" s="29" t="s">
        <v>25</v>
      </c>
      <c r="I42" s="29"/>
      <c r="J42" s="26"/>
      <c r="K42" s="26"/>
    </row>
    <row r="43" spans="1:11" s="27" customFormat="1" ht="18.75">
      <c r="B43" s="29" t="s">
        <v>26</v>
      </c>
      <c r="C43" s="29"/>
      <c r="D43" s="29"/>
      <c r="E43" s="4"/>
      <c r="F43" s="4"/>
      <c r="G43" s="4"/>
      <c r="H43" s="29" t="s">
        <v>27</v>
      </c>
      <c r="I43" s="29"/>
      <c r="J43" s="26"/>
      <c r="K43" s="26"/>
    </row>
    <row r="44" spans="1:11" s="27" customFormat="1" ht="18.75">
      <c r="A44" s="26"/>
      <c r="B44" s="3"/>
      <c r="C44" s="3"/>
      <c r="D44" s="4"/>
      <c r="E44" s="4"/>
      <c r="F44" s="3"/>
      <c r="G44" s="3"/>
      <c r="H44" s="3"/>
      <c r="I44" s="3"/>
      <c r="J44" s="26"/>
      <c r="K44" s="26"/>
    </row>
    <row r="45" spans="1:11" s="27" customFormat="1" ht="15.7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27" customFormat="1" ht="15.7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s="27" customFormat="1" ht="15.7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/>
  </sheetData>
  <mergeCells count="8">
    <mergeCell ref="B43:D43"/>
    <mergeCell ref="H43:I43"/>
    <mergeCell ref="H42:I42"/>
    <mergeCell ref="A1:K1"/>
    <mergeCell ref="A2:K2"/>
    <mergeCell ref="A3:K3"/>
    <mergeCell ref="A4:K4"/>
    <mergeCell ref="B42:D42"/>
  </mergeCells>
  <dataValidations count="5">
    <dataValidation type="date" operator="greaterThanOrEqual" allowBlank="1" showInputMessage="1" showErrorMessage="1" sqref="B18:D21 B8:D15">
      <formula1>36526</formula1>
    </dataValidation>
    <dataValidation type="decimal" allowBlank="1" showInputMessage="1" showErrorMessage="1" sqref="E7:K23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28999999999999998" right="0.21" top="3.5" bottom="0.39370078740157483" header="0.31496062992125984" footer="0.31496062992125984"/>
  <pageSetup scale="3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56</vt:i4>
      </vt:variant>
    </vt:vector>
  </HeadingPairs>
  <TitlesOfParts>
    <vt:vector size="57" baseType="lpstr">
      <vt:lpstr>F-3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PERIODO_INFORME_F03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2018-07-12T15:17:30Z</cp:lastPrinted>
  <dcterms:created xsi:type="dcterms:W3CDTF">2018-07-10T19:35:49Z</dcterms:created>
  <dcterms:modified xsi:type="dcterms:W3CDTF">2018-07-12T15:44:18Z</dcterms:modified>
</cp:coreProperties>
</file>