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NOTAS" sheetId="1" r:id="rId1"/>
  </sheets>
  <definedNames>
    <definedName name="_xlnm.Print_Area" localSheetId="0">NOTAS!$A$2:$L$625</definedName>
  </definedNames>
  <calcPr calcId="125725"/>
</workbook>
</file>

<file path=xl/calcChain.xml><?xml version="1.0" encoding="utf-8"?>
<calcChain xmlns="http://schemas.openxmlformats.org/spreadsheetml/2006/main">
  <c r="C23" i="1"/>
  <c r="E23"/>
  <c r="D85"/>
  <c r="E85"/>
  <c r="F85"/>
  <c r="D214"/>
  <c r="E214"/>
  <c r="F214"/>
  <c r="D227"/>
  <c r="G227"/>
  <c r="D249"/>
  <c r="G249"/>
  <c r="D254"/>
  <c r="G254"/>
  <c r="D260"/>
  <c r="F260"/>
  <c r="G260"/>
  <c r="C271"/>
  <c r="C282"/>
  <c r="C294"/>
  <c r="F303"/>
  <c r="D304"/>
  <c r="E304"/>
  <c r="F304" s="1"/>
  <c r="C313"/>
  <c r="D313"/>
  <c r="E313"/>
  <c r="C320"/>
  <c r="C329"/>
  <c r="D343"/>
  <c r="D358"/>
  <c r="C375"/>
  <c r="C382"/>
  <c r="C389"/>
  <c r="C396"/>
  <c r="C409"/>
  <c r="C417"/>
  <c r="E425"/>
  <c r="E428"/>
  <c r="E429"/>
  <c r="D438"/>
  <c r="E427" s="1"/>
  <c r="F461"/>
  <c r="F473"/>
  <c r="F491" s="1"/>
  <c r="F480"/>
  <c r="F488"/>
  <c r="D491"/>
  <c r="E491"/>
  <c r="E502"/>
  <c r="C505"/>
  <c r="D505"/>
  <c r="E515"/>
  <c r="E524" s="1"/>
  <c r="E516"/>
  <c r="E519"/>
  <c r="C524"/>
  <c r="D524"/>
  <c r="C536"/>
  <c r="E550"/>
  <c r="E563" s="1"/>
  <c r="E557"/>
  <c r="E571"/>
  <c r="E590"/>
  <c r="E599" s="1"/>
  <c r="C612"/>
  <c r="D612"/>
  <c r="E612"/>
  <c r="E426" l="1"/>
</calcChain>
</file>

<file path=xl/sharedStrings.xml><?xml version="1.0" encoding="utf-8"?>
<sst xmlns="http://schemas.openxmlformats.org/spreadsheetml/2006/main" count="785" uniqueCount="665">
  <si>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</si>
  <si>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</si>
  <si>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</si>
  <si>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</si>
  <si>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</si>
  <si>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</si>
  <si>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</si>
  <si>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</si>
  <si>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</si>
  <si>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</si>
  <si>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</si>
  <si>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</si>
  <si>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</si>
  <si>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</si>
  <si>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</si>
  <si>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</si>
  <si>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</si>
  <si>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</si>
  <si>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</si>
  <si>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</si>
  <si>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</si>
  <si>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</si>
  <si>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</si>
  <si>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</si>
  <si>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</si>
  <si>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</si>
  <si>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</si>
  <si>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</si>
  <si>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</si>
  <si>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</si>
  <si>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</si>
  <si>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</si>
  <si>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</si>
  <si>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</si>
  <si>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</si>
  <si>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</si>
  <si>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</si>
  <si>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</si>
  <si>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</si>
  <si>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</si>
  <si>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</si>
  <si>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 xml:space="preserve">Correspondiente del 1 de Enero al 30 de Junio del 2017 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</si>
  <si>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</si>
  <si>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</si>
  <si>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</si>
  <si>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</si>
  <si>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</si>
  <si>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</si>
  <si>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</si>
  <si>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</si>
  <si>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</si>
  <si>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</si>
  <si>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</si>
  <si>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</si>
  <si>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</si>
  <si>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</si>
  <si>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</si>
  <si>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</si>
  <si>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</si>
  <si>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</si>
  <si>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</si>
  <si>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</si>
  <si>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</si>
  <si>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</si>
  <si>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</si>
  <si>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</si>
  <si>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11140-0002-0002-0000-0000</t>
  </si>
  <si>
    <t>11140-0002-0001-0000-0000</t>
  </si>
  <si>
    <t>11140-0000-0000-0000-0000</t>
  </si>
  <si>
    <t>11120-0001-0002-0000-0000</t>
  </si>
  <si>
    <t>11120-0001-0001-0000-0000</t>
  </si>
  <si>
    <t>11120-0001-0000-0000-0000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</si>
  <si>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</si>
  <si>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</si>
  <si>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</si>
  <si>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</si>
  <si>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</si>
  <si>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</si>
  <si>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</si>
  <si>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Total</t>
  </si>
  <si>
    <t>Resultado del Ejercicio 2013</t>
  </si>
  <si>
    <t>'31100-0008-0003-0000-0000</t>
  </si>
  <si>
    <t>Actualizacion de UDIS</t>
  </si>
  <si>
    <t>31100-0008-0002-0003-0000</t>
  </si>
  <si>
    <t>Remanente Liquido del Ejercicio</t>
  </si>
  <si>
    <t>31100-0008-0002-0002-0000</t>
  </si>
  <si>
    <t>Otros</t>
  </si>
  <si>
    <t>31100-0008-0002-0001-0007</t>
  </si>
  <si>
    <t>Recuperaciones por Prestamos Refaccionarios</t>
  </si>
  <si>
    <t>31100-0008-0002-0001-0006</t>
  </si>
  <si>
    <t>Recuperaciones por Prestamos de Avio</t>
  </si>
  <si>
    <t>31100-0008-0002-0001-0005</t>
  </si>
  <si>
    <t>Recuperaciones por prestamos simples</t>
  </si>
  <si>
    <t>31100-0008-0002-0001-0004</t>
  </si>
  <si>
    <t>Aportaciones No Identificadas</t>
  </si>
  <si>
    <t>31100-0008-0002-0001-0003</t>
  </si>
  <si>
    <t>particulares</t>
  </si>
  <si>
    <t>31100-0008-0002-0001-0002</t>
  </si>
  <si>
    <t>Gobierno Estatal</t>
  </si>
  <si>
    <t>31100-0008-0002-0001-0001</t>
  </si>
  <si>
    <t>Aportaciones Patrimoniales</t>
  </si>
  <si>
    <t>31100-0008-0002-0000-0000</t>
  </si>
  <si>
    <t>Deficiente liquido de operaciones</t>
  </si>
  <si>
    <t>31100-0008-0001-0002-0000</t>
  </si>
  <si>
    <t>Ejercicios en curso</t>
  </si>
  <si>
    <t>31100-0008-0001-0001-0002</t>
  </si>
  <si>
    <t>Ejercicios Anteriores</t>
  </si>
  <si>
    <t>31100-0008-0001-0001-0001</t>
  </si>
  <si>
    <t>Aplicaciones Patrimoniales</t>
  </si>
  <si>
    <t>31100-0008-0001-0001-0000</t>
  </si>
  <si>
    <t>FIMICRO</t>
  </si>
  <si>
    <t>31100-0008-0000-0000-0000</t>
  </si>
  <si>
    <t>31100-0007-0002-0004-0000</t>
  </si>
  <si>
    <t>Cartera (Union Ganadera)</t>
  </si>
  <si>
    <t>31100-0007-0002-0003-0001</t>
  </si>
  <si>
    <t>31100-0007-0002-0002-0000</t>
  </si>
  <si>
    <t>31100-0007-0002-0001-0001</t>
  </si>
  <si>
    <t>31100-0007-0002-0000-0000</t>
  </si>
  <si>
    <t>Deficiente Liquido de Operaciones</t>
  </si>
  <si>
    <t>31100-0007-0001-0002-0000</t>
  </si>
  <si>
    <t>Aplicaciones patrimoniales</t>
  </si>
  <si>
    <t>31100-0007-0001-0001-0000</t>
  </si>
  <si>
    <t>FIREG</t>
  </si>
  <si>
    <t>31100-0007-0000-0000-0000</t>
  </si>
  <si>
    <t>Apoyos recuperables</t>
  </si>
  <si>
    <t>31100-0006-0000-0001-0000</t>
  </si>
  <si>
    <t>FIDESAG</t>
  </si>
  <si>
    <t>31100-0006-0000-0000-0000</t>
  </si>
  <si>
    <t>Insumos 2011</t>
  </si>
  <si>
    <t>31100-0005-2011-0000-0000</t>
  </si>
  <si>
    <t xml:space="preserve">Programa de Insumos </t>
  </si>
  <si>
    <t>31100-0005-0000-0000-0000</t>
  </si>
  <si>
    <t>31100-0004-0000-0002-0000</t>
  </si>
  <si>
    <t>Patrimonio FICOMEG</t>
  </si>
  <si>
    <t>31100-0004-0000-0001-0000</t>
  </si>
  <si>
    <t>FICOMEG</t>
  </si>
  <si>
    <t>31100-0004-0000-0000-0000</t>
  </si>
  <si>
    <t>Recuperaciones</t>
  </si>
  <si>
    <t>31100-0003-0003-0000-0000</t>
  </si>
  <si>
    <t>31100-0003-0002-0002-0000</t>
  </si>
  <si>
    <t>31100-0003-0002-0001-0003</t>
  </si>
  <si>
    <t>No identificado</t>
  </si>
  <si>
    <t>31100-0003-0002-0001-0002</t>
  </si>
  <si>
    <t>31100-0003-0002-0001-0001</t>
  </si>
  <si>
    <t>31100-0003-0002-0000-0000</t>
  </si>
  <si>
    <t>31100-0003-0001-0002-0000</t>
  </si>
  <si>
    <t>Resultado del Ejercicio 2015</t>
  </si>
  <si>
    <t>31100-0003-0001-0001-0004</t>
  </si>
  <si>
    <t>Resultado del Ejercicio 2014</t>
  </si>
  <si>
    <t>31100-0003-0001-0001-0003</t>
  </si>
  <si>
    <t>Ejercicio en Curso</t>
  </si>
  <si>
    <t>31100-0003-0001-0001-0002</t>
  </si>
  <si>
    <t>31100-0003-0001-0001-0001</t>
  </si>
  <si>
    <t>31100-0003-0001-0001-0000</t>
  </si>
  <si>
    <t>FIRE 2000</t>
  </si>
  <si>
    <t>31100-0003-0000-0000-0000</t>
  </si>
  <si>
    <t>31100-0002-0000-0000-0000</t>
  </si>
  <si>
    <t>TIPO</t>
  </si>
  <si>
    <t>CONCEPTO DE LA CUENTA</t>
  </si>
  <si>
    <t>VHP-01 PATRIMONIO CONTRIBUIDO</t>
  </si>
  <si>
    <t>III) NOTAS AL ESTADO DE VARIACIÓN A LA HACIEDA PÚBLICA</t>
  </si>
  <si>
    <t>Servicios Financieros, Bancarios y Comerciales</t>
  </si>
  <si>
    <t>51340-0000-0000-0000-0000</t>
  </si>
  <si>
    <t>Servicios profesionales, científicos y técnicos in</t>
  </si>
  <si>
    <t>51330-3391-1400-0001-0000</t>
  </si>
  <si>
    <t>Servicios de contabilidad</t>
  </si>
  <si>
    <t>51330-3312-0000-0000-0000</t>
  </si>
  <si>
    <t>Servicios legales</t>
  </si>
  <si>
    <t>51330-3311-1400-0001-0000</t>
  </si>
  <si>
    <t>Servicios Profesionales, Científicos y Técnicos y</t>
  </si>
  <si>
    <t>51330-0000-0000-0000-0000</t>
  </si>
  <si>
    <t>EXPLICACION</t>
  </si>
  <si>
    <t>%GASTO</t>
  </si>
  <si>
    <t>MONTO</t>
  </si>
  <si>
    <t>ERA-03 GASTOS</t>
  </si>
  <si>
    <t>GASTOS Y OTRAS PÉRDIDAS</t>
  </si>
  <si>
    <t>INTERÉS GENERADO</t>
  </si>
  <si>
    <t>43110-0000-0000-0000-0000</t>
  </si>
  <si>
    <t xml:space="preserve">4300 OTROS INGRESOS Y BENEFICIOS
</t>
  </si>
  <si>
    <t>CARACTERISTICAS</t>
  </si>
  <si>
    <t>NOTA</t>
  </si>
  <si>
    <t>ERA-02 OTROS INGRESOS Y BENEFICIOS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</si>
  <si>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</si>
  <si>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</si>
  <si>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</si>
  <si>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</si>
  <si>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</si>
  <si>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</si>
  <si>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</si>
  <si>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</si>
  <si>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</si>
  <si>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</si>
  <si>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</si>
  <si>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</si>
  <si>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</si>
  <si>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1% Sobre Honorarios</t>
  </si>
  <si>
    <t>21290-0000-0002-0001-0005</t>
  </si>
  <si>
    <t>IVA Retenciones por Honorarios</t>
  </si>
  <si>
    <t>21290-0000-0002-0001-0004</t>
  </si>
  <si>
    <t>ISR Retenciones por Honorarios</t>
  </si>
  <si>
    <t>21290-0000-0002-0001-0003</t>
  </si>
  <si>
    <t>2% Sobre Nominas</t>
  </si>
  <si>
    <t>21290-0000-0002-0001-0002</t>
  </si>
  <si>
    <t>ISR por Asimilados a Salarios</t>
  </si>
  <si>
    <t>21290-0000-0002-0001-0001</t>
  </si>
  <si>
    <t>Otros Documentos por Pagar a Corto Plazo</t>
  </si>
  <si>
    <t>21290-0000-0000-0000-0000</t>
  </si>
  <si>
    <t>21190-0001-0004-0002-0005</t>
  </si>
  <si>
    <t>IVA retenciones por Honorarios</t>
  </si>
  <si>
    <t>21190-0001-0004-0002-0004</t>
  </si>
  <si>
    <t>21190-0001-0004-0002-0003</t>
  </si>
  <si>
    <t>2% Sobre Nomina</t>
  </si>
  <si>
    <t>21190-0001-0004-0002-0002</t>
  </si>
  <si>
    <t>ISR por Asimilados a Salario</t>
  </si>
  <si>
    <t>21190-0001-0004-0002-0001</t>
  </si>
  <si>
    <t>Otros Aprovechamientos</t>
  </si>
  <si>
    <t>21190-0001-0004-0001-0001</t>
  </si>
  <si>
    <t>Sociedades de credito</t>
  </si>
  <si>
    <t>21190-0001-0003-0002-0002</t>
  </si>
  <si>
    <t>Depositos no Identificados</t>
  </si>
  <si>
    <t>21190-0001-0003-0002-0001</t>
  </si>
  <si>
    <t>Cuentas por pagar</t>
  </si>
  <si>
    <t>21190-0001-0003-0001-0000</t>
  </si>
  <si>
    <t>Unión de Productores de Leche del Noroeste</t>
  </si>
  <si>
    <t>21190-0001-0002-0004-0001</t>
  </si>
  <si>
    <t>Banco del Bajio S.A. de C.V.</t>
  </si>
  <si>
    <t>21190-0001-0002-0000-0001</t>
  </si>
  <si>
    <t>21190-0001-0001-0000-0000</t>
  </si>
  <si>
    <t>OTRAS CUENTAS POR PAGAR C/P</t>
  </si>
  <si>
    <t>21190-0001-0000-0000-0000</t>
  </si>
  <si>
    <t>Cedular Servicios Profesionales</t>
  </si>
  <si>
    <t>21170-0005-0002-0000-0000</t>
  </si>
  <si>
    <t>Retencion IVA</t>
  </si>
  <si>
    <t>21170-0001-0003-0000-0000</t>
  </si>
  <si>
    <t>Ret. ISR Servicios Profesionales</t>
  </si>
  <si>
    <t>21170-0001-0002-0000-0000</t>
  </si>
  <si>
    <t>ISR por Asimilables a SyS</t>
  </si>
  <si>
    <t>21170-0001-0001-0000-0000</t>
  </si>
  <si>
    <t>Retenciones y Contribuciones por pagar a C. P.</t>
  </si>
  <si>
    <t>21170-0000-0000-0000-0000</t>
  </si>
  <si>
    <t>365 DIAS</t>
  </si>
  <si>
    <t>180 DIAS</t>
  </si>
  <si>
    <t>90 DIAS</t>
  </si>
  <si>
    <t>ESF-12 CUENTAS Y DOC.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</si>
  <si>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</si>
  <si>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</si>
  <si>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</si>
  <si>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</si>
  <si>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DEPRECIAC, DET. Y AMORTIZAC ACUMULADA DE BIENES</t>
  </si>
  <si>
    <t>CRITERIO</t>
  </si>
  <si>
    <t>ESF-09 INTANGIBLES Y DIFERIDOS</t>
  </si>
  <si>
    <t xml:space="preserve"> </t>
  </si>
  <si>
    <t>12410 Mobiliario y Equipo</t>
  </si>
  <si>
    <t>ESF-08 BIENES MUEBLES E INMUEBLES</t>
  </si>
  <si>
    <t>* BIENES MUEBLES, INMUEBLES E INTAGIBLES</t>
  </si>
  <si>
    <t>12140-8300-0000-0001-0002</t>
  </si>
  <si>
    <t>12140-8300-0000-0001-0001</t>
  </si>
  <si>
    <t>12140-0000-0000-0000-0000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</si>
  <si>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</si>
  <si>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</si>
  <si>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</si>
  <si>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</si>
  <si>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</si>
  <si>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</si>
  <si>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</si>
  <si>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</si>
  <si>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</si>
  <si>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</si>
  <si>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</si>
  <si>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</si>
  <si>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</si>
  <si>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11390-0000-3000-2000-0000</t>
  </si>
  <si>
    <t>Iva Acreditable</t>
  </si>
  <si>
    <t>11390-0000-3000-1000-0001</t>
  </si>
  <si>
    <t>Otros Derechos a recibir FIRE 2000</t>
  </si>
  <si>
    <t>11390-0000-3000-0000-0000</t>
  </si>
  <si>
    <t>11300 Derechos a recibir bienes o servicios</t>
  </si>
  <si>
    <t>IVA  Acreditable</t>
  </si>
  <si>
    <t>11290-0000-2000-0001-0001</t>
  </si>
  <si>
    <t>Otros Derecho  FIMICRO</t>
  </si>
  <si>
    <t>11290-0000-2000-0000-0000</t>
  </si>
  <si>
    <t>11290 Otros Derechos a Recibir Efectivo o Eq a Corto Pla</t>
  </si>
  <si>
    <t>Integradora Agropecuaria del Bajio, S. de RL de CV</t>
  </si>
  <si>
    <t>11260-0000-2000-0001-0016</t>
  </si>
  <si>
    <t>Virginio Rodriguez Herrera</t>
  </si>
  <si>
    <t>11260-0000-2000-0001-0015</t>
  </si>
  <si>
    <t>Prod. de San Pedro Piedra Gorda, S.P.R de R.I.</t>
  </si>
  <si>
    <t>11260-0000-2000-0001-0014</t>
  </si>
  <si>
    <t>J. Jesus Ordaz Verduzco</t>
  </si>
  <si>
    <t>11260-0000-2000-0001-0013</t>
  </si>
  <si>
    <t>Everardo Rosillo Moreno</t>
  </si>
  <si>
    <t>11260-0000-2000-0001-0012</t>
  </si>
  <si>
    <t>Int. Agropecuaria del Centro SA de CV</t>
  </si>
  <si>
    <t>11260-0000-2000-0001-0011</t>
  </si>
  <si>
    <t>Francisco Orduña Ramirez</t>
  </si>
  <si>
    <t>11260-0000-2000-0001-0010</t>
  </si>
  <si>
    <t>Ma. Eugenia Sandoval Ramirez</t>
  </si>
  <si>
    <t>11260-0000-2000-0001-0009</t>
  </si>
  <si>
    <t>Natural Alimenticia, S.A. de C.V.</t>
  </si>
  <si>
    <t>11260-0000-2000-0001-0008</t>
  </si>
  <si>
    <t xml:space="preserve">Agroproductores Aliados del Bajio, SPR de RL </t>
  </si>
  <si>
    <t>11260-0000-2000-0001-0007</t>
  </si>
  <si>
    <t>Victor Manuel Bermudez Olivares</t>
  </si>
  <si>
    <t>11260-0000-2000-0001-0006</t>
  </si>
  <si>
    <t>J. Luz Jimenez Marquez</t>
  </si>
  <si>
    <t>11260-0000-2000-0001-0005</t>
  </si>
  <si>
    <t>Lechera San Luis El Alto SPR de R.I.</t>
  </si>
  <si>
    <t>11260-0000-2000-0001-0004</t>
  </si>
  <si>
    <t>Lorenzo Rodriguez Montoya</t>
  </si>
  <si>
    <t>11260-0000-2000-0001-0003</t>
  </si>
  <si>
    <t>Eloy Moises Sosa Ramirez</t>
  </si>
  <si>
    <t>11260-0000-2000-0001-0002</t>
  </si>
  <si>
    <t>Juan José Jauregui Indart y/o tall akerra SA de CV</t>
  </si>
  <si>
    <t>11260-0000-2000-0001-0001</t>
  </si>
  <si>
    <t>Prestamos FIMICRO</t>
  </si>
  <si>
    <t>11260-0000-2000-0000-0000</t>
  </si>
  <si>
    <t>11260 Prestamos Otorgados a Corto Plazo</t>
  </si>
  <si>
    <t>Almacenes Generales del Bajio SA de CV</t>
  </si>
  <si>
    <t>11230-0000-2000-0002-0000</t>
  </si>
  <si>
    <t>11230-0000-2000-0001-0003</t>
  </si>
  <si>
    <t>Secretaria de Finanzas y Admon</t>
  </si>
  <si>
    <t>11230-0000-2000-0001-0002</t>
  </si>
  <si>
    <t>Ma. Silvia Rodriguez</t>
  </si>
  <si>
    <t>11230-0000-2000-0001-0001</t>
  </si>
  <si>
    <t>Deudores FIMICRO</t>
  </si>
  <si>
    <t>11230-0000-2000-0000-0000</t>
  </si>
  <si>
    <t>11230 Dedudores Pendientes por Recuperar</t>
  </si>
  <si>
    <t>ESF-03 DEUDORES P/RECUPERAR</t>
  </si>
  <si>
    <t>Un. Reg de Peq Gan. prod de leche de Gto SPR de RL</t>
  </si>
  <si>
    <t>12210-0000-5000-2000-0002</t>
  </si>
  <si>
    <t xml:space="preserve">Un de Prod. de Lech del Noroeste de Gto SPR de RL </t>
  </si>
  <si>
    <t>12210-0000-5000-2000-0001</t>
  </si>
  <si>
    <t>Cartera Legal</t>
  </si>
  <si>
    <t>12210-0000-5000-2000-0000</t>
  </si>
  <si>
    <t>Doc. por Cobrar L.P. FIREG</t>
  </si>
  <si>
    <t>12210-0000-5000-0000-0000</t>
  </si>
  <si>
    <t>Casa Noble Servicios Agropecuarios S.A. de C.V.</t>
  </si>
  <si>
    <t>12210-0000-4000-2000-0001</t>
  </si>
  <si>
    <t>12210-0000-4000-2000-0000</t>
  </si>
  <si>
    <t>Doc. por Cobrar L.P. FICOMEG</t>
  </si>
  <si>
    <t>12210-0000-4000-0000-0000</t>
  </si>
  <si>
    <t>Arturo Martinez Martinez</t>
  </si>
  <si>
    <t>12210-0000-3000-2000-0043</t>
  </si>
  <si>
    <t>J. Faustino Maldonado Ramírez</t>
  </si>
  <si>
    <t>12210-0000-3000-2000-0042</t>
  </si>
  <si>
    <t>Pedro Dominguez Martinez</t>
  </si>
  <si>
    <t>12210-0000-3000-2000-0041</t>
  </si>
  <si>
    <t>Jesus Bustos</t>
  </si>
  <si>
    <t>12210-0000-3000-2000-0040</t>
  </si>
  <si>
    <t>Juvenal Tierrafria Teniente</t>
  </si>
  <si>
    <t>12210-0000-3000-2000-0039</t>
  </si>
  <si>
    <t>Juan Cuellar Guerrero</t>
  </si>
  <si>
    <t>12210-0000-3000-2000-0038</t>
  </si>
  <si>
    <t>12210-0000-3000-2000-0037</t>
  </si>
  <si>
    <t>Gustavo Yebras Pacheco</t>
  </si>
  <si>
    <t>12210-0000-3000-2000-0035</t>
  </si>
  <si>
    <t>Salvador Yebra Pacheco</t>
  </si>
  <si>
    <t>12210-0000-3000-2000-0034</t>
  </si>
  <si>
    <t>Luis Manuel Ruiz Torres</t>
  </si>
  <si>
    <t>12210-0000-3000-2000-0033</t>
  </si>
  <si>
    <t>J. Jesus Villanueva Sigala</t>
  </si>
  <si>
    <t>12210-0000-3000-2000-0032</t>
  </si>
  <si>
    <t>Rigoberto Rodriguez</t>
  </si>
  <si>
    <t>12210-0000-3000-2000-0031</t>
  </si>
  <si>
    <t>Rosendo Solorzano</t>
  </si>
  <si>
    <t>12210-0000-3000-2000-0030</t>
  </si>
  <si>
    <t>Carlos Sanchez Mendoza</t>
  </si>
  <si>
    <t>12210-0000-3000-2000-0029</t>
  </si>
  <si>
    <t>Claudio Sanchez Mendoza</t>
  </si>
  <si>
    <t>12210-0000-3000-2000-0028</t>
  </si>
  <si>
    <t>Obdulia Rios Hernandez</t>
  </si>
  <si>
    <t>12210-0000-3000-2000-0027</t>
  </si>
  <si>
    <t>Juan Pacheco Moreno</t>
  </si>
  <si>
    <t>12210-0000-3000-2000-0026</t>
  </si>
  <si>
    <t>J. Luis Rios Reyes</t>
  </si>
  <si>
    <t>12210-0000-3000-2000-0025</t>
  </si>
  <si>
    <t>Alicia Perez M.</t>
  </si>
  <si>
    <t>12210-0000-3000-2000-0023</t>
  </si>
  <si>
    <t>Zeferino Olalde Nuñez</t>
  </si>
  <si>
    <t>12210-0000-3000-2000-0022</t>
  </si>
  <si>
    <t xml:space="preserve">Ofelia Almanza García </t>
  </si>
  <si>
    <t>12210-0000-3000-2000-0021</t>
  </si>
  <si>
    <t>Pueblo Grande, SPR de RL</t>
  </si>
  <si>
    <t>12210-0000-3000-2000-0020</t>
  </si>
  <si>
    <t>MA. Eugenia Sandoval Ramirez y Otros</t>
  </si>
  <si>
    <t>12210-0000-3000-2000-0019</t>
  </si>
  <si>
    <t>Juan Manuel Maldonado</t>
  </si>
  <si>
    <t>12210-0000-3000-2000-0018</t>
  </si>
  <si>
    <t>Productores de Leche La Moncada, S.P.R. de R.L.</t>
  </si>
  <si>
    <t>12210-0000-3000-2000-0017</t>
  </si>
  <si>
    <t>Union de Prod. de Leche del Rincon de Tamayo, SC</t>
  </si>
  <si>
    <t>12210-0000-3000-2000-0016</t>
  </si>
  <si>
    <t>Soc. Coope. de Cons. Agrop. San Jose el Nuevo, SCL</t>
  </si>
  <si>
    <t>12210-0000-3000-2000-0015</t>
  </si>
  <si>
    <t>Pedro Maldonado Garcia</t>
  </si>
  <si>
    <t>12210-0000-3000-2000-0014</t>
  </si>
  <si>
    <t>Jesus Parra Garcia</t>
  </si>
  <si>
    <t>12210-0000-3000-2000-0013</t>
  </si>
  <si>
    <t>J. Encarnacion Garcia Maldonado</t>
  </si>
  <si>
    <t>12210-0000-3000-2000-0012</t>
  </si>
  <si>
    <t>Olimpia Maldonado Garcia</t>
  </si>
  <si>
    <t>12210-0000-3000-2000-0011</t>
  </si>
  <si>
    <t>J. Jesus Dominguez Martinez</t>
  </si>
  <si>
    <t>12210-0000-3000-2000-0010</t>
  </si>
  <si>
    <t>Jose Zamora Cazares</t>
  </si>
  <si>
    <t>12210-0000-3000-2000-0009</t>
  </si>
  <si>
    <t>Maria Ana de Jesus Huerta Fiscal</t>
  </si>
  <si>
    <t>12210-0000-3000-2000-0008</t>
  </si>
  <si>
    <t>Antonio Gomez Rivera</t>
  </si>
  <si>
    <t>12210-0000-3000-2000-0007</t>
  </si>
  <si>
    <t>Humberto Martinez Tovar</t>
  </si>
  <si>
    <t>12210-0000-3000-2000-0006</t>
  </si>
  <si>
    <t>La Herradura  Produce S.P.R de R.L</t>
  </si>
  <si>
    <t>12210-0000-3000-2000-0005</t>
  </si>
  <si>
    <t>Alejandro Chavez Ledesma</t>
  </si>
  <si>
    <t>12210-0000-3000-2000-0004</t>
  </si>
  <si>
    <t>J. Merced Mejia Lopez</t>
  </si>
  <si>
    <t>12210-0000-3000-2000-0003</t>
  </si>
  <si>
    <t>Unión d Ejid de Prod., Com e Ind. Agrop. d Irapuat</t>
  </si>
  <si>
    <t>12210-0000-3000-2000-0002</t>
  </si>
  <si>
    <t>Productores del Rincon S.P.R. de R.L.</t>
  </si>
  <si>
    <t>12210-0000-3000-2000-0001</t>
  </si>
  <si>
    <t>12210-0000-3000-2000-0000</t>
  </si>
  <si>
    <t>12210-0000-3000-1003-0023</t>
  </si>
  <si>
    <t>Hermano Arellano S en NC</t>
  </si>
  <si>
    <t>12210-0000-3000-1003-0022</t>
  </si>
  <si>
    <t>Ofelia Zavala Almanza</t>
  </si>
  <si>
    <t>12210-0000-3000-1003-0021</t>
  </si>
  <si>
    <t>12210-0000-3000-1003-0020</t>
  </si>
  <si>
    <t xml:space="preserve">J. Faustino Maldonado Ramírez
</t>
  </si>
  <si>
    <t>12210-0000-3000-1003-0019</t>
  </si>
  <si>
    <t>12210-0000-3000-1003-0018</t>
  </si>
  <si>
    <t>12210-0000-3000-1003-0017</t>
  </si>
  <si>
    <t>Agustin Saldaña Ramirez</t>
  </si>
  <si>
    <t>12210-0000-3000-1003-0016</t>
  </si>
  <si>
    <t>Hermanos Arellano S en NC</t>
  </si>
  <si>
    <t>12210-0000-3000-1003-0015</t>
  </si>
  <si>
    <t>Jose Antonio Alvarez Pizano</t>
  </si>
  <si>
    <t>12210-0000-3000-1003-0014</t>
  </si>
  <si>
    <t>Brenda Martin del Campo Blanco</t>
  </si>
  <si>
    <t>12210-0000-3000-1003-0013</t>
  </si>
  <si>
    <t>Ignacio Soto Trejo</t>
  </si>
  <si>
    <t>12210-0000-3000-1003-0012</t>
  </si>
  <si>
    <t>M. Natalia Cruz Flores</t>
  </si>
  <si>
    <t>12210-0000-3000-1003-0011</t>
  </si>
  <si>
    <t>Javier Garcia Centeno</t>
  </si>
  <si>
    <t>12210-0000-3000-1003-0010</t>
  </si>
  <si>
    <t>Armando Ortiz Puga</t>
  </si>
  <si>
    <t>12210-0000-3000-1003-0009</t>
  </si>
  <si>
    <t>Cirilo Onesto Perez</t>
  </si>
  <si>
    <t>12210-0000-3000-1003-0008</t>
  </si>
  <si>
    <t>J. Jesus Lopez Zepeda</t>
  </si>
  <si>
    <t>12210-0000-3000-1003-0007</t>
  </si>
  <si>
    <t>Ma. Sara Rangel Castillo</t>
  </si>
  <si>
    <t>12210-0000-3000-1003-0006</t>
  </si>
  <si>
    <t>Rodolfo Martinez Villegas</t>
  </si>
  <si>
    <t>12210-0000-3000-1003-0005</t>
  </si>
  <si>
    <t>Juan Silva Almaraz</t>
  </si>
  <si>
    <t>12210-0000-3000-1003-0004</t>
  </si>
  <si>
    <t>J. Jesus Carmona</t>
  </si>
  <si>
    <t>12210-0000-3000-1003-0003</t>
  </si>
  <si>
    <t>Erasmo Rodriguez</t>
  </si>
  <si>
    <t>12210-0000-3000-1003-0002</t>
  </si>
  <si>
    <t>J. Guadalupe Martinez Hernandez</t>
  </si>
  <si>
    <t>12210-0000-3000-1003-0001</t>
  </si>
  <si>
    <t>Apoyos Refaccionarios</t>
  </si>
  <si>
    <t>12210-0000-3000-1003-0000</t>
  </si>
  <si>
    <t>Eduardo Jaraleño Espinosa</t>
  </si>
  <si>
    <t>12210-0000-3000-1002-0010</t>
  </si>
  <si>
    <t>El Buen Toro, SPR de RL</t>
  </si>
  <si>
    <t>12210-0000-3000-1002-0009</t>
  </si>
  <si>
    <t>12210-0000-3000-1002-0006</t>
  </si>
  <si>
    <t>12210-0000-3000-1002-0005</t>
  </si>
  <si>
    <t xml:space="preserve">Juan Manuel Nieto Reséndiz
</t>
  </si>
  <si>
    <t>12210-0000-3000-1002-0002</t>
  </si>
  <si>
    <t xml:space="preserve">Productores Unidos de San Martin del Terrero, S.P.R. de R.I.
</t>
  </si>
  <si>
    <t>12210-0000-3000-1002-0001</t>
  </si>
  <si>
    <t>Apoyos de Habilitacion o Avio</t>
  </si>
  <si>
    <t>12210-0000-3000-1002-0000</t>
  </si>
  <si>
    <t xml:space="preserve">Sociedad de Productores de Granada Apaseo el Alto, S.P.R. de R.L.
</t>
  </si>
  <si>
    <t>12210-0000-3000-1001-0004</t>
  </si>
  <si>
    <t>S.P.R. Lacteos Salvatierra de R.L.</t>
  </si>
  <si>
    <t>12210-0000-3000-1001-0003</t>
  </si>
  <si>
    <t>Francisco Javier Guerrero Salas</t>
  </si>
  <si>
    <t>12210-0000-3000-1001-0002</t>
  </si>
  <si>
    <t>Ignacio Perez Ramirez</t>
  </si>
  <si>
    <t>12210-0000-3000-1001-0001</t>
  </si>
  <si>
    <t>Apoyos Vencidos</t>
  </si>
  <si>
    <t>12210-0000-3000-1000-0000</t>
  </si>
  <si>
    <t>Doc. por Cobrar L.P. FIRE 2000</t>
  </si>
  <si>
    <t>12210-0000-3000-0000-0000</t>
  </si>
  <si>
    <t>'12210-0000-2000-0002-0012</t>
  </si>
  <si>
    <t>'12210-0000-2000-0002-0011</t>
  </si>
  <si>
    <t>'12210-0000-2000-0002-0010</t>
  </si>
  <si>
    <t>'12210-0000-2000-0002-0009</t>
  </si>
  <si>
    <t>'12210-0000-2000-0002-0008</t>
  </si>
  <si>
    <t>'12210-0000-2000-0002-0007</t>
  </si>
  <si>
    <t>Lorenzo Rodriguez Rangel y Otros</t>
  </si>
  <si>
    <t>'12210-0000-2000-0002-0006</t>
  </si>
  <si>
    <t>Industrial Molinera de Lagos, S.A de C.V.</t>
  </si>
  <si>
    <t>'12210-0000-2000-0002-0005</t>
  </si>
  <si>
    <t>El torito Suizo SPR de RL</t>
  </si>
  <si>
    <t>'12210-0000-2000-0002-0004</t>
  </si>
  <si>
    <t>Garci  EST SPR de RL</t>
  </si>
  <si>
    <t>'12210-0000-2000-0002-0003</t>
  </si>
  <si>
    <t xml:space="preserve">Agronegocios del Bicentenario, S.P.R. de R.L. </t>
  </si>
  <si>
    <t>'12210-0000-2000-0002-0002</t>
  </si>
  <si>
    <t>Guillermo Casto Cantú</t>
  </si>
  <si>
    <t>'12210-0000-2000-0002-0001</t>
  </si>
  <si>
    <t>'12210-0000-2000-0002-0000</t>
  </si>
  <si>
    <t>Graneros Camacho SPR de RI</t>
  </si>
  <si>
    <t>12210-0000-2000-0001-0014</t>
  </si>
  <si>
    <t>Juan Miguel Llanos Mendoza</t>
  </si>
  <si>
    <t>12210-0000-2000-0001-0013</t>
  </si>
  <si>
    <t>Sociedad Integral Sancristo, SPR de RL</t>
  </si>
  <si>
    <t>12210-0000-2000-0001-0012</t>
  </si>
  <si>
    <t>Productores de la Herradura de Penjamo, SPR de RL</t>
  </si>
  <si>
    <t>12210-0000-2000-0001-0011</t>
  </si>
  <si>
    <t>Ricardo Enrique Gomez Alba</t>
  </si>
  <si>
    <t>12210-0000-2000-0001-0010</t>
  </si>
  <si>
    <t>El Pergamino de Romita S.P.R. de R.L.</t>
  </si>
  <si>
    <t>12210-0000-2000-0001-0009</t>
  </si>
  <si>
    <t>Red Estatal del Campo AC</t>
  </si>
  <si>
    <t>12210-0000-2000-0001-0008</t>
  </si>
  <si>
    <t>Ejido Duarte</t>
  </si>
  <si>
    <t>12210-0000-2000-0001-0007</t>
  </si>
  <si>
    <t xml:space="preserve">Asociacion para la Agricultura Sostenible en Base a Siembra Directa A.C.
</t>
  </si>
  <si>
    <t>12210-0000-2000-0001-0006</t>
  </si>
  <si>
    <t>12210-0000-2000-0001-0005</t>
  </si>
  <si>
    <t>12210-0000-2000-0001-0004</t>
  </si>
  <si>
    <t>Unio Ganadera Regional de Porcicultores de Guanajuato</t>
  </si>
  <si>
    <t>12210-0000-2000-0001-0003</t>
  </si>
  <si>
    <t>12210-0000-2000-0001-0002</t>
  </si>
  <si>
    <t>12210-0000-2000-0001-0001</t>
  </si>
  <si>
    <t>Cartera Vencida</t>
  </si>
  <si>
    <t>12210-0000-2000-0001-0000</t>
  </si>
  <si>
    <t>Doc. por Cobrar L.P. FIMICRO</t>
  </si>
  <si>
    <t>12210-0000-2000-0000-0000</t>
  </si>
  <si>
    <t>MODULO DE RIESGO ABASOLO SPR DE RL</t>
  </si>
  <si>
    <t>'12210-0000-1000-1000-0002</t>
  </si>
  <si>
    <t>Servi Asociacion de Abasolo SPR de RL</t>
  </si>
  <si>
    <t>'12210-0000-1000-1000-0001</t>
  </si>
  <si>
    <t>Doc. por Cobrar L.P. FIDESAG</t>
  </si>
  <si>
    <t>'12210-0000-1000-0000-0000</t>
  </si>
  <si>
    <t>12210 Documentos por Cobrar a Largo Plazo</t>
  </si>
  <si>
    <t>Agronegocios del Bicentenario, S.P.R. de R.L. de C.V</t>
  </si>
  <si>
    <t>11220-0000-5000-0002-0005</t>
  </si>
  <si>
    <t>Agroproductores Unidos de Yuriria, S.P.R. DE R.L.</t>
  </si>
  <si>
    <t>11220-0000-5000-0002-0004</t>
  </si>
  <si>
    <t>11220-0000-5000-0002-0003</t>
  </si>
  <si>
    <t>Maria Martina Campos Torres y Otros</t>
  </si>
  <si>
    <t>11220-0000-5000-0002-0002</t>
  </si>
  <si>
    <t>Claudio Santoyo Cabello</t>
  </si>
  <si>
    <t>11220-0000-5000-0002-0001</t>
  </si>
  <si>
    <t>Int Agropecuaria del Bajio S de RL de CV</t>
  </si>
  <si>
    <t>11220-0000-5000-0001-0003</t>
  </si>
  <si>
    <t>Programa de Seguro Municipal</t>
  </si>
  <si>
    <t>11220-0000-5000-0001-0002</t>
  </si>
  <si>
    <t>Campesina de Huanimaro, S.P.R. de R.I.</t>
  </si>
  <si>
    <t>11220-0000-5000-0001-0001</t>
  </si>
  <si>
    <t>Apoyos recuperables FIMICRO</t>
  </si>
  <si>
    <t>11220-0000-5000-0000-0000</t>
  </si>
  <si>
    <t>Union Ganadera Regional  de Guanajuato</t>
  </si>
  <si>
    <t>11220-0000-4000-0000-0004</t>
  </si>
  <si>
    <t xml:space="preserve">Union Regional de Pequeños Ganaderos Productores de Leche de Guanajuato, S.P.R. de R.L.
</t>
  </si>
  <si>
    <t>11220-0000-4000-0000-0003</t>
  </si>
  <si>
    <t xml:space="preserve">Union de Productores de Leche del Noroeste de Guanajuato S.P.R. de R.L.
</t>
  </si>
  <si>
    <t>11220-0000-4000-0000-0002</t>
  </si>
  <si>
    <t xml:space="preserve">Union Ganadera Regional de Porcicultores de Guanajuato
</t>
  </si>
  <si>
    <t>11220-0000-4000-0000-0001</t>
  </si>
  <si>
    <t>Apoyos Recurepables FIREG</t>
  </si>
  <si>
    <t>11220-0000-4000-0000-0000</t>
  </si>
  <si>
    <t>*</t>
  </si>
  <si>
    <t>Productores del Bajio Emiliano Zapata SPR de RI</t>
  </si>
  <si>
    <t>11220-0000-3000-0000-0002</t>
  </si>
  <si>
    <t>11220-0000-3000-0000-0001</t>
  </si>
  <si>
    <t>Apoyos Recuperables FICOMEG</t>
  </si>
  <si>
    <t>11220-0000-3000-0000-0000</t>
  </si>
  <si>
    <t>Tarimoro</t>
  </si>
  <si>
    <t>11220-0000-2000-0001-0030</t>
  </si>
  <si>
    <t>Abasolo</t>
  </si>
  <si>
    <t>11220-0000-2000-0001-0029</t>
  </si>
  <si>
    <t>Acambaro</t>
  </si>
  <si>
    <t>11220-0000-2000-0001-0028</t>
  </si>
  <si>
    <t>Penjamo</t>
  </si>
  <si>
    <t>11220-0000-2000-0001-0027</t>
  </si>
  <si>
    <t>Irapuato</t>
  </si>
  <si>
    <t>11220-0000-2000-0001-0026</t>
  </si>
  <si>
    <t>San Francisco del Rincon</t>
  </si>
  <si>
    <t>11220-0000-2000-0001-0025</t>
  </si>
  <si>
    <t>Yuriria</t>
  </si>
  <si>
    <t>11220-0000-2000-0001-0024</t>
  </si>
  <si>
    <t>Villagran</t>
  </si>
  <si>
    <t>11220-0000-2000-0001-0023</t>
  </si>
  <si>
    <t>Santiago</t>
  </si>
  <si>
    <t>11220-0000-2000-0001-0022</t>
  </si>
  <si>
    <t>Tarandacuaro</t>
  </si>
  <si>
    <t>11220-0000-2000-0001-0021</t>
  </si>
  <si>
    <t>Salvatierra</t>
  </si>
  <si>
    <t>11220-0000-2000-0001-0020</t>
  </si>
  <si>
    <t>Huanimaro</t>
  </si>
  <si>
    <t>11220-0000-2000-0001-0019</t>
  </si>
  <si>
    <t>Guanajuato</t>
  </si>
  <si>
    <t>11220-0000-2000-0001-0018</t>
  </si>
  <si>
    <t>Salamanca</t>
  </si>
  <si>
    <t>11220-0000-2000-0001-0017</t>
  </si>
  <si>
    <t>Leon</t>
  </si>
  <si>
    <t>11220-0000-2000-0001-0016</t>
  </si>
  <si>
    <t>Uriangato</t>
  </si>
  <si>
    <t>11220-0000-2000-0001-0015</t>
  </si>
  <si>
    <t>Santiago Maravatio</t>
  </si>
  <si>
    <t>11220-0000-2000-0001-0014</t>
  </si>
  <si>
    <t>Santa Cruz de Juventino Rosas</t>
  </si>
  <si>
    <t>11220-0000-2000-0001-0013</t>
  </si>
  <si>
    <t>Purisima del rincon</t>
  </si>
  <si>
    <t>11220-0000-2000-0001-0012</t>
  </si>
  <si>
    <t>Ocampo</t>
  </si>
  <si>
    <t>11220-0000-2000-0001-0011</t>
  </si>
  <si>
    <t>Moroleon</t>
  </si>
  <si>
    <t>11220-0000-2000-0001-0010</t>
  </si>
  <si>
    <t>Jerecuaro</t>
  </si>
  <si>
    <t>11220-0000-2000-0001-0009</t>
  </si>
  <si>
    <t>Jaral del Progreso</t>
  </si>
  <si>
    <t>11220-0000-2000-0001-0008</t>
  </si>
  <si>
    <t>Cueramaro</t>
  </si>
  <si>
    <t>11220-0000-2000-0001-0007</t>
  </si>
  <si>
    <t>Cortazar</t>
  </si>
  <si>
    <t>11220-0000-2000-0001-0006</t>
  </si>
  <si>
    <t>Coroneo</t>
  </si>
  <si>
    <t>11220-0000-2000-0001-0005</t>
  </si>
  <si>
    <t>Comonfort</t>
  </si>
  <si>
    <t>11220-0000-2000-0001-0004</t>
  </si>
  <si>
    <t>Manuel Doblado</t>
  </si>
  <si>
    <t>11220-0000-2000-0001-0003</t>
  </si>
  <si>
    <t>Apaseo el Grande</t>
  </si>
  <si>
    <t>11220-0000-2000-0001-0002</t>
  </si>
  <si>
    <t>Pueblo Nuevo</t>
  </si>
  <si>
    <t>11220-0000-2000-0001-0001</t>
  </si>
  <si>
    <t>Programa de Insumos Agricolas 2011</t>
  </si>
  <si>
    <t>11220-0000-2000-0000-0000</t>
  </si>
  <si>
    <t>Rio Lerma Gto. SRL de IP de CV</t>
  </si>
  <si>
    <t>11220-0000-1000-0000-0007</t>
  </si>
  <si>
    <t>11220-0000-1000-0000-0004</t>
  </si>
  <si>
    <t>Maria Deyanira Alarcon Salmeron</t>
  </si>
  <si>
    <t>11220-0000-1000-0000-0001</t>
  </si>
  <si>
    <t>Apoyos Recuperables Fidesag</t>
  </si>
  <si>
    <t>11220-0000-1000-0000-0000</t>
  </si>
  <si>
    <t>11220 Cuentas por Cobrar a CP</t>
  </si>
  <si>
    <t>2015</t>
  </si>
  <si>
    <t>2016</t>
  </si>
  <si>
    <t>ESF-02 INGRESOS P/RECUPERAR</t>
  </si>
  <si>
    <t>* DERECHOSA RECIBIR EFECTIVO Y EQUIVALENTES Y BIENES O SERVICIOS A RECIBIR</t>
  </si>
  <si>
    <t>1211 INVERSIONES A LP</t>
  </si>
  <si>
    <t>Mercado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</si>
  <si>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</si>
  <si>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</si>
  <si>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</si>
  <si>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</si>
  <si>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</si>
  <si>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</si>
  <si>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</si>
  <si>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PARA EL DESARROLLO DE LOS SECTORES AGRICOLA, GANADERO, RURAL Y DE PESCA PARA EL ESTADO DE GUANAJUATO &lt;&lt;FIDESAG&gt;&gt;</t>
  </si>
  <si>
    <t>Ente Público:</t>
  </si>
  <si>
    <t xml:space="preserve">al 30 de Junio del 2017 </t>
  </si>
  <si>
    <t xml:space="preserve">NOTAS A LOS ESTADOS FINANCIEROS </t>
  </si>
</sst>
</file>

<file path=xl/styles.xml><?xml version="1.0" encoding="utf-8"?>
<styleSheet xmlns="http://schemas.openxmlformats.org/spreadsheetml/2006/main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000000000000"/>
    <numFmt numFmtId="168" formatCode="#,##0.00_ ;\-#,##0.00\ "/>
    <numFmt numFmtId="169" formatCode="0.0%"/>
    <numFmt numFmtId="170" formatCode="#,##0.00000000_ ;\-#,##0.00000000\ "/>
    <numFmt numFmtId="171" formatCode="General_)"/>
    <numFmt numFmtId="172" formatCode="_-[$€-2]* #,##0.00_-;\-[$€-2]* #,##0.00_-;_-[$€-2]* &quot;-&quot;??_-"/>
    <numFmt numFmtId="173" formatCode="_-* #,##0.00\ _€_-;\-* #,##0.00\ _€_-;_-* &quot;-&quot;??\ _€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Soberana Sans Light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71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72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3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276">
    <xf numFmtId="0" fontId="0" fillId="0" borderId="0" xfId="0"/>
    <xf numFmtId="0" fontId="4" fillId="11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11" borderId="0" xfId="0" applyFon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5" fillId="11" borderId="0" xfId="0" applyFont="1" applyFill="1"/>
    <xf numFmtId="49" fontId="6" fillId="12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64" fontId="6" fillId="11" borderId="5" xfId="0" applyNumberFormat="1" applyFont="1" applyFill="1" applyBorder="1"/>
    <xf numFmtId="164" fontId="6" fillId="0" borderId="5" xfId="0" applyNumberFormat="1" applyFont="1" applyFill="1" applyBorder="1"/>
    <xf numFmtId="165" fontId="6" fillId="11" borderId="5" xfId="0" applyNumberFormat="1" applyFont="1" applyFill="1" applyBorder="1"/>
    <xf numFmtId="49" fontId="6" fillId="11" borderId="6" xfId="0" applyNumberFormat="1" applyFont="1" applyFill="1" applyBorder="1" applyAlignment="1">
      <alignment horizontal="left"/>
    </xf>
    <xf numFmtId="164" fontId="7" fillId="11" borderId="7" xfId="0" applyNumberFormat="1" applyFont="1" applyFill="1" applyBorder="1"/>
    <xf numFmtId="164" fontId="4" fillId="0" borderId="7" xfId="0" applyNumberFormat="1" applyFont="1" applyFill="1" applyBorder="1"/>
    <xf numFmtId="164" fontId="8" fillId="13" borderId="8" xfId="0" applyNumberFormat="1" applyFont="1" applyFill="1" applyBorder="1" applyAlignment="1">
      <alignment horizontal="center"/>
    </xf>
    <xf numFmtId="49" fontId="6" fillId="11" borderId="8" xfId="0" applyNumberFormat="1" applyFont="1" applyFill="1" applyBorder="1" applyAlignment="1">
      <alignment horizontal="left"/>
    </xf>
    <xf numFmtId="164" fontId="7" fillId="11" borderId="9" xfId="0" applyNumberFormat="1" applyFont="1" applyFill="1" applyBorder="1"/>
    <xf numFmtId="164" fontId="4" fillId="0" borderId="9" xfId="0" applyNumberFormat="1" applyFont="1" applyFill="1" applyBorder="1"/>
    <xf numFmtId="165" fontId="7" fillId="11" borderId="9" xfId="0" applyNumberFormat="1" applyFont="1" applyFill="1" applyBorder="1"/>
    <xf numFmtId="49" fontId="6" fillId="11" borderId="10" xfId="0" applyNumberFormat="1" applyFont="1" applyFill="1" applyBorder="1" applyAlignment="1">
      <alignment horizontal="left"/>
    </xf>
    <xf numFmtId="49" fontId="6" fillId="1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8" fillId="12" borderId="10" xfId="4" applyNumberFormat="1" applyFont="1" applyFill="1" applyBorder="1" applyAlignment="1">
      <alignment horizontal="center" vertical="center" wrapText="1"/>
    </xf>
    <xf numFmtId="0" fontId="8" fillId="12" borderId="10" xfId="5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4" fillId="11" borderId="0" xfId="0" applyNumberFormat="1" applyFont="1" applyFill="1" applyBorder="1"/>
    <xf numFmtId="167" fontId="4" fillId="11" borderId="0" xfId="0" applyNumberFormat="1" applyFont="1" applyFill="1" applyBorder="1"/>
    <xf numFmtId="43" fontId="4" fillId="11" borderId="0" xfId="1" applyNumberFormat="1" applyFont="1" applyFill="1" applyBorder="1"/>
    <xf numFmtId="4" fontId="4" fillId="11" borderId="0" xfId="0" applyNumberFormat="1" applyFont="1" applyFill="1" applyBorder="1"/>
    <xf numFmtId="43" fontId="12" fillId="12" borderId="4" xfId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vertical="center"/>
    </xf>
    <xf numFmtId="43" fontId="4" fillId="11" borderId="0" xfId="0" applyNumberFormat="1" applyFont="1" applyFill="1" applyBorder="1"/>
    <xf numFmtId="0" fontId="4" fillId="11" borderId="0" xfId="0" applyFont="1" applyFill="1" applyBorder="1"/>
    <xf numFmtId="0" fontId="4" fillId="11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43" fontId="4" fillId="11" borderId="0" xfId="1" applyFont="1" applyFill="1" applyBorder="1"/>
    <xf numFmtId="43" fontId="12" fillId="0" borderId="4" xfId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12" fillId="0" borderId="4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4" fontId="13" fillId="0" borderId="4" xfId="0" applyNumberFormat="1" applyFont="1" applyFill="1" applyBorder="1" applyAlignment="1">
      <alignment horizontal="right" vertical="center"/>
    </xf>
    <xf numFmtId="0" fontId="15" fillId="0" borderId="0" xfId="0" applyFont="1"/>
    <xf numFmtId="4" fontId="4" fillId="11" borderId="0" xfId="0" applyNumberFormat="1" applyFont="1" applyFill="1"/>
    <xf numFmtId="0" fontId="4" fillId="0" borderId="4" xfId="0" applyFont="1" applyFill="1" applyBorder="1"/>
    <xf numFmtId="4" fontId="12" fillId="12" borderId="4" xfId="0" applyNumberFormat="1" applyFont="1" applyFill="1" applyBorder="1" applyAlignment="1">
      <alignment horizontal="right" vertical="center"/>
    </xf>
    <xf numFmtId="0" fontId="12" fillId="12" borderId="11" xfId="0" applyFont="1" applyFill="1" applyBorder="1" applyAlignment="1">
      <alignment vertical="center"/>
    </xf>
    <xf numFmtId="0" fontId="12" fillId="12" borderId="12" xfId="0" applyFont="1" applyFill="1" applyBorder="1" applyAlignment="1">
      <alignment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/>
    </xf>
    <xf numFmtId="0" fontId="13" fillId="11" borderId="0" xfId="0" applyFont="1" applyFill="1" applyAlignment="1">
      <alignment horizontal="center" vertical="center"/>
    </xf>
    <xf numFmtId="43" fontId="13" fillId="0" borderId="4" xfId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11" borderId="0" xfId="0" applyFont="1" applyFill="1" applyAlignment="1">
      <alignment vertical="center"/>
    </xf>
    <xf numFmtId="43" fontId="13" fillId="0" borderId="4" xfId="1" applyFont="1" applyBorder="1" applyAlignment="1">
      <alignment horizontal="center" vertical="center"/>
    </xf>
    <xf numFmtId="43" fontId="4" fillId="0" borderId="4" xfId="1" applyFont="1" applyFill="1" applyBorder="1"/>
    <xf numFmtId="0" fontId="12" fillId="0" borderId="4" xfId="0" applyFont="1" applyBorder="1" applyAlignment="1">
      <alignment vertical="center" wrapText="1"/>
    </xf>
    <xf numFmtId="43" fontId="4" fillId="0" borderId="0" xfId="1" applyFont="1" applyFill="1" applyBorder="1"/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4" fillId="0" borderId="0" xfId="0" applyFont="1" applyFill="1" applyBorder="1"/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164" fontId="7" fillId="11" borderId="0" xfId="0" applyNumberFormat="1" applyFont="1" applyFill="1" applyBorder="1"/>
    <xf numFmtId="164" fontId="4" fillId="0" borderId="6" xfId="0" applyNumberFormat="1" applyFont="1" applyFill="1" applyBorder="1"/>
    <xf numFmtId="164" fontId="7" fillId="11" borderId="5" xfId="0" applyNumberFormat="1" applyFont="1" applyFill="1" applyBorder="1"/>
    <xf numFmtId="164" fontId="4" fillId="0" borderId="8" xfId="0" applyNumberFormat="1" applyFont="1" applyFill="1" applyBorder="1"/>
    <xf numFmtId="164" fontId="4" fillId="0" borderId="10" xfId="0" applyNumberFormat="1" applyFont="1" applyFill="1" applyBorder="1"/>
    <xf numFmtId="4" fontId="8" fillId="12" borderId="4" xfId="4" applyNumberFormat="1" applyFont="1" applyFill="1" applyBorder="1" applyAlignment="1">
      <alignment horizontal="center" vertical="center" wrapText="1"/>
    </xf>
    <xf numFmtId="0" fontId="8" fillId="12" borderId="4" xfId="5" applyFont="1" applyFill="1" applyBorder="1" applyAlignment="1">
      <alignment horizontal="left" vertical="center" wrapText="1"/>
    </xf>
    <xf numFmtId="168" fontId="6" fillId="12" borderId="4" xfId="0" applyNumberFormat="1" applyFont="1" applyFill="1" applyBorder="1" applyAlignment="1">
      <alignment horizontal="right" vertical="center"/>
    </xf>
    <xf numFmtId="168" fontId="6" fillId="0" borderId="4" xfId="0" applyNumberFormat="1" applyFont="1" applyFill="1" applyBorder="1" applyAlignment="1">
      <alignment horizontal="right" vertical="center"/>
    </xf>
    <xf numFmtId="164" fontId="7" fillId="11" borderId="6" xfId="0" applyNumberFormat="1" applyFont="1" applyFill="1" applyBorder="1"/>
    <xf numFmtId="164" fontId="7" fillId="11" borderId="8" xfId="0" applyNumberFormat="1" applyFont="1" applyFill="1" applyBorder="1"/>
    <xf numFmtId="4" fontId="17" fillId="14" borderId="8" xfId="0" applyNumberFormat="1" applyFont="1" applyFill="1" applyBorder="1" applyAlignment="1">
      <alignment horizontal="right" vertical="top"/>
    </xf>
    <xf numFmtId="49" fontId="17" fillId="14" borderId="14" xfId="0" applyNumberFormat="1" applyFont="1" applyFill="1" applyBorder="1" applyAlignment="1">
      <alignment horizontal="left" vertical="top"/>
    </xf>
    <xf numFmtId="4" fontId="17" fillId="0" borderId="8" xfId="0" applyNumberFormat="1" applyFont="1" applyFill="1" applyBorder="1" applyAlignment="1">
      <alignment horizontal="right" vertical="top"/>
    </xf>
    <xf numFmtId="49" fontId="18" fillId="14" borderId="14" xfId="0" applyNumberFormat="1" applyFont="1" applyFill="1" applyBorder="1" applyAlignment="1">
      <alignment horizontal="left" vertical="top"/>
    </xf>
    <xf numFmtId="49" fontId="6" fillId="11" borderId="14" xfId="0" applyNumberFormat="1" applyFont="1" applyFill="1" applyBorder="1" applyAlignment="1">
      <alignment horizontal="left"/>
    </xf>
    <xf numFmtId="164" fontId="4" fillId="11" borderId="8" xfId="0" applyNumberFormat="1" applyFont="1" applyFill="1" applyBorder="1"/>
    <xf numFmtId="49" fontId="18" fillId="14" borderId="15" xfId="0" applyNumberFormat="1" applyFont="1" applyFill="1" applyBorder="1" applyAlignment="1">
      <alignment horizontal="left" vertical="top"/>
    </xf>
    <xf numFmtId="164" fontId="8" fillId="11" borderId="10" xfId="0" applyNumberFormat="1" applyFont="1" applyFill="1" applyBorder="1"/>
    <xf numFmtId="164" fontId="8" fillId="0" borderId="10" xfId="0" applyNumberFormat="1" applyFont="1" applyFill="1" applyBorder="1"/>
    <xf numFmtId="49" fontId="6" fillId="11" borderId="15" xfId="0" applyNumberFormat="1" applyFont="1" applyFill="1" applyBorder="1" applyAlignment="1">
      <alignment horizontal="left"/>
    </xf>
    <xf numFmtId="164" fontId="7" fillId="11" borderId="10" xfId="0" applyNumberFormat="1" applyFont="1" applyFill="1" applyBorder="1"/>
    <xf numFmtId="43" fontId="6" fillId="12" borderId="11" xfId="1" applyFont="1" applyFill="1" applyBorder="1" applyAlignment="1">
      <alignment horizontal="right" vertical="center"/>
    </xf>
    <xf numFmtId="43" fontId="6" fillId="12" borderId="12" xfId="1" applyFont="1" applyFill="1" applyBorder="1" applyAlignment="1">
      <alignment horizontal="right" vertical="center"/>
    </xf>
    <xf numFmtId="43" fontId="6" fillId="0" borderId="4" xfId="1" applyFont="1" applyFill="1" applyBorder="1" applyAlignment="1">
      <alignment horizontal="right" vertical="center"/>
    </xf>
    <xf numFmtId="43" fontId="6" fillId="12" borderId="4" xfId="1" applyFont="1" applyFill="1" applyBorder="1" applyAlignment="1">
      <alignment horizontal="right" vertical="center"/>
    </xf>
    <xf numFmtId="0" fontId="4" fillId="11" borderId="6" xfId="0" applyFont="1" applyFill="1" applyBorder="1"/>
    <xf numFmtId="164" fontId="4" fillId="11" borderId="6" xfId="0" applyNumberFormat="1" applyFont="1" applyFill="1" applyBorder="1"/>
    <xf numFmtId="4" fontId="10" fillId="0" borderId="8" xfId="0" applyNumberFormat="1" applyFont="1" applyFill="1" applyBorder="1"/>
    <xf numFmtId="49" fontId="10" fillId="11" borderId="8" xfId="0" applyNumberFormat="1" applyFont="1" applyFill="1" applyBorder="1" applyAlignment="1">
      <alignment horizontal="left"/>
    </xf>
    <xf numFmtId="4" fontId="10" fillId="11" borderId="8" xfId="0" applyNumberFormat="1" applyFont="1" applyFill="1" applyBorder="1"/>
    <xf numFmtId="164" fontId="4" fillId="11" borderId="10" xfId="0" applyNumberFormat="1" applyFont="1" applyFill="1" applyBorder="1"/>
    <xf numFmtId="4" fontId="10" fillId="0" borderId="10" xfId="0" applyNumberFormat="1" applyFont="1" applyFill="1" applyBorder="1"/>
    <xf numFmtId="4" fontId="10" fillId="11" borderId="10" xfId="0" applyNumberFormat="1" applyFont="1" applyFill="1" applyBorder="1"/>
    <xf numFmtId="49" fontId="10" fillId="11" borderId="10" xfId="0" applyNumberFormat="1" applyFont="1" applyFill="1" applyBorder="1" applyAlignment="1">
      <alignment horizontal="left"/>
    </xf>
    <xf numFmtId="0" fontId="8" fillId="12" borderId="4" xfId="5" applyFont="1" applyFill="1" applyBorder="1" applyAlignment="1">
      <alignment horizontal="center" vertical="center" wrapText="1"/>
    </xf>
    <xf numFmtId="0" fontId="7" fillId="11" borderId="0" xfId="0" applyFont="1" applyFill="1"/>
    <xf numFmtId="44" fontId="4" fillId="11" borderId="0" xfId="0" applyNumberFormat="1" applyFont="1" applyFill="1"/>
    <xf numFmtId="164" fontId="7" fillId="11" borderId="11" xfId="0" applyNumberFormat="1" applyFont="1" applyFill="1" applyBorder="1"/>
    <xf numFmtId="164" fontId="7" fillId="11" borderId="4" xfId="0" applyNumberFormat="1" applyFont="1" applyFill="1" applyBorder="1"/>
    <xf numFmtId="44" fontId="8" fillId="11" borderId="16" xfId="2" applyFont="1" applyFill="1" applyBorder="1"/>
    <xf numFmtId="44" fontId="8" fillId="11" borderId="4" xfId="2" applyFont="1" applyFill="1" applyBorder="1"/>
    <xf numFmtId="44" fontId="8" fillId="0" borderId="16" xfId="2" applyFont="1" applyFill="1" applyBorder="1"/>
    <xf numFmtId="49" fontId="6" fillId="11" borderId="12" xfId="0" applyNumberFormat="1" applyFont="1" applyFill="1" applyBorder="1" applyAlignment="1">
      <alignment horizontal="left"/>
    </xf>
    <xf numFmtId="43" fontId="7" fillId="11" borderId="0" xfId="1" applyFont="1" applyFill="1" applyBorder="1"/>
    <xf numFmtId="49" fontId="17" fillId="14" borderId="8" xfId="0" applyNumberFormat="1" applyFont="1" applyFill="1" applyBorder="1" applyAlignment="1">
      <alignment horizontal="left" vertical="top"/>
    </xf>
    <xf numFmtId="4" fontId="19" fillId="14" borderId="8" xfId="0" applyNumberFormat="1" applyFont="1" applyFill="1" applyBorder="1" applyAlignment="1">
      <alignment horizontal="right" vertical="top"/>
    </xf>
    <xf numFmtId="4" fontId="19" fillId="0" borderId="8" xfId="0" applyNumberFormat="1" applyFont="1" applyFill="1" applyBorder="1" applyAlignment="1">
      <alignment horizontal="right" vertical="top"/>
    </xf>
    <xf numFmtId="49" fontId="20" fillId="14" borderId="8" xfId="0" applyNumberFormat="1" applyFont="1" applyFill="1" applyBorder="1" applyAlignment="1">
      <alignment horizontal="left" vertical="top"/>
    </xf>
    <xf numFmtId="49" fontId="20" fillId="14" borderId="14" xfId="0" applyNumberFormat="1" applyFont="1" applyFill="1" applyBorder="1" applyAlignment="1">
      <alignment horizontal="left" vertical="top"/>
    </xf>
    <xf numFmtId="43" fontId="7" fillId="11" borderId="2" xfId="1" applyFont="1" applyFill="1" applyBorder="1"/>
    <xf numFmtId="4" fontId="17" fillId="14" borderId="10" xfId="0" applyNumberFormat="1" applyFont="1" applyFill="1" applyBorder="1" applyAlignment="1">
      <alignment horizontal="right" vertical="top"/>
    </xf>
    <xf numFmtId="4" fontId="17" fillId="0" borderId="10" xfId="0" applyNumberFormat="1" applyFont="1" applyFill="1" applyBorder="1" applyAlignment="1">
      <alignment horizontal="right" vertical="top"/>
    </xf>
    <xf numFmtId="49" fontId="17" fillId="14" borderId="10" xfId="0" applyNumberFormat="1" applyFont="1" applyFill="1" applyBorder="1" applyAlignment="1">
      <alignment horizontal="left" vertical="top"/>
    </xf>
    <xf numFmtId="49" fontId="17" fillId="14" borderId="15" xfId="0" applyNumberFormat="1" applyFont="1" applyFill="1" applyBorder="1" applyAlignment="1">
      <alignment horizontal="left" vertical="top"/>
    </xf>
    <xf numFmtId="0" fontId="8" fillId="12" borderId="10" xfId="5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43" fontId="4" fillId="0" borderId="0" xfId="1" applyFont="1" applyFill="1"/>
    <xf numFmtId="164" fontId="4" fillId="11" borderId="11" xfId="0" applyNumberFormat="1" applyFont="1" applyFill="1" applyBorder="1"/>
    <xf numFmtId="9" fontId="8" fillId="11" borderId="4" xfId="3" applyFont="1" applyFill="1" applyBorder="1"/>
    <xf numFmtId="44" fontId="8" fillId="0" borderId="12" xfId="2" applyFont="1" applyFill="1" applyBorder="1"/>
    <xf numFmtId="164" fontId="8" fillId="11" borderId="4" xfId="0" applyNumberFormat="1" applyFont="1" applyFill="1" applyBorder="1"/>
    <xf numFmtId="49" fontId="6" fillId="11" borderId="4" xfId="0" applyNumberFormat="1" applyFont="1" applyFill="1" applyBorder="1" applyAlignment="1">
      <alignment horizontal="left"/>
    </xf>
    <xf numFmtId="164" fontId="4" fillId="11" borderId="7" xfId="0" applyNumberFormat="1" applyFont="1" applyFill="1" applyBorder="1"/>
    <xf numFmtId="9" fontId="4" fillId="11" borderId="8" xfId="3" applyFont="1" applyFill="1" applyBorder="1"/>
    <xf numFmtId="4" fontId="17" fillId="0" borderId="14" xfId="0" applyNumberFormat="1" applyFont="1" applyFill="1" applyBorder="1" applyAlignment="1">
      <alignment horizontal="right" vertical="top"/>
    </xf>
    <xf numFmtId="169" fontId="4" fillId="11" borderId="8" xfId="3" applyNumberFormat="1" applyFont="1" applyFill="1" applyBorder="1"/>
    <xf numFmtId="49" fontId="18" fillId="14" borderId="8" xfId="0" applyNumberFormat="1" applyFont="1" applyFill="1" applyBorder="1" applyAlignment="1">
      <alignment horizontal="left" vertical="top"/>
    </xf>
    <xf numFmtId="4" fontId="18" fillId="0" borderId="14" xfId="0" applyNumberFormat="1" applyFont="1" applyFill="1" applyBorder="1" applyAlignment="1">
      <alignment horizontal="right" vertical="top"/>
    </xf>
    <xf numFmtId="164" fontId="4" fillId="11" borderId="9" xfId="0" applyNumberFormat="1" applyFont="1" applyFill="1" applyBorder="1"/>
    <xf numFmtId="9" fontId="4" fillId="11" borderId="10" xfId="3" applyFont="1" applyFill="1" applyBorder="1"/>
    <xf numFmtId="4" fontId="18" fillId="0" borderId="15" xfId="0" applyNumberFormat="1" applyFont="1" applyFill="1" applyBorder="1" applyAlignment="1">
      <alignment horizontal="right" vertical="top"/>
    </xf>
    <xf numFmtId="49" fontId="18" fillId="14" borderId="10" xfId="0" applyNumberFormat="1" applyFont="1" applyFill="1" applyBorder="1" applyAlignment="1">
      <alignment horizontal="left" vertical="top"/>
    </xf>
    <xf numFmtId="4" fontId="8" fillId="0" borderId="10" xfId="4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right" vertical="center"/>
    </xf>
    <xf numFmtId="49" fontId="6" fillId="11" borderId="10" xfId="0" applyNumberFormat="1" applyFont="1" applyFill="1" applyBorder="1" applyAlignment="1">
      <alignment horizontal="left" wrapText="1"/>
    </xf>
    <xf numFmtId="49" fontId="6" fillId="11" borderId="8" xfId="0" applyNumberFormat="1" applyFont="1" applyFill="1" applyBorder="1" applyAlignment="1">
      <alignment horizontal="left" wrapText="1"/>
    </xf>
    <xf numFmtId="164" fontId="6" fillId="11" borderId="6" xfId="0" applyNumberFormat="1" applyFont="1" applyFill="1" applyBorder="1"/>
    <xf numFmtId="164" fontId="6" fillId="0" borderId="6" xfId="0" applyNumberFormat="1" applyFont="1" applyFill="1" applyBorder="1"/>
    <xf numFmtId="4" fontId="4" fillId="0" borderId="6" xfId="4" applyNumberFormat="1" applyFont="1" applyFill="1" applyBorder="1" applyAlignment="1">
      <alignment wrapText="1"/>
    </xf>
    <xf numFmtId="4" fontId="4" fillId="0" borderId="3" xfId="4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" fontId="4" fillId="0" borderId="8" xfId="4" applyNumberFormat="1" applyFont="1" applyFill="1" applyBorder="1" applyAlignment="1">
      <alignment wrapText="1"/>
    </xf>
    <xf numFmtId="4" fontId="4" fillId="0" borderId="0" xfId="4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" fontId="4" fillId="0" borderId="10" xfId="4" applyNumberFormat="1" applyFont="1" applyFill="1" applyBorder="1" applyAlignment="1">
      <alignment wrapText="1"/>
    </xf>
    <xf numFmtId="4" fontId="4" fillId="0" borderId="2" xfId="4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64" fontId="4" fillId="11" borderId="4" xfId="0" applyNumberFormat="1" applyFont="1" applyFill="1" applyBorder="1"/>
    <xf numFmtId="164" fontId="4" fillId="0" borderId="14" xfId="0" applyNumberFormat="1" applyFont="1" applyFill="1" applyBorder="1"/>
    <xf numFmtId="4" fontId="17" fillId="14" borderId="4" xfId="0" applyNumberFormat="1" applyFont="1" applyFill="1" applyBorder="1" applyAlignment="1">
      <alignment horizontal="right" vertical="top"/>
    </xf>
    <xf numFmtId="49" fontId="17" fillId="14" borderId="4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49" fontId="17" fillId="14" borderId="6" xfId="0" applyNumberFormat="1" applyFont="1" applyFill="1" applyBorder="1" applyAlignment="1">
      <alignment horizontal="left" vertical="top"/>
    </xf>
    <xf numFmtId="0" fontId="4" fillId="0" borderId="14" xfId="0" applyFont="1" applyFill="1" applyBorder="1"/>
    <xf numFmtId="43" fontId="4" fillId="0" borderId="14" xfId="1" applyFont="1" applyFill="1" applyBorder="1"/>
    <xf numFmtId="0" fontId="4" fillId="0" borderId="15" xfId="0" applyFont="1" applyFill="1" applyBorder="1"/>
    <xf numFmtId="0" fontId="4" fillId="0" borderId="6" xfId="0" applyFont="1" applyFill="1" applyBorder="1"/>
    <xf numFmtId="0" fontId="4" fillId="11" borderId="13" xfId="0" applyFont="1" applyFill="1" applyBorder="1"/>
    <xf numFmtId="0" fontId="4" fillId="0" borderId="8" xfId="0" applyFont="1" applyFill="1" applyBorder="1"/>
    <xf numFmtId="0" fontId="4" fillId="11" borderId="8" xfId="0" applyFont="1" applyFill="1" applyBorder="1"/>
    <xf numFmtId="0" fontId="4" fillId="11" borderId="14" xfId="0" applyFont="1" applyFill="1" applyBorder="1"/>
    <xf numFmtId="4" fontId="4" fillId="0" borderId="8" xfId="4" applyNumberFormat="1" applyFont="1" applyFill="1" applyBorder="1" applyAlignment="1"/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4" fillId="0" borderId="10" xfId="0" applyNumberFormat="1" applyFont="1" applyFill="1" applyBorder="1" applyAlignment="1"/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49" fontId="6" fillId="12" borderId="4" xfId="0" applyNumberFormat="1" applyFont="1" applyFill="1" applyBorder="1" applyAlignment="1">
      <alignment horizontal="left" vertical="center"/>
    </xf>
    <xf numFmtId="0" fontId="4" fillId="12" borderId="4" xfId="0" applyFont="1" applyFill="1" applyBorder="1"/>
    <xf numFmtId="0" fontId="0" fillId="0" borderId="6" xfId="0" applyBorder="1"/>
    <xf numFmtId="165" fontId="8" fillId="13" borderId="8" xfId="0" applyNumberFormat="1" applyFont="1" applyFill="1" applyBorder="1" applyAlignment="1">
      <alignment horizontal="center"/>
    </xf>
    <xf numFmtId="0" fontId="8" fillId="11" borderId="0" xfId="0" applyFont="1" applyFill="1"/>
    <xf numFmtId="44" fontId="8" fillId="11" borderId="5" xfId="2" applyFont="1" applyFill="1" applyBorder="1"/>
    <xf numFmtId="44" fontId="8" fillId="0" borderId="6" xfId="2" applyFont="1" applyFill="1" applyBorder="1"/>
    <xf numFmtId="4" fontId="17" fillId="14" borderId="7" xfId="0" applyNumberFormat="1" applyFont="1" applyFill="1" applyBorder="1" applyAlignment="1">
      <alignment horizontal="right" vertical="top"/>
    </xf>
    <xf numFmtId="0" fontId="21" fillId="11" borderId="0" xfId="0" applyFont="1" applyFill="1" applyBorder="1"/>
    <xf numFmtId="164" fontId="6" fillId="11" borderId="0" xfId="0" applyNumberFormat="1" applyFont="1" applyFill="1" applyBorder="1"/>
    <xf numFmtId="164" fontId="6" fillId="0" borderId="0" xfId="0" applyNumberFormat="1" applyFont="1" applyFill="1" applyBorder="1"/>
    <xf numFmtId="49" fontId="6" fillId="11" borderId="0" xfId="0" applyNumberFormat="1" applyFont="1" applyFill="1" applyBorder="1" applyAlignment="1">
      <alignment horizontal="left"/>
    </xf>
    <xf numFmtId="49" fontId="6" fillId="12" borderId="11" xfId="0" applyNumberFormat="1" applyFont="1" applyFill="1" applyBorder="1" applyAlignment="1">
      <alignment horizontal="center" vertical="center"/>
    </xf>
    <xf numFmtId="49" fontId="6" fillId="12" borderId="12" xfId="0" applyNumberFormat="1" applyFont="1" applyFill="1" applyBorder="1" applyAlignment="1">
      <alignment horizontal="center" vertical="center"/>
    </xf>
    <xf numFmtId="43" fontId="7" fillId="11" borderId="7" xfId="1" applyFont="1" applyFill="1" applyBorder="1" applyAlignment="1">
      <alignment horizontal="right"/>
    </xf>
    <xf numFmtId="43" fontId="4" fillId="0" borderId="7" xfId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center"/>
    </xf>
    <xf numFmtId="49" fontId="20" fillId="14" borderId="10" xfId="0" applyNumberFormat="1" applyFont="1" applyFill="1" applyBorder="1" applyAlignment="1">
      <alignment horizontal="left" vertical="top"/>
    </xf>
    <xf numFmtId="164" fontId="4" fillId="0" borderId="8" xfId="0" applyNumberFormat="1" applyFont="1" applyFill="1" applyBorder="1" applyAlignment="1">
      <alignment horizontal="center"/>
    </xf>
    <xf numFmtId="164" fontId="6" fillId="12" borderId="11" xfId="0" applyNumberFormat="1" applyFont="1" applyFill="1" applyBorder="1"/>
    <xf numFmtId="164" fontId="6" fillId="12" borderId="16" xfId="0" applyNumberFormat="1" applyFont="1" applyFill="1" applyBorder="1"/>
    <xf numFmtId="164" fontId="6" fillId="0" borderId="12" xfId="0" applyNumberFormat="1" applyFont="1" applyFill="1" applyBorder="1"/>
    <xf numFmtId="164" fontId="7" fillId="11" borderId="3" xfId="0" applyNumberFormat="1" applyFont="1" applyFill="1" applyBorder="1"/>
    <xf numFmtId="164" fontId="4" fillId="0" borderId="3" xfId="0" applyNumberFormat="1" applyFont="1" applyFill="1" applyBorder="1"/>
    <xf numFmtId="49" fontId="6" fillId="11" borderId="13" xfId="0" applyNumberFormat="1" applyFont="1" applyFill="1" applyBorder="1" applyAlignment="1">
      <alignment horizontal="left"/>
    </xf>
    <xf numFmtId="49" fontId="6" fillId="12" borderId="4" xfId="0" applyNumberFormat="1" applyFont="1" applyFill="1" applyBorder="1" applyAlignment="1">
      <alignment horizontal="center" vertical="center" wrapText="1"/>
    </xf>
    <xf numFmtId="164" fontId="8" fillId="11" borderId="12" xfId="0" applyNumberFormat="1" applyFont="1" applyFill="1" applyBorder="1"/>
    <xf numFmtId="0" fontId="4" fillId="11" borderId="16" xfId="0" applyFont="1" applyFill="1" applyBorder="1"/>
    <xf numFmtId="44" fontId="8" fillId="0" borderId="4" xfId="2" applyFont="1" applyFill="1" applyBorder="1"/>
    <xf numFmtId="164" fontId="8" fillId="11" borderId="8" xfId="0" applyNumberFormat="1" applyFont="1" applyFill="1" applyBorder="1"/>
    <xf numFmtId="164" fontId="8" fillId="11" borderId="14" xfId="0" applyNumberFormat="1" applyFont="1" applyFill="1" applyBorder="1"/>
    <xf numFmtId="44" fontId="8" fillId="0" borderId="8" xfId="2" applyFont="1" applyFill="1" applyBorder="1"/>
    <xf numFmtId="164" fontId="22" fillId="11" borderId="8" xfId="0" applyNumberFormat="1" applyFont="1" applyFill="1" applyBorder="1"/>
    <xf numFmtId="49" fontId="23" fillId="11" borderId="8" xfId="0" applyNumberFormat="1" applyFont="1" applyFill="1" applyBorder="1" applyAlignment="1">
      <alignment horizontal="left"/>
    </xf>
    <xf numFmtId="164" fontId="24" fillId="11" borderId="4" xfId="0" applyNumberFormat="1" applyFont="1" applyFill="1" applyBorder="1"/>
    <xf numFmtId="43" fontId="24" fillId="11" borderId="12" xfId="1" applyFont="1" applyFill="1" applyBorder="1"/>
    <xf numFmtId="43" fontId="5" fillId="11" borderId="16" xfId="1" applyFont="1" applyFill="1" applyBorder="1"/>
    <xf numFmtId="43" fontId="24" fillId="11" borderId="4" xfId="1" applyFont="1" applyFill="1" applyBorder="1"/>
    <xf numFmtId="49" fontId="25" fillId="11" borderId="4" xfId="0" applyNumberFormat="1" applyFont="1" applyFill="1" applyBorder="1" applyAlignment="1">
      <alignment horizontal="left"/>
    </xf>
    <xf numFmtId="44" fontId="4" fillId="0" borderId="8" xfId="2" applyFont="1" applyFill="1" applyBorder="1"/>
    <xf numFmtId="164" fontId="4" fillId="11" borderId="14" xfId="0" applyNumberFormat="1" applyFont="1" applyFill="1" applyBorder="1"/>
    <xf numFmtId="44" fontId="4" fillId="0" borderId="0" xfId="0" applyNumberFormat="1" applyFont="1" applyFill="1"/>
    <xf numFmtId="170" fontId="4" fillId="11" borderId="0" xfId="0" applyNumberFormat="1" applyFont="1" applyFill="1"/>
    <xf numFmtId="43" fontId="8" fillId="11" borderId="4" xfId="1" applyFont="1" applyFill="1" applyBorder="1"/>
    <xf numFmtId="164" fontId="8" fillId="11" borderId="11" xfId="0" applyNumberFormat="1" applyFont="1" applyFill="1" applyBorder="1"/>
    <xf numFmtId="43" fontId="7" fillId="11" borderId="8" xfId="1" applyFont="1" applyFill="1" applyBorder="1"/>
    <xf numFmtId="43" fontId="7" fillId="11" borderId="7" xfId="1" applyFont="1" applyFill="1" applyBorder="1"/>
    <xf numFmtId="43" fontId="1" fillId="0" borderId="0" xfId="1" applyFont="1"/>
    <xf numFmtId="43" fontId="7" fillId="0" borderId="7" xfId="1" applyFont="1" applyFill="1" applyBorder="1"/>
    <xf numFmtId="49" fontId="17" fillId="14" borderId="8" xfId="0" applyNumberFormat="1" applyFont="1" applyFill="1" applyBorder="1" applyAlignment="1">
      <alignment horizontal="left" vertical="top" wrapText="1"/>
    </xf>
    <xf numFmtId="164" fontId="6" fillId="11" borderId="3" xfId="0" applyNumberFormat="1" applyFont="1" applyFill="1" applyBorder="1"/>
    <xf numFmtId="164" fontId="6" fillId="0" borderId="3" xfId="0" applyNumberFormat="1" applyFont="1" applyFill="1" applyBorder="1"/>
    <xf numFmtId="49" fontId="6" fillId="11" borderId="3" xfId="0" applyNumberFormat="1" applyFont="1" applyFill="1" applyBorder="1" applyAlignment="1">
      <alignment horizontal="left"/>
    </xf>
    <xf numFmtId="4" fontId="4" fillId="11" borderId="8" xfId="0" applyNumberFormat="1" applyFont="1" applyFill="1" applyBorder="1"/>
    <xf numFmtId="0" fontId="10" fillId="11" borderId="0" xfId="0" applyFont="1" applyFill="1"/>
    <xf numFmtId="4" fontId="10" fillId="14" borderId="8" xfId="0" applyNumberFormat="1" applyFont="1" applyFill="1" applyBorder="1" applyAlignment="1">
      <alignment horizontal="right" vertical="top"/>
    </xf>
    <xf numFmtId="49" fontId="10" fillId="14" borderId="8" xfId="0" applyNumberFormat="1" applyFont="1" applyFill="1" applyBorder="1" applyAlignment="1">
      <alignment horizontal="left" vertical="top"/>
    </xf>
    <xf numFmtId="0" fontId="2" fillId="0" borderId="0" xfId="0" applyFont="1"/>
    <xf numFmtId="0" fontId="22" fillId="11" borderId="0" xfId="0" applyFont="1" applyFill="1" applyBorder="1"/>
    <xf numFmtId="0" fontId="8" fillId="11" borderId="0" xfId="0" applyFont="1" applyFill="1" applyBorder="1"/>
    <xf numFmtId="168" fontId="7" fillId="11" borderId="6" xfId="0" applyNumberFormat="1" applyFont="1" applyFill="1" applyBorder="1"/>
    <xf numFmtId="0" fontId="7" fillId="0" borderId="0" xfId="0" applyFont="1"/>
    <xf numFmtId="0" fontId="6" fillId="11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11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26" fillId="11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6" fillId="11" borderId="0" xfId="0" applyNumberFormat="1" applyFont="1" applyFill="1" applyBorder="1" applyAlignment="1" applyProtection="1">
      <protection locked="0"/>
    </xf>
    <xf numFmtId="0" fontId="4" fillId="11" borderId="3" xfId="0" applyFont="1" applyFill="1" applyBorder="1"/>
    <xf numFmtId="0" fontId="6" fillId="0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6" fillId="12" borderId="0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M634"/>
  <sheetViews>
    <sheetView showGridLines="0" tabSelected="1" topLeftCell="A123" zoomScale="80" zoomScaleNormal="80" workbookViewId="0">
      <selection activeCell="B148" sqref="B148"/>
    </sheetView>
  </sheetViews>
  <sheetFormatPr baseColWidth="10" defaultRowHeight="12.75"/>
  <cols>
    <col min="1" max="1" width="11.42578125" style="1"/>
    <col min="2" max="2" width="55.42578125" style="1" customWidth="1"/>
    <col min="3" max="3" width="51.42578125" style="1" customWidth="1"/>
    <col min="4" max="4" width="26.7109375" style="2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13" ht="4.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3" ht="15" customHeight="1">
      <c r="A3" s="274" t="s">
        <v>664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3" ht="24" customHeight="1">
      <c r="A4" s="274" t="s">
        <v>663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3">
      <c r="B5" s="273"/>
      <c r="C5" s="257"/>
      <c r="D5" s="259"/>
      <c r="E5" s="258"/>
      <c r="F5" s="258"/>
    </row>
    <row r="7" spans="1:13">
      <c r="B7" s="272" t="s">
        <v>662</v>
      </c>
      <c r="C7" s="271" t="s">
        <v>661</v>
      </c>
      <c r="D7" s="270"/>
      <c r="E7" s="269"/>
      <c r="F7" s="269"/>
      <c r="G7" s="269"/>
      <c r="H7" s="265"/>
      <c r="I7" s="268"/>
      <c r="J7" s="8"/>
      <c r="K7" s="263"/>
      <c r="L7" s="8"/>
      <c r="M7" s="8"/>
    </row>
    <row r="8" spans="1:13">
      <c r="H8" s="8"/>
      <c r="I8" s="8"/>
      <c r="J8" s="8"/>
      <c r="K8" s="8"/>
      <c r="L8" s="8"/>
      <c r="M8" s="8"/>
    </row>
    <row r="9" spans="1:13" ht="15">
      <c r="A9" s="267" t="s">
        <v>660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1:13">
      <c r="B10" s="266"/>
      <c r="C10" s="265"/>
      <c r="D10" s="264"/>
      <c r="E10" s="8"/>
      <c r="F10" s="263"/>
    </row>
    <row r="11" spans="1:13">
      <c r="B11" s="83" t="s">
        <v>659</v>
      </c>
      <c r="C11" s="262"/>
      <c r="D11" s="259"/>
      <c r="E11" s="258"/>
      <c r="F11" s="258"/>
    </row>
    <row r="12" spans="1:13">
      <c r="B12" s="261"/>
      <c r="C12" s="257"/>
      <c r="D12" s="259"/>
      <c r="E12" s="258"/>
      <c r="F12" s="258"/>
    </row>
    <row r="13" spans="1:13">
      <c r="B13" s="260" t="s">
        <v>658</v>
      </c>
      <c r="C13" s="257"/>
      <c r="D13" s="259"/>
      <c r="E13" s="258"/>
      <c r="F13" s="258"/>
    </row>
    <row r="14" spans="1:13">
      <c r="C14" s="257"/>
    </row>
    <row r="15" spans="1:13">
      <c r="B15" s="204" t="s">
        <v>657</v>
      </c>
      <c r="C15" s="8"/>
      <c r="D15" s="81"/>
      <c r="E15" s="8"/>
    </row>
    <row r="16" spans="1:13">
      <c r="B16" s="255"/>
      <c r="C16" s="8"/>
      <c r="D16" s="81"/>
      <c r="E16" s="8"/>
    </row>
    <row r="17" spans="2:6" ht="20.25" customHeight="1">
      <c r="B17" s="196" t="s">
        <v>656</v>
      </c>
      <c r="C17" s="14" t="s">
        <v>173</v>
      </c>
      <c r="D17" s="15" t="s">
        <v>157</v>
      </c>
      <c r="E17" s="14" t="s">
        <v>655</v>
      </c>
    </row>
    <row r="18" spans="2:6">
      <c r="B18" s="27" t="s">
        <v>654</v>
      </c>
      <c r="C18" s="105"/>
      <c r="D18" s="88">
        <v>0</v>
      </c>
      <c r="E18" s="105">
        <v>0</v>
      </c>
    </row>
    <row r="19" spans="2:6">
      <c r="B19" s="129" t="s">
        <v>68</v>
      </c>
      <c r="C19" s="236">
        <v>1377526.52</v>
      </c>
      <c r="D19" s="214" t="s">
        <v>653</v>
      </c>
      <c r="E19" s="94">
        <v>0</v>
      </c>
    </row>
    <row r="20" spans="2:6">
      <c r="B20" s="129"/>
      <c r="C20" s="236"/>
      <c r="D20" s="87">
        <v>0</v>
      </c>
      <c r="E20" s="94">
        <v>0</v>
      </c>
    </row>
    <row r="21" spans="2:6">
      <c r="B21" s="129"/>
      <c r="C21" s="236"/>
      <c r="D21" s="87">
        <v>0</v>
      </c>
      <c r="E21" s="94">
        <v>0</v>
      </c>
    </row>
    <row r="22" spans="2:6">
      <c r="B22" s="19" t="s">
        <v>652</v>
      </c>
      <c r="C22" s="256">
        <v>0</v>
      </c>
      <c r="D22" s="85">
        <v>0</v>
      </c>
      <c r="E22" s="93">
        <v>0</v>
      </c>
    </row>
    <row r="23" spans="2:6">
      <c r="B23" s="255"/>
      <c r="C23" s="160">
        <f>SUM(C19:C22)</f>
        <v>1377526.52</v>
      </c>
      <c r="D23" s="15"/>
      <c r="E23" s="14">
        <f>SUM(E18:E22)</f>
        <v>0</v>
      </c>
    </row>
    <row r="24" spans="2:6">
      <c r="B24" s="255"/>
      <c r="C24" s="8"/>
      <c r="D24" s="81"/>
      <c r="E24" s="8"/>
    </row>
    <row r="25" spans="2:6">
      <c r="B25" s="255"/>
      <c r="C25" s="8"/>
      <c r="D25" s="81"/>
      <c r="E25" s="8"/>
    </row>
    <row r="26" spans="2:6">
      <c r="B26" s="255"/>
      <c r="C26" s="8"/>
      <c r="D26" s="81"/>
      <c r="E26" s="8"/>
    </row>
    <row r="27" spans="2:6">
      <c r="B27" s="204" t="s">
        <v>651</v>
      </c>
      <c r="C27" s="254"/>
      <c r="D27" s="81"/>
      <c r="E27" s="8"/>
    </row>
    <row r="29" spans="2:6">
      <c r="B29" s="196" t="s">
        <v>650</v>
      </c>
      <c r="C29" s="14" t="s">
        <v>158</v>
      </c>
      <c r="D29" s="15" t="s">
        <v>173</v>
      </c>
      <c r="E29" s="14" t="s">
        <v>649</v>
      </c>
      <c r="F29" s="14" t="s">
        <v>648</v>
      </c>
    </row>
    <row r="30" spans="2:6">
      <c r="B30" s="27" t="s">
        <v>647</v>
      </c>
      <c r="C30" s="115"/>
      <c r="D30" s="88"/>
      <c r="E30" s="115"/>
      <c r="F30" s="100"/>
    </row>
    <row r="31" spans="2:6">
      <c r="B31" s="132" t="s">
        <v>646</v>
      </c>
      <c r="C31" s="132" t="s">
        <v>645</v>
      </c>
      <c r="D31" s="97"/>
      <c r="E31" s="249"/>
      <c r="F31" s="249"/>
    </row>
    <row r="32" spans="2:6">
      <c r="B32" s="129" t="s">
        <v>644</v>
      </c>
      <c r="C32" s="129" t="s">
        <v>643</v>
      </c>
      <c r="D32" s="97">
        <v>52142.7</v>
      </c>
      <c r="E32" s="95">
        <v>52142.7</v>
      </c>
      <c r="F32" s="249">
        <v>56142.7</v>
      </c>
    </row>
    <row r="33" spans="2:6" s="250" customFormat="1">
      <c r="B33" s="252" t="s">
        <v>642</v>
      </c>
      <c r="C33" s="252" t="s">
        <v>547</v>
      </c>
      <c r="D33" s="97">
        <v>250000</v>
      </c>
      <c r="E33" s="251">
        <v>400000</v>
      </c>
      <c r="F33" s="114">
        <v>400000</v>
      </c>
    </row>
    <row r="34" spans="2:6">
      <c r="B34" s="129" t="s">
        <v>641</v>
      </c>
      <c r="C34" s="129" t="s">
        <v>640</v>
      </c>
      <c r="D34" s="97">
        <v>1690000</v>
      </c>
      <c r="E34" s="95">
        <v>1690000</v>
      </c>
      <c r="F34" s="249">
        <v>1917838</v>
      </c>
    </row>
    <row r="35" spans="2:6">
      <c r="B35" s="132" t="s">
        <v>639</v>
      </c>
      <c r="C35" s="132" t="s">
        <v>638</v>
      </c>
      <c r="D35" s="95"/>
      <c r="E35" s="95"/>
      <c r="F35" s="249"/>
    </row>
    <row r="36" spans="2:6">
      <c r="B36" s="129" t="s">
        <v>637</v>
      </c>
      <c r="C36" s="129" t="s">
        <v>636</v>
      </c>
      <c r="D36" s="95">
        <v>100000</v>
      </c>
      <c r="E36" s="95">
        <v>100000</v>
      </c>
      <c r="F36" s="249">
        <v>100000</v>
      </c>
    </row>
    <row r="37" spans="2:6">
      <c r="B37" s="129" t="s">
        <v>635</v>
      </c>
      <c r="C37" s="129" t="s">
        <v>634</v>
      </c>
      <c r="D37" s="95">
        <v>443969.53</v>
      </c>
      <c r="E37" s="95">
        <v>443969.53</v>
      </c>
      <c r="F37" s="249">
        <v>443969.53</v>
      </c>
    </row>
    <row r="38" spans="2:6">
      <c r="B38" s="129" t="s">
        <v>633</v>
      </c>
      <c r="C38" s="129" t="s">
        <v>632</v>
      </c>
      <c r="D38" s="95">
        <v>749122</v>
      </c>
      <c r="E38" s="95">
        <v>749122</v>
      </c>
      <c r="F38" s="249">
        <v>749122</v>
      </c>
    </row>
    <row r="39" spans="2:6">
      <c r="B39" s="129" t="s">
        <v>631</v>
      </c>
      <c r="C39" s="129" t="s">
        <v>630</v>
      </c>
      <c r="D39" s="95">
        <v>749122</v>
      </c>
      <c r="E39" s="95">
        <v>749122</v>
      </c>
      <c r="F39" s="249">
        <v>749122</v>
      </c>
    </row>
    <row r="40" spans="2:6">
      <c r="B40" s="129" t="s">
        <v>629</v>
      </c>
      <c r="C40" s="129" t="s">
        <v>628</v>
      </c>
      <c r="D40" s="95">
        <v>90000</v>
      </c>
      <c r="E40" s="95">
        <v>90000</v>
      </c>
      <c r="F40" s="249">
        <v>90000</v>
      </c>
    </row>
    <row r="41" spans="2:6">
      <c r="B41" s="129" t="s">
        <v>627</v>
      </c>
      <c r="C41" s="129" t="s">
        <v>626</v>
      </c>
      <c r="D41" s="95">
        <v>100000</v>
      </c>
      <c r="E41" s="95">
        <v>100000</v>
      </c>
      <c r="F41" s="249">
        <v>100000</v>
      </c>
    </row>
    <row r="42" spans="2:6">
      <c r="B42" s="129" t="s">
        <v>625</v>
      </c>
      <c r="C42" s="129" t="s">
        <v>624</v>
      </c>
      <c r="D42" s="95">
        <v>150000</v>
      </c>
      <c r="E42" s="95">
        <v>150000</v>
      </c>
      <c r="F42" s="249">
        <v>150000</v>
      </c>
    </row>
    <row r="43" spans="2:6">
      <c r="B43" s="129" t="s">
        <v>623</v>
      </c>
      <c r="C43" s="129" t="s">
        <v>622</v>
      </c>
      <c r="D43" s="95">
        <v>32000</v>
      </c>
      <c r="E43" s="95">
        <v>32000</v>
      </c>
      <c r="F43" s="249">
        <v>32000</v>
      </c>
    </row>
    <row r="44" spans="2:6">
      <c r="B44" s="129" t="s">
        <v>621</v>
      </c>
      <c r="C44" s="129" t="s">
        <v>620</v>
      </c>
      <c r="D44" s="95">
        <v>479122</v>
      </c>
      <c r="E44" s="95">
        <v>479122</v>
      </c>
      <c r="F44" s="249">
        <v>479122</v>
      </c>
    </row>
    <row r="45" spans="2:6">
      <c r="B45" s="129" t="s">
        <v>619</v>
      </c>
      <c r="C45" s="129" t="s">
        <v>618</v>
      </c>
      <c r="D45" s="95">
        <v>150000</v>
      </c>
      <c r="E45" s="95">
        <v>150000</v>
      </c>
      <c r="F45" s="249">
        <v>150000</v>
      </c>
    </row>
    <row r="46" spans="2:6">
      <c r="B46" s="129" t="s">
        <v>617</v>
      </c>
      <c r="C46" s="129" t="s">
        <v>616</v>
      </c>
      <c r="D46" s="95">
        <v>130000</v>
      </c>
      <c r="E46" s="95">
        <v>130000</v>
      </c>
      <c r="F46" s="249">
        <v>130000</v>
      </c>
    </row>
    <row r="47" spans="2:6">
      <c r="B47" s="129" t="s">
        <v>615</v>
      </c>
      <c r="C47" s="129" t="s">
        <v>614</v>
      </c>
      <c r="D47" s="95">
        <v>249122</v>
      </c>
      <c r="E47" s="95">
        <v>249122</v>
      </c>
      <c r="F47" s="249">
        <v>249122</v>
      </c>
    </row>
    <row r="48" spans="2:6">
      <c r="B48" s="129" t="s">
        <v>613</v>
      </c>
      <c r="C48" s="129" t="s">
        <v>612</v>
      </c>
      <c r="D48" s="95">
        <v>557284</v>
      </c>
      <c r="E48" s="95">
        <v>557284</v>
      </c>
      <c r="F48" s="249">
        <v>557284</v>
      </c>
    </row>
    <row r="49" spans="2:6">
      <c r="B49" s="129" t="s">
        <v>611</v>
      </c>
      <c r="C49" s="129" t="s">
        <v>610</v>
      </c>
      <c r="D49" s="95">
        <v>100000</v>
      </c>
      <c r="E49" s="95">
        <v>100000</v>
      </c>
      <c r="F49" s="249">
        <v>100000</v>
      </c>
    </row>
    <row r="50" spans="2:6">
      <c r="B50" s="129" t="s">
        <v>609</v>
      </c>
      <c r="C50" s="129" t="s">
        <v>608</v>
      </c>
      <c r="D50" s="95">
        <v>150000</v>
      </c>
      <c r="E50" s="95">
        <v>150000</v>
      </c>
      <c r="F50" s="249">
        <v>150000</v>
      </c>
    </row>
    <row r="51" spans="2:6">
      <c r="B51" s="129" t="s">
        <v>607</v>
      </c>
      <c r="C51" s="129" t="s">
        <v>606</v>
      </c>
      <c r="D51" s="95">
        <v>1000000</v>
      </c>
      <c r="E51" s="95">
        <v>1000000</v>
      </c>
      <c r="F51" s="249">
        <v>1000000</v>
      </c>
    </row>
    <row r="52" spans="2:6">
      <c r="B52" s="129" t="s">
        <v>605</v>
      </c>
      <c r="C52" s="129" t="s">
        <v>604</v>
      </c>
      <c r="D52" s="95">
        <v>300000</v>
      </c>
      <c r="E52" s="95">
        <v>300000</v>
      </c>
      <c r="F52" s="249">
        <v>300000</v>
      </c>
    </row>
    <row r="53" spans="2:6">
      <c r="B53" s="129" t="s">
        <v>603</v>
      </c>
      <c r="C53" s="129" t="s">
        <v>602</v>
      </c>
      <c r="D53" s="95">
        <v>300000</v>
      </c>
      <c r="E53" s="95">
        <v>300000</v>
      </c>
      <c r="F53" s="249">
        <v>300000</v>
      </c>
    </row>
    <row r="54" spans="2:6">
      <c r="B54" s="129" t="s">
        <v>601</v>
      </c>
      <c r="C54" s="129" t="s">
        <v>600</v>
      </c>
      <c r="D54" s="95">
        <v>100000</v>
      </c>
      <c r="E54" s="95">
        <v>100000</v>
      </c>
      <c r="F54" s="249">
        <v>100000</v>
      </c>
    </row>
    <row r="55" spans="2:6">
      <c r="B55" s="129" t="s">
        <v>599</v>
      </c>
      <c r="C55" s="129" t="s">
        <v>598</v>
      </c>
      <c r="D55" s="95">
        <v>300000</v>
      </c>
      <c r="E55" s="95">
        <v>300000</v>
      </c>
      <c r="F55" s="249">
        <v>300000</v>
      </c>
    </row>
    <row r="56" spans="2:6">
      <c r="B56" s="129" t="s">
        <v>597</v>
      </c>
      <c r="C56" s="129" t="s">
        <v>596</v>
      </c>
      <c r="D56" s="95">
        <v>80000</v>
      </c>
      <c r="E56" s="95">
        <v>80000</v>
      </c>
      <c r="F56" s="249">
        <v>80000</v>
      </c>
    </row>
    <row r="57" spans="2:6">
      <c r="B57" s="129" t="s">
        <v>595</v>
      </c>
      <c r="C57" s="129" t="s">
        <v>594</v>
      </c>
      <c r="D57" s="95">
        <v>1000000</v>
      </c>
      <c r="E57" s="95">
        <v>1000000</v>
      </c>
      <c r="F57" s="249">
        <v>1000000</v>
      </c>
    </row>
    <row r="58" spans="2:6">
      <c r="B58" s="129" t="s">
        <v>593</v>
      </c>
      <c r="C58" s="129" t="s">
        <v>592</v>
      </c>
      <c r="D58" s="95">
        <v>210000</v>
      </c>
      <c r="E58" s="95">
        <v>210000</v>
      </c>
      <c r="F58" s="249">
        <v>210000</v>
      </c>
    </row>
    <row r="59" spans="2:6">
      <c r="B59" s="129" t="s">
        <v>591</v>
      </c>
      <c r="C59" s="129" t="s">
        <v>590</v>
      </c>
      <c r="D59" s="95">
        <v>100000</v>
      </c>
      <c r="E59" s="95">
        <v>100000</v>
      </c>
      <c r="F59" s="249">
        <v>100000</v>
      </c>
    </row>
    <row r="60" spans="2:6">
      <c r="B60" s="129" t="s">
        <v>589</v>
      </c>
      <c r="C60" s="129" t="s">
        <v>588</v>
      </c>
      <c r="D60" s="95">
        <v>1000000</v>
      </c>
      <c r="E60" s="95">
        <v>1000000</v>
      </c>
      <c r="F60" s="249">
        <v>1000000</v>
      </c>
    </row>
    <row r="61" spans="2:6">
      <c r="B61" s="129" t="s">
        <v>587</v>
      </c>
      <c r="C61" s="129" t="s">
        <v>586</v>
      </c>
      <c r="D61" s="95">
        <v>1000000</v>
      </c>
      <c r="E61" s="95">
        <v>1000000</v>
      </c>
      <c r="F61" s="249">
        <v>1000000</v>
      </c>
    </row>
    <row r="62" spans="2:6">
      <c r="B62" s="129" t="s">
        <v>585</v>
      </c>
      <c r="C62" s="129" t="s">
        <v>584</v>
      </c>
      <c r="D62" s="95">
        <v>3000000</v>
      </c>
      <c r="E62" s="95">
        <v>3000000</v>
      </c>
      <c r="F62" s="249">
        <v>3000000</v>
      </c>
    </row>
    <row r="63" spans="2:6">
      <c r="B63" s="129" t="s">
        <v>583</v>
      </c>
      <c r="C63" s="129" t="s">
        <v>582</v>
      </c>
      <c r="D63" s="95">
        <v>280000</v>
      </c>
      <c r="E63" s="95">
        <v>280000</v>
      </c>
      <c r="F63" s="249">
        <v>280000</v>
      </c>
    </row>
    <row r="64" spans="2:6">
      <c r="B64" s="129" t="s">
        <v>581</v>
      </c>
      <c r="C64" s="129" t="s">
        <v>580</v>
      </c>
      <c r="D64" s="95">
        <v>374561</v>
      </c>
      <c r="E64" s="95">
        <v>374561</v>
      </c>
      <c r="F64" s="249">
        <v>374561</v>
      </c>
    </row>
    <row r="65" spans="2:8">
      <c r="B65" s="129" t="s">
        <v>579</v>
      </c>
      <c r="C65" s="129" t="s">
        <v>578</v>
      </c>
      <c r="D65" s="95">
        <v>300000</v>
      </c>
      <c r="E65" s="95">
        <v>300000</v>
      </c>
      <c r="F65" s="249">
        <v>300000</v>
      </c>
    </row>
    <row r="66" spans="2:8">
      <c r="B66" s="132" t="s">
        <v>577</v>
      </c>
      <c r="C66" s="132" t="s">
        <v>576</v>
      </c>
      <c r="D66" s="95"/>
      <c r="E66" s="95"/>
      <c r="F66" s="249"/>
    </row>
    <row r="67" spans="2:8" ht="15">
      <c r="B67" s="129" t="s">
        <v>575</v>
      </c>
      <c r="C67" s="129" t="s">
        <v>336</v>
      </c>
      <c r="D67" s="95"/>
      <c r="E67" s="95">
        <v>0</v>
      </c>
      <c r="F67" s="249">
        <v>4677511.3499999996</v>
      </c>
      <c r="H67" s="253"/>
    </row>
    <row r="68" spans="2:8">
      <c r="B68" s="129" t="s">
        <v>574</v>
      </c>
      <c r="C68" s="129" t="s">
        <v>573</v>
      </c>
      <c r="D68" s="95">
        <v>385158.32</v>
      </c>
      <c r="E68" s="95">
        <v>385158.32</v>
      </c>
      <c r="F68" s="249">
        <v>385158.32</v>
      </c>
      <c r="G68" s="1" t="s">
        <v>572</v>
      </c>
    </row>
    <row r="69" spans="2:8">
      <c r="B69" s="132" t="s">
        <v>571</v>
      </c>
      <c r="C69" s="132" t="s">
        <v>570</v>
      </c>
      <c r="D69" s="95"/>
      <c r="E69" s="95"/>
      <c r="F69" s="249"/>
    </row>
    <row r="70" spans="2:8">
      <c r="B70" s="129" t="s">
        <v>569</v>
      </c>
      <c r="C70" s="129" t="s">
        <v>568</v>
      </c>
      <c r="D70" s="95">
        <v>0</v>
      </c>
      <c r="E70" s="95">
        <v>0</v>
      </c>
      <c r="F70" s="249">
        <v>8133076.2999999998</v>
      </c>
    </row>
    <row r="71" spans="2:8">
      <c r="B71" s="129" t="s">
        <v>567</v>
      </c>
      <c r="C71" s="129" t="s">
        <v>566</v>
      </c>
      <c r="D71" s="95">
        <v>0</v>
      </c>
      <c r="E71" s="95">
        <v>0</v>
      </c>
      <c r="F71" s="249">
        <v>905198.43</v>
      </c>
    </row>
    <row r="72" spans="2:8">
      <c r="B72" s="129" t="s">
        <v>565</v>
      </c>
      <c r="C72" s="129" t="s">
        <v>564</v>
      </c>
      <c r="D72" s="95">
        <v>0</v>
      </c>
      <c r="E72" s="95">
        <v>0</v>
      </c>
      <c r="F72" s="249">
        <v>1397781.89</v>
      </c>
    </row>
    <row r="73" spans="2:8">
      <c r="B73" s="129" t="s">
        <v>563</v>
      </c>
      <c r="C73" s="129" t="s">
        <v>562</v>
      </c>
      <c r="D73" s="95">
        <v>17886789.75</v>
      </c>
      <c r="E73" s="95">
        <v>17300461.879999999</v>
      </c>
      <c r="F73" s="249">
        <v>16735353.4</v>
      </c>
    </row>
    <row r="74" spans="2:8">
      <c r="B74" s="132" t="s">
        <v>561</v>
      </c>
      <c r="C74" s="132" t="s">
        <v>560</v>
      </c>
      <c r="D74" s="95"/>
      <c r="E74" s="95"/>
      <c r="F74" s="249"/>
    </row>
    <row r="75" spans="2:8">
      <c r="B75" s="129" t="s">
        <v>559</v>
      </c>
      <c r="C75" s="129" t="s">
        <v>558</v>
      </c>
      <c r="D75" s="95">
        <v>1726516.04</v>
      </c>
      <c r="E75" s="95">
        <v>1669920.9</v>
      </c>
      <c r="F75" s="249">
        <v>1571299.95</v>
      </c>
    </row>
    <row r="76" spans="2:8">
      <c r="B76" s="129" t="s">
        <v>557</v>
      </c>
      <c r="C76" s="129" t="s">
        <v>556</v>
      </c>
      <c r="D76" s="95">
        <v>2895379.46</v>
      </c>
      <c r="E76" s="95">
        <v>2895379.46</v>
      </c>
      <c r="F76" s="249">
        <v>2895379.46</v>
      </c>
    </row>
    <row r="77" spans="2:8">
      <c r="B77" s="129" t="s">
        <v>555</v>
      </c>
      <c r="C77" s="129" t="s">
        <v>554</v>
      </c>
      <c r="D77" s="95">
        <v>1792000</v>
      </c>
      <c r="E77" s="95">
        <v>1792000</v>
      </c>
      <c r="F77" s="249">
        <v>1792000</v>
      </c>
    </row>
    <row r="78" spans="2:8">
      <c r="B78" s="129" t="s">
        <v>553</v>
      </c>
      <c r="C78" s="129" t="s">
        <v>552</v>
      </c>
      <c r="D78" s="95">
        <v>204275.16</v>
      </c>
      <c r="E78" s="95">
        <v>197579.03</v>
      </c>
      <c r="F78" s="249">
        <v>184701.14</v>
      </c>
    </row>
    <row r="79" spans="2:8">
      <c r="B79" s="129" t="s">
        <v>551</v>
      </c>
      <c r="C79" s="129" t="s">
        <v>550</v>
      </c>
      <c r="D79" s="95">
        <v>78115.88</v>
      </c>
      <c r="E79" s="95">
        <v>75555.259999999995</v>
      </c>
      <c r="F79" s="249">
        <v>70630.67</v>
      </c>
    </row>
    <row r="80" spans="2:8">
      <c r="B80" s="129" t="s">
        <v>549</v>
      </c>
      <c r="C80" s="129" t="s">
        <v>507</v>
      </c>
      <c r="D80" s="95">
        <v>0</v>
      </c>
      <c r="E80" s="95"/>
      <c r="F80" s="249">
        <v>319953.96000000002</v>
      </c>
    </row>
    <row r="81" spans="2:7" s="250" customFormat="1">
      <c r="B81" s="252" t="s">
        <v>548</v>
      </c>
      <c r="C81" s="252" t="s">
        <v>547</v>
      </c>
      <c r="D81" s="95">
        <v>410449.83</v>
      </c>
      <c r="E81" s="251">
        <v>410449.83</v>
      </c>
      <c r="F81" s="114">
        <v>410449.83</v>
      </c>
    </row>
    <row r="82" spans="2:7">
      <c r="B82" s="129" t="s">
        <v>546</v>
      </c>
      <c r="C82" s="129" t="s">
        <v>545</v>
      </c>
      <c r="D82" s="95">
        <v>0</v>
      </c>
      <c r="E82" s="95"/>
      <c r="F82" s="249">
        <v>3448113.54</v>
      </c>
    </row>
    <row r="83" spans="2:7">
      <c r="B83" s="129"/>
      <c r="C83" s="129"/>
      <c r="D83" s="97"/>
      <c r="E83" s="95"/>
      <c r="F83" s="249"/>
    </row>
    <row r="84" spans="2:7">
      <c r="B84" s="129"/>
      <c r="C84" s="129"/>
      <c r="D84" s="97"/>
      <c r="E84" s="249"/>
      <c r="F84" s="249"/>
    </row>
    <row r="85" spans="2:7">
      <c r="B85" s="146"/>
      <c r="C85" s="145" t="s">
        <v>79</v>
      </c>
      <c r="D85" s="224">
        <f>SUM(D32:D82)</f>
        <v>40945129.669999994</v>
      </c>
      <c r="E85" s="145">
        <f>SUM(E32:E82)</f>
        <v>40442949.909999996</v>
      </c>
      <c r="F85" s="145">
        <f>SUM(F32:F82)</f>
        <v>58874891.470000006</v>
      </c>
      <c r="G85" s="238"/>
    </row>
    <row r="86" spans="2:7">
      <c r="B86" s="207"/>
      <c r="C86" s="205"/>
      <c r="D86" s="206"/>
      <c r="E86" s="205"/>
      <c r="F86" s="205"/>
      <c r="G86" s="238"/>
    </row>
    <row r="87" spans="2:7">
      <c r="B87" s="207"/>
      <c r="C87" s="205"/>
      <c r="D87" s="206"/>
      <c r="E87" s="205"/>
      <c r="F87" s="205"/>
      <c r="G87" s="238"/>
    </row>
    <row r="88" spans="2:7">
      <c r="B88" s="248"/>
      <c r="C88" s="246"/>
      <c r="D88" s="247"/>
      <c r="E88" s="246"/>
      <c r="F88" s="246"/>
      <c r="G88" s="238"/>
    </row>
    <row r="89" spans="2:7" ht="15">
      <c r="B89" s="129"/>
      <c r="C89" s="129"/>
      <c r="D89" s="242"/>
      <c r="E89" s="241"/>
      <c r="F89" s="241"/>
      <c r="G89"/>
    </row>
    <row r="90" spans="2:7" ht="15">
      <c r="B90" s="151" t="s">
        <v>544</v>
      </c>
      <c r="C90" s="129"/>
      <c r="D90" s="242"/>
      <c r="E90" s="241"/>
      <c r="F90" s="241"/>
      <c r="G90"/>
    </row>
    <row r="91" spans="2:7" ht="15">
      <c r="B91" s="151" t="s">
        <v>543</v>
      </c>
      <c r="C91" s="129" t="s">
        <v>542</v>
      </c>
      <c r="D91" s="242"/>
      <c r="E91" s="241"/>
      <c r="F91" s="241"/>
      <c r="G91"/>
    </row>
    <row r="92" spans="2:7" ht="15">
      <c r="B92" s="129" t="s">
        <v>541</v>
      </c>
      <c r="C92" s="129" t="s">
        <v>540</v>
      </c>
      <c r="D92" s="242">
        <v>1500000</v>
      </c>
      <c r="E92" s="241"/>
      <c r="F92" s="241"/>
      <c r="G92"/>
    </row>
    <row r="93" spans="2:7" ht="15">
      <c r="B93" s="151" t="s">
        <v>539</v>
      </c>
      <c r="C93" s="129" t="s">
        <v>538</v>
      </c>
      <c r="D93" s="242">
        <v>2500000</v>
      </c>
      <c r="E93" s="241"/>
      <c r="F93" s="241"/>
      <c r="G93"/>
    </row>
    <row r="94" spans="2:7" ht="15">
      <c r="B94" s="132" t="s">
        <v>537</v>
      </c>
      <c r="C94" s="132" t="s">
        <v>536</v>
      </c>
      <c r="D94" s="242"/>
      <c r="E94" s="241"/>
      <c r="F94" s="241"/>
      <c r="G94"/>
    </row>
    <row r="95" spans="2:7" ht="15">
      <c r="B95" s="129" t="s">
        <v>535</v>
      </c>
      <c r="C95" s="129" t="s">
        <v>534</v>
      </c>
      <c r="D95" s="242"/>
      <c r="E95" s="241"/>
      <c r="F95" s="241"/>
      <c r="G95"/>
    </row>
    <row r="96" spans="2:7" ht="15">
      <c r="B96" s="129" t="s">
        <v>533</v>
      </c>
      <c r="C96" s="129" t="s">
        <v>503</v>
      </c>
      <c r="D96" s="242"/>
      <c r="E96" s="241"/>
      <c r="F96" s="241">
        <v>418154.94</v>
      </c>
      <c r="G96"/>
    </row>
    <row r="97" spans="2:7" ht="15">
      <c r="B97" s="129" t="s">
        <v>532</v>
      </c>
      <c r="C97" s="129" t="s">
        <v>501</v>
      </c>
      <c r="D97" s="242"/>
      <c r="E97" s="241"/>
      <c r="F97" s="241">
        <v>245376.95</v>
      </c>
      <c r="G97"/>
    </row>
    <row r="98" spans="2:7" ht="15">
      <c r="B98" s="129" t="s">
        <v>531</v>
      </c>
      <c r="C98" s="129" t="s">
        <v>530</v>
      </c>
      <c r="D98" s="242"/>
      <c r="E98" s="241"/>
      <c r="F98" s="241">
        <v>1740869.95</v>
      </c>
      <c r="G98"/>
    </row>
    <row r="99" spans="2:7" ht="15">
      <c r="B99" s="129" t="s">
        <v>529</v>
      </c>
      <c r="C99" s="129" t="s">
        <v>499</v>
      </c>
      <c r="D99" s="242"/>
      <c r="E99" s="241"/>
      <c r="F99" s="241">
        <v>2410047.2599999998</v>
      </c>
      <c r="G99"/>
    </row>
    <row r="100" spans="2:7" ht="15">
      <c r="B100" s="129" t="s">
        <v>528</v>
      </c>
      <c r="C100" s="129" t="s">
        <v>497</v>
      </c>
      <c r="D100" s="242"/>
      <c r="E100" s="241"/>
      <c r="F100" s="241">
        <v>66046</v>
      </c>
      <c r="G100"/>
    </row>
    <row r="101" spans="2:7" ht="15">
      <c r="B101" s="129" t="s">
        <v>527</v>
      </c>
      <c r="C101" s="129" t="s">
        <v>526</v>
      </c>
      <c r="D101" s="242">
        <v>1502001.11</v>
      </c>
      <c r="E101" s="241">
        <v>1452765.09</v>
      </c>
      <c r="F101" s="241">
        <v>1000000</v>
      </c>
      <c r="G101"/>
    </row>
    <row r="102" spans="2:7" ht="15">
      <c r="B102" s="129" t="s">
        <v>525</v>
      </c>
      <c r="C102" s="129" t="s">
        <v>524</v>
      </c>
      <c r="D102" s="242">
        <v>598824.92000000004</v>
      </c>
      <c r="E102" s="241">
        <v>579195.49</v>
      </c>
      <c r="F102" s="241">
        <v>544971.63</v>
      </c>
      <c r="G102"/>
    </row>
    <row r="103" spans="2:7" ht="15">
      <c r="B103" s="129" t="s">
        <v>523</v>
      </c>
      <c r="C103" s="129" t="s">
        <v>522</v>
      </c>
      <c r="D103" s="242">
        <v>584224.03</v>
      </c>
      <c r="E103" s="241">
        <v>565073.19999999995</v>
      </c>
      <c r="F103" s="241">
        <v>531683.81999999995</v>
      </c>
      <c r="G103"/>
    </row>
    <row r="104" spans="2:7" ht="15">
      <c r="B104" s="129" t="s">
        <v>521</v>
      </c>
      <c r="C104" s="129" t="s">
        <v>520</v>
      </c>
      <c r="D104" s="242">
        <v>977159.49</v>
      </c>
      <c r="E104" s="241">
        <v>945128.26</v>
      </c>
      <c r="F104" s="241">
        <v>889281.95</v>
      </c>
      <c r="G104"/>
    </row>
    <row r="105" spans="2:7" ht="15">
      <c r="B105" s="129" t="s">
        <v>519</v>
      </c>
      <c r="C105" s="129" t="s">
        <v>518</v>
      </c>
      <c r="D105" s="242">
        <v>482900.05</v>
      </c>
      <c r="E105" s="241">
        <v>467070.62</v>
      </c>
      <c r="F105" s="241">
        <v>439472.06</v>
      </c>
      <c r="G105"/>
    </row>
    <row r="106" spans="2:7" ht="15">
      <c r="B106" s="129" t="s">
        <v>517</v>
      </c>
      <c r="C106" s="129" t="s">
        <v>516</v>
      </c>
      <c r="D106" s="242">
        <v>4194426.2300000004</v>
      </c>
      <c r="E106" s="241">
        <v>4056933.21</v>
      </c>
      <c r="F106" s="241">
        <v>3817214.67</v>
      </c>
      <c r="G106"/>
    </row>
    <row r="107" spans="2:7" ht="15">
      <c r="B107" s="129" t="s">
        <v>515</v>
      </c>
      <c r="C107" s="129" t="s">
        <v>514</v>
      </c>
      <c r="D107" s="242">
        <v>973566.12</v>
      </c>
      <c r="E107" s="241">
        <v>941652.68</v>
      </c>
      <c r="F107" s="241">
        <v>886011.74</v>
      </c>
      <c r="G107"/>
    </row>
    <row r="108" spans="2:7" ht="15">
      <c r="B108" s="129" t="s">
        <v>513</v>
      </c>
      <c r="C108" s="129" t="s">
        <v>512</v>
      </c>
      <c r="D108" s="242">
        <v>69889.570000000007</v>
      </c>
      <c r="E108" s="241">
        <v>67598.59</v>
      </c>
      <c r="F108" s="241">
        <v>63604.29</v>
      </c>
      <c r="G108"/>
    </row>
    <row r="109" spans="2:7" ht="15">
      <c r="B109" s="129" t="s">
        <v>511</v>
      </c>
      <c r="C109" s="129" t="s">
        <v>510</v>
      </c>
      <c r="D109" s="242">
        <v>4849040.8099999996</v>
      </c>
      <c r="E109" s="241">
        <v>4332437.62</v>
      </c>
      <c r="F109" s="241">
        <v>4332437.62</v>
      </c>
      <c r="G109"/>
    </row>
    <row r="110" spans="2:7" ht="15">
      <c r="B110" s="129" t="s">
        <v>509</v>
      </c>
      <c r="C110" s="129" t="s">
        <v>332</v>
      </c>
      <c r="D110" s="242"/>
      <c r="E110" s="241"/>
      <c r="F110" s="241"/>
      <c r="G110"/>
    </row>
    <row r="111" spans="2:7" ht="15">
      <c r="B111" s="129" t="s">
        <v>508</v>
      </c>
      <c r="C111" s="129" t="s">
        <v>507</v>
      </c>
      <c r="D111" s="242">
        <v>319953.96000000002</v>
      </c>
      <c r="E111" s="241">
        <v>319953.96000000002</v>
      </c>
      <c r="F111" s="241">
        <v>0</v>
      </c>
      <c r="G111"/>
    </row>
    <row r="112" spans="2:7" ht="15">
      <c r="B112" s="129" t="s">
        <v>506</v>
      </c>
      <c r="C112" s="129" t="s">
        <v>505</v>
      </c>
      <c r="D112" s="242">
        <v>3788793.55</v>
      </c>
      <c r="E112" s="241">
        <v>3664597.13</v>
      </c>
      <c r="F112" s="241">
        <v>0</v>
      </c>
      <c r="G112"/>
    </row>
    <row r="113" spans="2:7" ht="15">
      <c r="B113" s="129" t="s">
        <v>504</v>
      </c>
      <c r="C113" s="129" t="s">
        <v>503</v>
      </c>
      <c r="D113" s="242">
        <v>418154.94</v>
      </c>
      <c r="E113" s="241">
        <v>418154.94</v>
      </c>
      <c r="F113" s="241">
        <v>0</v>
      </c>
      <c r="G113"/>
    </row>
    <row r="114" spans="2:7" ht="15">
      <c r="B114" s="129" t="s">
        <v>502</v>
      </c>
      <c r="C114" s="129" t="s">
        <v>501</v>
      </c>
      <c r="D114" s="242">
        <v>245376.95</v>
      </c>
      <c r="E114" s="241">
        <v>245376.95</v>
      </c>
      <c r="F114" s="241">
        <v>0</v>
      </c>
      <c r="G114"/>
    </row>
    <row r="115" spans="2:7" ht="15">
      <c r="B115" s="129" t="s">
        <v>500</v>
      </c>
      <c r="C115" s="129" t="s">
        <v>499</v>
      </c>
      <c r="D115" s="242">
        <v>2410047.2599999998</v>
      </c>
      <c r="E115" s="241">
        <v>2410047.2599999998</v>
      </c>
      <c r="F115" s="241">
        <v>0</v>
      </c>
      <c r="G115"/>
    </row>
    <row r="116" spans="2:7" ht="15">
      <c r="B116" s="129" t="s">
        <v>498</v>
      </c>
      <c r="C116" s="129" t="s">
        <v>497</v>
      </c>
      <c r="D116" s="242">
        <v>66046</v>
      </c>
      <c r="E116" s="241">
        <v>66046</v>
      </c>
      <c r="F116" s="241">
        <v>0</v>
      </c>
      <c r="G116"/>
    </row>
    <row r="117" spans="2:7" ht="15">
      <c r="B117" s="129" t="s">
        <v>496</v>
      </c>
      <c r="C117" s="129" t="s">
        <v>312</v>
      </c>
      <c r="D117" s="242">
        <v>1880016.95</v>
      </c>
      <c r="E117" s="241">
        <v>1880016.95</v>
      </c>
      <c r="F117" s="241">
        <v>0</v>
      </c>
      <c r="G117"/>
    </row>
    <row r="118" spans="2:7" ht="15">
      <c r="B118" s="129" t="s">
        <v>495</v>
      </c>
      <c r="C118" s="129" t="s">
        <v>308</v>
      </c>
      <c r="D118" s="242">
        <v>100500</v>
      </c>
      <c r="E118" s="241">
        <v>100500</v>
      </c>
      <c r="F118" s="241">
        <v>0</v>
      </c>
      <c r="G118"/>
    </row>
    <row r="119" spans="2:7" ht="15">
      <c r="B119" s="129" t="s">
        <v>494</v>
      </c>
      <c r="C119" s="129" t="s">
        <v>306</v>
      </c>
      <c r="D119" s="242">
        <v>79722.89</v>
      </c>
      <c r="E119" s="241">
        <v>79722.89</v>
      </c>
      <c r="F119" s="241">
        <v>0</v>
      </c>
      <c r="G119"/>
    </row>
    <row r="120" spans="2:7" ht="15">
      <c r="B120" s="129" t="s">
        <v>493</v>
      </c>
      <c r="C120" s="129" t="s">
        <v>304</v>
      </c>
      <c r="D120" s="242">
        <v>447000</v>
      </c>
      <c r="E120" s="241">
        <v>447000</v>
      </c>
      <c r="F120" s="241">
        <v>0</v>
      </c>
      <c r="G120"/>
    </row>
    <row r="121" spans="2:7" ht="15">
      <c r="B121" s="129" t="s">
        <v>492</v>
      </c>
      <c r="C121" s="129" t="s">
        <v>298</v>
      </c>
      <c r="D121" s="242">
        <v>199948.51</v>
      </c>
      <c r="E121" s="241">
        <v>199948.51</v>
      </c>
      <c r="F121" s="241">
        <v>0</v>
      </c>
      <c r="G121"/>
    </row>
    <row r="122" spans="2:7" ht="15">
      <c r="B122" s="129" t="s">
        <v>491</v>
      </c>
      <c r="C122" s="129" t="s">
        <v>292</v>
      </c>
      <c r="D122" s="242">
        <v>35995575</v>
      </c>
      <c r="E122" s="241">
        <v>36524780</v>
      </c>
      <c r="F122" s="241">
        <v>0</v>
      </c>
      <c r="G122"/>
    </row>
    <row r="123" spans="2:7" ht="15">
      <c r="B123" s="132" t="s">
        <v>490</v>
      </c>
      <c r="C123" s="132" t="s">
        <v>489</v>
      </c>
      <c r="D123" s="242"/>
      <c r="E123" s="241"/>
      <c r="F123" s="241"/>
      <c r="G123"/>
    </row>
    <row r="124" spans="2:7" ht="15">
      <c r="B124" s="129" t="s">
        <v>488</v>
      </c>
      <c r="C124" s="129" t="s">
        <v>487</v>
      </c>
      <c r="D124" s="242"/>
      <c r="E124" s="241"/>
      <c r="F124" s="241"/>
      <c r="G124"/>
    </row>
    <row r="125" spans="2:7" ht="15">
      <c r="B125" s="129" t="s">
        <v>486</v>
      </c>
      <c r="C125" s="129" t="s">
        <v>485</v>
      </c>
      <c r="D125" s="242">
        <v>15118.15</v>
      </c>
      <c r="E125" s="241">
        <v>15118.15</v>
      </c>
      <c r="F125" s="241">
        <v>15118.15</v>
      </c>
      <c r="G125" s="243"/>
    </row>
    <row r="126" spans="2:7" ht="15">
      <c r="B126" s="129" t="s">
        <v>484</v>
      </c>
      <c r="C126" s="129" t="s">
        <v>483</v>
      </c>
      <c r="D126" s="242">
        <v>23806.68</v>
      </c>
      <c r="E126" s="241">
        <v>23806.68</v>
      </c>
      <c r="F126" s="241">
        <v>23806.68</v>
      </c>
      <c r="G126" s="243"/>
    </row>
    <row r="127" spans="2:7" ht="15">
      <c r="B127" s="129" t="s">
        <v>482</v>
      </c>
      <c r="C127" s="129" t="s">
        <v>481</v>
      </c>
      <c r="D127" s="242">
        <v>138500</v>
      </c>
      <c r="E127" s="241">
        <v>138500</v>
      </c>
      <c r="F127" s="241">
        <v>138500</v>
      </c>
      <c r="G127" s="243"/>
    </row>
    <row r="128" spans="2:7" ht="15">
      <c r="B128" s="129" t="s">
        <v>480</v>
      </c>
      <c r="C128" s="129" t="s">
        <v>479</v>
      </c>
      <c r="D128" s="242">
        <v>30000</v>
      </c>
      <c r="E128" s="241">
        <v>30000</v>
      </c>
      <c r="F128" s="241">
        <v>30000</v>
      </c>
      <c r="G128" s="243"/>
    </row>
    <row r="129" spans="2:7" ht="15">
      <c r="B129" s="129" t="s">
        <v>478</v>
      </c>
      <c r="C129" s="129" t="s">
        <v>477</v>
      </c>
      <c r="D129" s="242"/>
      <c r="E129" s="241"/>
      <c r="F129" s="241"/>
      <c r="G129"/>
    </row>
    <row r="130" spans="2:7" ht="15">
      <c r="B130" s="129" t="s">
        <v>476</v>
      </c>
      <c r="C130" s="129" t="s">
        <v>475</v>
      </c>
      <c r="D130" s="242">
        <v>15415</v>
      </c>
      <c r="E130" s="241">
        <v>15415</v>
      </c>
      <c r="F130" s="241">
        <v>15415</v>
      </c>
      <c r="G130" s="243"/>
    </row>
    <row r="131" spans="2:7" ht="15">
      <c r="B131" s="129" t="s">
        <v>474</v>
      </c>
      <c r="C131" s="129" t="s">
        <v>473</v>
      </c>
      <c r="D131" s="242">
        <v>148844.7080092</v>
      </c>
      <c r="E131" s="241">
        <v>143971.18</v>
      </c>
      <c r="F131" s="241">
        <v>100000</v>
      </c>
      <c r="G131" s="243"/>
    </row>
    <row r="132" spans="2:7" ht="15">
      <c r="B132" s="129" t="s">
        <v>472</v>
      </c>
      <c r="C132" s="129" t="s">
        <v>351</v>
      </c>
      <c r="D132" s="242"/>
      <c r="E132" s="241">
        <v>0</v>
      </c>
      <c r="F132" s="241">
        <v>28000</v>
      </c>
      <c r="G132"/>
    </row>
    <row r="133" spans="2:7" ht="15">
      <c r="B133" s="129" t="s">
        <v>471</v>
      </c>
      <c r="C133" s="129" t="s">
        <v>349</v>
      </c>
      <c r="D133" s="242"/>
      <c r="E133" s="241">
        <v>0</v>
      </c>
      <c r="F133" s="241">
        <v>54309.93</v>
      </c>
      <c r="G133"/>
    </row>
    <row r="134" spans="2:7" ht="15">
      <c r="B134" s="129" t="s">
        <v>470</v>
      </c>
      <c r="C134" s="129" t="s">
        <v>469</v>
      </c>
      <c r="D134" s="242">
        <v>446551.28578799998</v>
      </c>
      <c r="E134" s="241">
        <v>431913.36</v>
      </c>
      <c r="F134" s="241">
        <v>300000</v>
      </c>
      <c r="G134" s="243"/>
    </row>
    <row r="135" spans="2:7" ht="15">
      <c r="B135" s="129" t="s">
        <v>468</v>
      </c>
      <c r="C135" s="129" t="s">
        <v>467</v>
      </c>
      <c r="D135" s="242">
        <v>70000</v>
      </c>
      <c r="E135" s="241">
        <v>70000</v>
      </c>
      <c r="F135" s="241">
        <v>70000</v>
      </c>
      <c r="G135" s="243"/>
    </row>
    <row r="136" spans="2:7" ht="15">
      <c r="B136" s="129" t="s">
        <v>466</v>
      </c>
      <c r="C136" s="129" t="s">
        <v>465</v>
      </c>
      <c r="D136" s="242"/>
      <c r="E136" s="241"/>
      <c r="F136" s="241"/>
      <c r="G136" s="243"/>
    </row>
    <row r="137" spans="2:7" ht="15">
      <c r="B137" s="129" t="s">
        <v>464</v>
      </c>
      <c r="C137" s="129" t="s">
        <v>463</v>
      </c>
      <c r="D137" s="243">
        <v>6810.38</v>
      </c>
      <c r="E137" s="241">
        <v>6810.38</v>
      </c>
      <c r="F137" s="241">
        <v>6810.38</v>
      </c>
    </row>
    <row r="138" spans="2:7" ht="15">
      <c r="B138" s="129" t="s">
        <v>462</v>
      </c>
      <c r="C138" s="129" t="s">
        <v>461</v>
      </c>
      <c r="D138" s="242">
        <v>4810.38</v>
      </c>
      <c r="E138" s="241">
        <v>11765.86</v>
      </c>
      <c r="F138" s="241">
        <v>11765.86</v>
      </c>
      <c r="G138" s="243"/>
    </row>
    <row r="139" spans="2:7" ht="15">
      <c r="B139" s="129" t="s">
        <v>460</v>
      </c>
      <c r="C139" s="129" t="s">
        <v>459</v>
      </c>
      <c r="D139" s="242">
        <v>10951.4</v>
      </c>
      <c r="E139" s="241">
        <v>15951.4</v>
      </c>
      <c r="F139" s="241">
        <v>15951.4</v>
      </c>
      <c r="G139" s="243"/>
    </row>
    <row r="140" spans="2:7" ht="15">
      <c r="B140" s="129" t="s">
        <v>458</v>
      </c>
      <c r="C140" s="129" t="s">
        <v>457</v>
      </c>
      <c r="D140" s="242">
        <v>51337.86</v>
      </c>
      <c r="E140" s="241">
        <v>51337.86</v>
      </c>
      <c r="F140" s="241">
        <v>51337.86</v>
      </c>
      <c r="G140" s="243"/>
    </row>
    <row r="141" spans="2:7" ht="15">
      <c r="B141" s="129" t="s">
        <v>456</v>
      </c>
      <c r="C141" s="129" t="s">
        <v>455</v>
      </c>
      <c r="D141" s="242">
        <v>15862.07</v>
      </c>
      <c r="E141" s="241">
        <v>15862.07</v>
      </c>
      <c r="F141" s="241">
        <v>15862.07</v>
      </c>
      <c r="G141" s="243"/>
    </row>
    <row r="142" spans="2:7" ht="15">
      <c r="B142" s="129" t="s">
        <v>454</v>
      </c>
      <c r="C142" s="129" t="s">
        <v>453</v>
      </c>
      <c r="D142" s="242">
        <v>20000</v>
      </c>
      <c r="E142" s="241">
        <v>20000</v>
      </c>
      <c r="F142" s="241">
        <v>20000</v>
      </c>
      <c r="G142" s="243"/>
    </row>
    <row r="143" spans="2:7" ht="15">
      <c r="B143" s="129" t="s">
        <v>452</v>
      </c>
      <c r="C143" s="129" t="s">
        <v>451</v>
      </c>
      <c r="D143" s="242">
        <v>3612.94</v>
      </c>
      <c r="E143" s="241">
        <v>3612.94</v>
      </c>
      <c r="F143" s="241">
        <v>3612.94</v>
      </c>
      <c r="G143" s="243"/>
    </row>
    <row r="144" spans="2:7" ht="15">
      <c r="B144" s="129" t="s">
        <v>450</v>
      </c>
      <c r="C144" s="129" t="s">
        <v>449</v>
      </c>
      <c r="D144" s="242">
        <v>14992.17</v>
      </c>
      <c r="E144" s="241">
        <v>14992.17</v>
      </c>
      <c r="F144" s="241">
        <v>14992.17</v>
      </c>
      <c r="G144" s="243"/>
    </row>
    <row r="145" spans="2:7">
      <c r="B145" s="129" t="s">
        <v>448</v>
      </c>
      <c r="C145" s="129" t="s">
        <v>447</v>
      </c>
      <c r="D145" s="242">
        <v>139814.12</v>
      </c>
      <c r="E145" s="241">
        <v>135231</v>
      </c>
      <c r="F145" s="241">
        <v>100000</v>
      </c>
      <c r="G145" s="242"/>
    </row>
    <row r="146" spans="2:7">
      <c r="B146" s="129" t="s">
        <v>446</v>
      </c>
      <c r="C146" s="129" t="s">
        <v>445</v>
      </c>
      <c r="D146" s="242">
        <v>139814.12</v>
      </c>
      <c r="E146" s="241">
        <v>135231</v>
      </c>
      <c r="F146" s="241">
        <v>100000</v>
      </c>
      <c r="G146" s="242"/>
    </row>
    <row r="147" spans="2:7" ht="15">
      <c r="B147" s="129" t="s">
        <v>444</v>
      </c>
      <c r="C147" s="129" t="s">
        <v>443</v>
      </c>
      <c r="D147" s="242">
        <v>75080.051124659993</v>
      </c>
      <c r="E147" s="241">
        <v>72618.929999999993</v>
      </c>
      <c r="F147" s="241">
        <v>50000</v>
      </c>
      <c r="G147" s="243"/>
    </row>
    <row r="148" spans="2:7" ht="15">
      <c r="B148" s="129" t="s">
        <v>442</v>
      </c>
      <c r="C148" s="129" t="s">
        <v>441</v>
      </c>
      <c r="D148" s="242">
        <v>85728.391546679995</v>
      </c>
      <c r="E148" s="241">
        <v>82918.23</v>
      </c>
      <c r="F148" s="241">
        <v>61000</v>
      </c>
      <c r="G148" s="243"/>
    </row>
    <row r="149" spans="2:7" ht="15">
      <c r="B149" s="129" t="s">
        <v>440</v>
      </c>
      <c r="C149" s="129" t="s">
        <v>439</v>
      </c>
      <c r="D149" s="242"/>
      <c r="E149" s="241">
        <v>0</v>
      </c>
      <c r="F149" s="241">
        <v>75000</v>
      </c>
      <c r="G149"/>
    </row>
    <row r="150" spans="2:7" ht="15">
      <c r="B150" s="129" t="s">
        <v>438</v>
      </c>
      <c r="C150" s="129" t="s">
        <v>437</v>
      </c>
      <c r="D150" s="242"/>
      <c r="E150" s="241">
        <v>0</v>
      </c>
      <c r="F150" s="241">
        <v>70000</v>
      </c>
      <c r="G150"/>
    </row>
    <row r="151" spans="2:7" ht="15">
      <c r="B151" s="129" t="s">
        <v>436</v>
      </c>
      <c r="C151" s="129" t="s">
        <v>435</v>
      </c>
      <c r="D151" s="242"/>
      <c r="E151" s="241">
        <v>0</v>
      </c>
      <c r="F151" s="241">
        <v>65693.03</v>
      </c>
      <c r="G151"/>
    </row>
    <row r="152" spans="2:7" ht="15">
      <c r="B152" s="129" t="s">
        <v>434</v>
      </c>
      <c r="C152" s="129" t="s">
        <v>433</v>
      </c>
      <c r="D152" s="242"/>
      <c r="E152" s="241">
        <v>0</v>
      </c>
      <c r="F152" s="241">
        <v>150000</v>
      </c>
      <c r="G152"/>
    </row>
    <row r="153" spans="2:7" ht="15">
      <c r="B153" s="129" t="s">
        <v>432</v>
      </c>
      <c r="C153" s="129" t="s">
        <v>347</v>
      </c>
      <c r="D153" s="242"/>
      <c r="E153" s="241">
        <v>0</v>
      </c>
      <c r="F153" s="241">
        <v>74309.259999999995</v>
      </c>
      <c r="G153"/>
    </row>
    <row r="154" spans="2:7" ht="15">
      <c r="B154" s="129" t="s">
        <v>431</v>
      </c>
      <c r="C154" s="129" t="s">
        <v>345</v>
      </c>
      <c r="D154" s="242"/>
      <c r="E154" s="241">
        <v>0</v>
      </c>
      <c r="F154" s="241">
        <v>73913.61</v>
      </c>
      <c r="G154"/>
    </row>
    <row r="155" spans="2:7" ht="25.5">
      <c r="B155" s="129" t="s">
        <v>430</v>
      </c>
      <c r="C155" s="245" t="s">
        <v>429</v>
      </c>
      <c r="D155" s="242"/>
      <c r="E155" s="241">
        <v>0</v>
      </c>
      <c r="F155" s="241">
        <v>74216.33</v>
      </c>
      <c r="G155"/>
    </row>
    <row r="156" spans="2:7" ht="15">
      <c r="B156" s="129" t="s">
        <v>428</v>
      </c>
      <c r="C156" s="129" t="s">
        <v>341</v>
      </c>
      <c r="D156" s="242"/>
      <c r="E156" s="241">
        <v>0</v>
      </c>
      <c r="F156" s="241">
        <v>15800.26</v>
      </c>
      <c r="G156"/>
    </row>
    <row r="157" spans="2:7" ht="15">
      <c r="B157" s="129" t="s">
        <v>427</v>
      </c>
      <c r="C157" s="129" t="s">
        <v>426</v>
      </c>
      <c r="D157" s="243">
        <v>109533.32</v>
      </c>
      <c r="E157" s="241">
        <v>109533.32</v>
      </c>
      <c r="F157" s="241">
        <v>109533.32</v>
      </c>
    </row>
    <row r="158" spans="2:7">
      <c r="B158" s="129" t="s">
        <v>425</v>
      </c>
      <c r="C158" s="129" t="s">
        <v>424</v>
      </c>
      <c r="D158" s="242">
        <v>0</v>
      </c>
      <c r="E158" s="241">
        <v>0</v>
      </c>
      <c r="F158" s="241">
        <v>33333.35</v>
      </c>
      <c r="G158" s="241"/>
    </row>
    <row r="159" spans="2:7" ht="15">
      <c r="B159" s="129" t="s">
        <v>423</v>
      </c>
      <c r="C159" s="129" t="s">
        <v>402</v>
      </c>
      <c r="D159" s="242">
        <v>0</v>
      </c>
      <c r="E159" s="241">
        <v>0</v>
      </c>
      <c r="F159" s="241">
        <v>76561.990000000005</v>
      </c>
      <c r="G159"/>
    </row>
    <row r="160" spans="2:7" ht="15">
      <c r="B160" s="129" t="s">
        <v>422</v>
      </c>
      <c r="C160" s="129" t="s">
        <v>332</v>
      </c>
      <c r="D160" s="242">
        <v>0</v>
      </c>
      <c r="E160" s="241"/>
      <c r="F160" s="241"/>
      <c r="G160"/>
    </row>
    <row r="161" spans="2:7" ht="15">
      <c r="B161" s="129" t="s">
        <v>421</v>
      </c>
      <c r="C161" s="129" t="s">
        <v>420</v>
      </c>
      <c r="D161" s="244">
        <v>271824.26</v>
      </c>
      <c r="E161" s="241">
        <v>271824.26</v>
      </c>
      <c r="F161" s="241">
        <v>271824.26</v>
      </c>
      <c r="G161" s="243"/>
    </row>
    <row r="162" spans="2:7" ht="15">
      <c r="B162" s="129" t="s">
        <v>419</v>
      </c>
      <c r="C162" s="129" t="s">
        <v>418</v>
      </c>
      <c r="D162" s="244">
        <v>168000</v>
      </c>
      <c r="E162" s="241">
        <v>168000</v>
      </c>
      <c r="F162" s="241">
        <v>168000</v>
      </c>
      <c r="G162" s="243"/>
    </row>
    <row r="163" spans="2:7" ht="15">
      <c r="B163" s="129" t="s">
        <v>417</v>
      </c>
      <c r="C163" s="129" t="s">
        <v>416</v>
      </c>
      <c r="D163" s="244">
        <v>66134.240000000005</v>
      </c>
      <c r="E163" s="241">
        <v>66134.240000000005</v>
      </c>
      <c r="F163" s="241">
        <v>66134.240000000005</v>
      </c>
      <c r="G163" s="243"/>
    </row>
    <row r="164" spans="2:7" ht="15">
      <c r="B164" s="129" t="s">
        <v>415</v>
      </c>
      <c r="C164" s="129" t="s">
        <v>414</v>
      </c>
      <c r="D164" s="244">
        <v>229455.8</v>
      </c>
      <c r="E164" s="241">
        <v>229455.8</v>
      </c>
      <c r="F164" s="241">
        <v>229455.8</v>
      </c>
      <c r="G164" s="243"/>
    </row>
    <row r="165" spans="2:7" ht="15">
      <c r="B165" s="129" t="s">
        <v>413</v>
      </c>
      <c r="C165" s="129" t="s">
        <v>412</v>
      </c>
      <c r="D165" s="244">
        <v>150000</v>
      </c>
      <c r="E165" s="241">
        <v>150000</v>
      </c>
      <c r="F165" s="241">
        <v>150000</v>
      </c>
      <c r="G165" s="243"/>
    </row>
    <row r="166" spans="2:7" ht="15">
      <c r="B166" s="129" t="s">
        <v>411</v>
      </c>
      <c r="C166" s="129" t="s">
        <v>410</v>
      </c>
      <c r="D166" s="244">
        <v>51746.8</v>
      </c>
      <c r="E166" s="241">
        <v>51746.8</v>
      </c>
      <c r="F166" s="241">
        <v>51746.8</v>
      </c>
      <c r="G166" s="243"/>
    </row>
    <row r="167" spans="2:7" ht="15">
      <c r="B167" s="129" t="s">
        <v>409</v>
      </c>
      <c r="C167" s="129" t="s">
        <v>408</v>
      </c>
      <c r="D167" s="244">
        <v>37500</v>
      </c>
      <c r="E167" s="241">
        <v>37500</v>
      </c>
      <c r="F167" s="241">
        <v>37500</v>
      </c>
      <c r="G167" s="243"/>
    </row>
    <row r="168" spans="2:7" ht="15">
      <c r="B168" s="129" t="s">
        <v>407</v>
      </c>
      <c r="C168" s="129" t="s">
        <v>406</v>
      </c>
      <c r="D168" s="244">
        <v>67500</v>
      </c>
      <c r="E168" s="241">
        <v>67500</v>
      </c>
      <c r="F168" s="241">
        <v>67500</v>
      </c>
      <c r="G168" s="243"/>
    </row>
    <row r="169" spans="2:7" ht="15">
      <c r="B169" s="129" t="s">
        <v>405</v>
      </c>
      <c r="C169" s="129" t="s">
        <v>404</v>
      </c>
      <c r="D169" s="244">
        <v>150000</v>
      </c>
      <c r="E169" s="241">
        <v>150000</v>
      </c>
      <c r="F169" s="241">
        <v>150000</v>
      </c>
      <c r="G169" s="243"/>
    </row>
    <row r="170" spans="2:7" ht="15">
      <c r="B170" s="129" t="s">
        <v>403</v>
      </c>
      <c r="C170" s="129" t="s">
        <v>402</v>
      </c>
      <c r="D170" s="244">
        <v>76561.990000000005</v>
      </c>
      <c r="E170" s="241">
        <v>76561.990000000005</v>
      </c>
      <c r="F170" s="241"/>
      <c r="G170" s="243"/>
    </row>
    <row r="171" spans="2:7" ht="15">
      <c r="B171" s="129" t="s">
        <v>401</v>
      </c>
      <c r="C171" s="129" t="s">
        <v>400</v>
      </c>
      <c r="D171" s="244">
        <v>74163.61</v>
      </c>
      <c r="E171" s="241">
        <v>74163.61</v>
      </c>
      <c r="F171" s="241">
        <v>74163.61</v>
      </c>
      <c r="G171" s="243"/>
    </row>
    <row r="172" spans="2:7" ht="15">
      <c r="B172" s="129" t="s">
        <v>399</v>
      </c>
      <c r="C172" s="129" t="s">
        <v>398</v>
      </c>
      <c r="D172" s="244">
        <v>65657.77</v>
      </c>
      <c r="E172" s="241">
        <v>65657.77</v>
      </c>
      <c r="F172" s="241">
        <v>65657.77</v>
      </c>
      <c r="G172" s="243"/>
    </row>
    <row r="173" spans="2:7" ht="15">
      <c r="B173" s="129" t="s">
        <v>397</v>
      </c>
      <c r="C173" s="129" t="s">
        <v>396</v>
      </c>
      <c r="D173" s="244">
        <v>74350.42</v>
      </c>
      <c r="E173" s="241">
        <v>74350.42</v>
      </c>
      <c r="F173" s="241">
        <v>74350.42</v>
      </c>
      <c r="G173" s="243"/>
    </row>
    <row r="174" spans="2:7" ht="15">
      <c r="B174" s="129" t="s">
        <v>395</v>
      </c>
      <c r="C174" s="129" t="s">
        <v>394</v>
      </c>
      <c r="D174" s="244">
        <v>74246.710000000006</v>
      </c>
      <c r="E174" s="241">
        <v>74246.710000000006</v>
      </c>
      <c r="F174" s="241">
        <v>74246.710000000006</v>
      </c>
      <c r="G174" s="243"/>
    </row>
    <row r="175" spans="2:7" ht="15">
      <c r="B175" s="129" t="s">
        <v>393</v>
      </c>
      <c r="C175" s="129" t="s">
        <v>392</v>
      </c>
      <c r="D175" s="244">
        <v>98565.03</v>
      </c>
      <c r="E175" s="241">
        <v>98565.03</v>
      </c>
      <c r="F175" s="241">
        <v>98565.03</v>
      </c>
      <c r="G175" s="243"/>
    </row>
    <row r="176" spans="2:7" ht="15">
      <c r="B176" s="129" t="s">
        <v>391</v>
      </c>
      <c r="C176" s="129" t="s">
        <v>390</v>
      </c>
      <c r="D176" s="242">
        <v>98565.03</v>
      </c>
      <c r="E176" s="241">
        <v>98565.03</v>
      </c>
      <c r="F176" s="241">
        <v>98565.03</v>
      </c>
      <c r="G176"/>
    </row>
    <row r="177" spans="2:7" ht="15">
      <c r="B177" s="129" t="s">
        <v>389</v>
      </c>
      <c r="C177" s="129" t="s">
        <v>388</v>
      </c>
      <c r="D177" s="242">
        <v>115047.69</v>
      </c>
      <c r="E177" s="241">
        <v>115047.69</v>
      </c>
      <c r="F177" s="241">
        <v>115047.69</v>
      </c>
      <c r="G177" s="243"/>
    </row>
    <row r="178" spans="2:7" ht="15">
      <c r="B178" s="129" t="s">
        <v>387</v>
      </c>
      <c r="C178" s="129" t="s">
        <v>386</v>
      </c>
      <c r="D178" s="242">
        <v>27400</v>
      </c>
      <c r="E178" s="241">
        <v>27400</v>
      </c>
      <c r="F178" s="241">
        <v>27400</v>
      </c>
      <c r="G178" s="243"/>
    </row>
    <row r="179" spans="2:7" ht="15">
      <c r="B179" s="129" t="s">
        <v>385</v>
      </c>
      <c r="C179" s="129" t="s">
        <v>384</v>
      </c>
      <c r="D179" s="242">
        <v>36492.620000000003</v>
      </c>
      <c r="E179" s="241">
        <v>36492.620000000003</v>
      </c>
      <c r="F179" s="241">
        <v>36492.620000000003</v>
      </c>
      <c r="G179" s="243"/>
    </row>
    <row r="180" spans="2:7" ht="15">
      <c r="B180" s="129" t="s">
        <v>383</v>
      </c>
      <c r="C180" s="129" t="s">
        <v>382</v>
      </c>
      <c r="D180" s="242">
        <v>90000</v>
      </c>
      <c r="E180" s="241">
        <v>90000</v>
      </c>
      <c r="F180" s="241">
        <v>90000</v>
      </c>
      <c r="G180" s="243"/>
    </row>
    <row r="181" spans="2:7" ht="15">
      <c r="B181" s="129" t="s">
        <v>381</v>
      </c>
      <c r="C181" s="129" t="s">
        <v>380</v>
      </c>
      <c r="D181" s="242">
        <v>129844.75</v>
      </c>
      <c r="E181" s="241">
        <v>129844.75</v>
      </c>
      <c r="F181" s="241">
        <v>129844.75</v>
      </c>
      <c r="G181" s="243"/>
    </row>
    <row r="182" spans="2:7" ht="15">
      <c r="B182" s="129" t="s">
        <v>379</v>
      </c>
      <c r="C182" s="129" t="s">
        <v>378</v>
      </c>
      <c r="D182" s="242">
        <v>14104.57</v>
      </c>
      <c r="E182" s="241">
        <v>14104.57</v>
      </c>
      <c r="F182" s="241">
        <v>19104.57</v>
      </c>
      <c r="G182" s="243"/>
    </row>
    <row r="183" spans="2:7" ht="15">
      <c r="B183" s="129" t="s">
        <v>377</v>
      </c>
      <c r="C183" s="129" t="s">
        <v>376</v>
      </c>
      <c r="D183" s="242">
        <v>45000</v>
      </c>
      <c r="E183" s="241">
        <v>45000</v>
      </c>
      <c r="F183" s="241">
        <v>45000</v>
      </c>
      <c r="G183" s="243"/>
    </row>
    <row r="184" spans="2:7" ht="15">
      <c r="B184" s="129" t="s">
        <v>375</v>
      </c>
      <c r="C184" s="129" t="s">
        <v>374</v>
      </c>
      <c r="D184" s="242">
        <v>18943.740000000002</v>
      </c>
      <c r="E184" s="241">
        <v>18943.740000000002</v>
      </c>
      <c r="F184" s="241">
        <v>18943.740000000002</v>
      </c>
      <c r="G184" s="243"/>
    </row>
    <row r="185" spans="2:7" ht="15">
      <c r="B185" s="129" t="s">
        <v>373</v>
      </c>
      <c r="C185" s="129" t="s">
        <v>372</v>
      </c>
      <c r="D185" s="242">
        <v>18943.740000000002</v>
      </c>
      <c r="E185" s="241">
        <v>18943.740000000002</v>
      </c>
      <c r="F185" s="241">
        <v>18943.740000000002</v>
      </c>
      <c r="G185"/>
    </row>
    <row r="186" spans="2:7" ht="15">
      <c r="B186" s="129" t="s">
        <v>371</v>
      </c>
      <c r="C186" s="129" t="s">
        <v>370</v>
      </c>
      <c r="D186" s="242">
        <v>18943.740000000002</v>
      </c>
      <c r="E186" s="241">
        <v>18943.740000000002</v>
      </c>
      <c r="F186" s="241">
        <v>18943.740000000002</v>
      </c>
      <c r="G186"/>
    </row>
    <row r="187" spans="2:7" ht="15">
      <c r="B187" s="129" t="s">
        <v>369</v>
      </c>
      <c r="C187" s="129" t="s">
        <v>368</v>
      </c>
      <c r="D187" s="242"/>
      <c r="E187" s="241">
        <v>0</v>
      </c>
      <c r="F187" s="241">
        <v>1495.92</v>
      </c>
      <c r="G187"/>
    </row>
    <row r="188" spans="2:7" ht="15">
      <c r="B188" s="129" t="s">
        <v>367</v>
      </c>
      <c r="C188" s="129" t="s">
        <v>366</v>
      </c>
      <c r="D188" s="242">
        <v>12900</v>
      </c>
      <c r="E188" s="241">
        <v>12900</v>
      </c>
      <c r="F188" s="241">
        <v>25800</v>
      </c>
      <c r="G188" s="243"/>
    </row>
    <row r="189" spans="2:7" ht="15">
      <c r="B189" s="129" t="s">
        <v>365</v>
      </c>
      <c r="C189" s="129" t="s">
        <v>364</v>
      </c>
      <c r="D189" s="242">
        <v>4027.21</v>
      </c>
      <c r="E189" s="241">
        <v>4027.21</v>
      </c>
      <c r="F189" s="241">
        <v>4027.21</v>
      </c>
      <c r="G189" s="243"/>
    </row>
    <row r="190" spans="2:7" ht="15">
      <c r="B190" s="129" t="s">
        <v>363</v>
      </c>
      <c r="C190" s="129" t="s">
        <v>362</v>
      </c>
      <c r="D190" s="242">
        <v>18915.310000000001</v>
      </c>
      <c r="E190" s="241">
        <v>18915.310000000001</v>
      </c>
      <c r="F190" s="241">
        <v>18915.310000000001</v>
      </c>
      <c r="G190" s="243"/>
    </row>
    <row r="191" spans="2:7" ht="15">
      <c r="B191" s="129" t="s">
        <v>361</v>
      </c>
      <c r="C191" s="129" t="s">
        <v>360</v>
      </c>
      <c r="D191" s="242">
        <v>25800</v>
      </c>
      <c r="E191" s="241">
        <v>25800</v>
      </c>
      <c r="F191" s="241">
        <v>25800</v>
      </c>
      <c r="G191" s="243"/>
    </row>
    <row r="192" spans="2:7" ht="15">
      <c r="B192" s="129" t="s">
        <v>359</v>
      </c>
      <c r="C192" s="129" t="s">
        <v>358</v>
      </c>
      <c r="D192" s="242">
        <v>17091.03</v>
      </c>
      <c r="E192" s="241">
        <v>17091.03</v>
      </c>
      <c r="F192" s="241">
        <v>17091.03</v>
      </c>
      <c r="G192" s="243"/>
    </row>
    <row r="193" spans="2:7" ht="15">
      <c r="B193" s="129" t="s">
        <v>357</v>
      </c>
      <c r="C193" s="129" t="s">
        <v>356</v>
      </c>
      <c r="D193" s="242">
        <v>14999.99</v>
      </c>
      <c r="E193" s="241">
        <v>14999.99</v>
      </c>
      <c r="F193" s="241">
        <v>18061.990000000002</v>
      </c>
      <c r="G193" s="243"/>
    </row>
    <row r="194" spans="2:7" ht="15">
      <c r="B194" s="129" t="s">
        <v>355</v>
      </c>
      <c r="C194" s="129" t="s">
        <v>354</v>
      </c>
      <c r="D194" s="242">
        <v>14999.99</v>
      </c>
      <c r="E194" s="241">
        <v>14999.99</v>
      </c>
      <c r="F194" s="241">
        <v>18061.990000000002</v>
      </c>
      <c r="G194" s="243"/>
    </row>
    <row r="195" spans="2:7" ht="15">
      <c r="B195" s="129" t="s">
        <v>353</v>
      </c>
      <c r="C195" s="129" t="s">
        <v>86</v>
      </c>
      <c r="D195" s="242">
        <v>50000</v>
      </c>
      <c r="E195" s="241">
        <v>50000</v>
      </c>
      <c r="F195" s="241">
        <v>50000</v>
      </c>
      <c r="G195" s="243"/>
    </row>
    <row r="196" spans="2:7" ht="15">
      <c r="B196" s="129" t="s">
        <v>352</v>
      </c>
      <c r="C196" s="129" t="s">
        <v>351</v>
      </c>
      <c r="D196" s="242">
        <v>28000</v>
      </c>
      <c r="E196" s="241">
        <v>28000</v>
      </c>
      <c r="F196" s="241">
        <v>0</v>
      </c>
      <c r="G196" s="243"/>
    </row>
    <row r="197" spans="2:7" ht="15">
      <c r="B197" s="129" t="s">
        <v>350</v>
      </c>
      <c r="C197" s="129" t="s">
        <v>349</v>
      </c>
      <c r="D197" s="242">
        <v>54309.93</v>
      </c>
      <c r="E197" s="241">
        <v>54309.93</v>
      </c>
      <c r="F197" s="241">
        <v>0</v>
      </c>
      <c r="G197" s="243"/>
    </row>
    <row r="198" spans="2:7" ht="15">
      <c r="B198" s="129" t="s">
        <v>348</v>
      </c>
      <c r="C198" s="129" t="s">
        <v>347</v>
      </c>
      <c r="D198" s="242">
        <v>74309.259999999995</v>
      </c>
      <c r="E198" s="241">
        <v>74309.259999999995</v>
      </c>
      <c r="F198" s="241">
        <v>0</v>
      </c>
      <c r="G198" s="243"/>
    </row>
    <row r="199" spans="2:7" ht="15">
      <c r="B199" s="129" t="s">
        <v>346</v>
      </c>
      <c r="C199" s="129" t="s">
        <v>345</v>
      </c>
      <c r="D199" s="242">
        <v>73913.61</v>
      </c>
      <c r="E199" s="241">
        <v>73913.61</v>
      </c>
      <c r="F199" s="241">
        <v>0</v>
      </c>
      <c r="G199" s="243"/>
    </row>
    <row r="200" spans="2:7" ht="15">
      <c r="B200" s="129" t="s">
        <v>344</v>
      </c>
      <c r="C200" s="129" t="s">
        <v>343</v>
      </c>
      <c r="D200" s="242">
        <v>74216.33</v>
      </c>
      <c r="E200" s="241">
        <v>74216.33</v>
      </c>
      <c r="F200" s="241">
        <v>0</v>
      </c>
      <c r="G200" s="243"/>
    </row>
    <row r="201" spans="2:7" ht="15">
      <c r="B201" s="129" t="s">
        <v>342</v>
      </c>
      <c r="C201" s="129" t="s">
        <v>341</v>
      </c>
      <c r="D201" s="242">
        <v>12800.26</v>
      </c>
      <c r="E201" s="241">
        <v>12800.26</v>
      </c>
      <c r="F201" s="241">
        <v>0</v>
      </c>
      <c r="G201" s="243"/>
    </row>
    <row r="202" spans="2:7" ht="15">
      <c r="B202" s="132" t="s">
        <v>340</v>
      </c>
      <c r="C202" s="132" t="s">
        <v>339</v>
      </c>
      <c r="D202" s="242"/>
      <c r="E202" s="241"/>
      <c r="F202" s="241"/>
      <c r="G202"/>
    </row>
    <row r="203" spans="2:7" ht="15">
      <c r="B203" s="129" t="s">
        <v>338</v>
      </c>
      <c r="C203" s="129" t="s">
        <v>332</v>
      </c>
      <c r="D203" s="242"/>
      <c r="E203" s="241"/>
      <c r="F203" s="241"/>
      <c r="G203"/>
    </row>
    <row r="204" spans="2:7" ht="15">
      <c r="B204" s="129" t="s">
        <v>337</v>
      </c>
      <c r="C204" s="129" t="s">
        <v>336</v>
      </c>
      <c r="D204" s="242">
        <v>4999336.45</v>
      </c>
      <c r="E204" s="241">
        <v>4835458.5</v>
      </c>
      <c r="F204" s="241">
        <v>0</v>
      </c>
      <c r="G204" s="243"/>
    </row>
    <row r="205" spans="2:7" ht="15">
      <c r="B205" s="132" t="s">
        <v>335</v>
      </c>
      <c r="C205" s="132" t="s">
        <v>334</v>
      </c>
      <c r="D205" s="242"/>
      <c r="E205" s="241"/>
      <c r="F205" s="241"/>
      <c r="G205"/>
    </row>
    <row r="206" spans="2:7" ht="15">
      <c r="B206" s="129" t="s">
        <v>333</v>
      </c>
      <c r="C206" s="129" t="s">
        <v>332</v>
      </c>
      <c r="D206" s="242"/>
      <c r="E206" s="241"/>
      <c r="F206" s="241"/>
      <c r="G206"/>
    </row>
    <row r="207" spans="2:7" ht="15">
      <c r="B207" s="129" t="s">
        <v>331</v>
      </c>
      <c r="C207" s="129" t="s">
        <v>330</v>
      </c>
      <c r="D207" s="242">
        <v>967478.47708463995</v>
      </c>
      <c r="E207" s="241">
        <v>935764.59</v>
      </c>
      <c r="F207" s="241">
        <v>0</v>
      </c>
      <c r="G207" s="243"/>
    </row>
    <row r="208" spans="2:7" ht="15">
      <c r="B208" s="129" t="s">
        <v>329</v>
      </c>
      <c r="C208" s="129" t="s">
        <v>328</v>
      </c>
      <c r="D208" s="242">
        <v>1493952.9646984199</v>
      </c>
      <c r="E208" s="241">
        <v>1444981.28</v>
      </c>
      <c r="F208" s="241">
        <v>0</v>
      </c>
      <c r="G208" s="243"/>
    </row>
    <row r="209" spans="2:7" ht="15">
      <c r="B209" s="129"/>
      <c r="C209" s="129"/>
      <c r="D209" s="242"/>
      <c r="E209" s="241"/>
      <c r="F209" s="241"/>
      <c r="G209"/>
    </row>
    <row r="210" spans="2:7" ht="15">
      <c r="B210" s="129"/>
      <c r="C210" s="129"/>
      <c r="D210" s="242"/>
      <c r="E210" s="241"/>
      <c r="F210" s="241"/>
      <c r="G210"/>
    </row>
    <row r="211" spans="2:7" ht="15">
      <c r="B211" s="129"/>
      <c r="C211" s="129"/>
      <c r="D211" s="242"/>
      <c r="E211" s="241"/>
      <c r="F211" s="241"/>
      <c r="G211"/>
    </row>
    <row r="212" spans="2:7" ht="15">
      <c r="B212" s="129"/>
      <c r="C212" s="129"/>
      <c r="D212" s="242"/>
      <c r="E212" s="241"/>
      <c r="F212" s="241"/>
      <c r="G212"/>
    </row>
    <row r="213" spans="2:7" ht="15">
      <c r="B213" s="129"/>
      <c r="C213" s="129"/>
      <c r="D213" s="242">
        <v>0</v>
      </c>
      <c r="E213" s="241"/>
      <c r="F213" s="241"/>
      <c r="G213"/>
    </row>
    <row r="214" spans="2:7" ht="15">
      <c r="B214" s="146"/>
      <c r="C214" s="240" t="s">
        <v>79</v>
      </c>
      <c r="D214" s="239">
        <f>SUM(D92:D209)</f>
        <v>75955794.68825157</v>
      </c>
      <c r="E214" s="239">
        <f>SUM(E92:E209)</f>
        <v>71270068.680000007</v>
      </c>
      <c r="F214" s="239">
        <f>SUM(F92:F209)</f>
        <v>21806700.440000001</v>
      </c>
      <c r="G214"/>
    </row>
    <row r="215" spans="2:7" ht="15">
      <c r="B215"/>
      <c r="C215"/>
      <c r="D215"/>
      <c r="E215"/>
      <c r="F215"/>
      <c r="G215"/>
    </row>
    <row r="216" spans="2:7">
      <c r="B216" s="207"/>
      <c r="C216" s="205"/>
      <c r="D216" s="206"/>
      <c r="E216" s="205"/>
      <c r="F216" s="205"/>
      <c r="G216" s="238"/>
    </row>
    <row r="217" spans="2:7">
      <c r="B217" s="207"/>
      <c r="C217" s="205"/>
      <c r="D217" s="206"/>
      <c r="E217" s="205"/>
      <c r="F217" s="205"/>
      <c r="G217" s="238"/>
    </row>
    <row r="218" spans="2:7">
      <c r="D218" s="237"/>
    </row>
    <row r="219" spans="2:7">
      <c r="B219" s="196" t="s">
        <v>327</v>
      </c>
      <c r="C219" s="14" t="s">
        <v>158</v>
      </c>
      <c r="D219" s="15" t="s">
        <v>173</v>
      </c>
      <c r="E219" s="14" t="s">
        <v>242</v>
      </c>
      <c r="F219" s="14" t="s">
        <v>241</v>
      </c>
      <c r="G219" s="14" t="s">
        <v>240</v>
      </c>
    </row>
    <row r="220" spans="2:7">
      <c r="B220" s="27" t="s">
        <v>326</v>
      </c>
      <c r="C220" s="115"/>
      <c r="D220" s="88"/>
      <c r="E220" s="153"/>
      <c r="F220" s="115"/>
      <c r="G220" s="115"/>
    </row>
    <row r="221" spans="2:7">
      <c r="B221" s="132" t="s">
        <v>325</v>
      </c>
      <c r="C221" s="132" t="s">
        <v>324</v>
      </c>
      <c r="D221" s="87"/>
      <c r="E221" s="8"/>
      <c r="F221" s="100"/>
      <c r="G221" s="100"/>
    </row>
    <row r="222" spans="2:7">
      <c r="B222" s="129" t="s">
        <v>323</v>
      </c>
      <c r="C222" s="129" t="s">
        <v>322</v>
      </c>
      <c r="D222" s="87">
        <v>25691.87</v>
      </c>
      <c r="E222" s="8"/>
      <c r="F222" s="100"/>
      <c r="G222" s="100"/>
    </row>
    <row r="223" spans="2:7">
      <c r="B223" s="129" t="s">
        <v>321</v>
      </c>
      <c r="C223" s="129" t="s">
        <v>320</v>
      </c>
      <c r="D223" s="87">
        <v>2717.4</v>
      </c>
      <c r="E223" s="8"/>
      <c r="F223" s="100"/>
      <c r="G223" s="100"/>
    </row>
    <row r="224" spans="2:7">
      <c r="B224" s="129" t="s">
        <v>319</v>
      </c>
      <c r="C224" s="129" t="s">
        <v>86</v>
      </c>
      <c r="D224" s="87">
        <v>92797.98</v>
      </c>
      <c r="E224" s="8"/>
      <c r="F224" s="100"/>
      <c r="G224" s="100"/>
    </row>
    <row r="225" spans="2:7">
      <c r="B225" s="129" t="s">
        <v>318</v>
      </c>
      <c r="C225" s="129" t="s">
        <v>317</v>
      </c>
      <c r="D225" s="87">
        <v>147392.35999999999</v>
      </c>
      <c r="E225" s="8"/>
      <c r="F225" s="100"/>
      <c r="G225" s="100"/>
    </row>
    <row r="226" spans="2:7">
      <c r="B226" s="129"/>
      <c r="C226" s="129"/>
      <c r="D226" s="87"/>
      <c r="E226" s="8"/>
      <c r="F226" s="236"/>
      <c r="G226" s="100"/>
    </row>
    <row r="227" spans="2:7">
      <c r="B227" s="146"/>
      <c r="C227" s="145" t="s">
        <v>79</v>
      </c>
      <c r="D227" s="224">
        <f>SUM(D222:D226)</f>
        <v>268599.61</v>
      </c>
      <c r="E227" s="223"/>
      <c r="F227" s="222"/>
      <c r="G227" s="145">
        <f>SUM(G68:G72)</f>
        <v>0</v>
      </c>
    </row>
    <row r="228" spans="2:7">
      <c r="B228" s="129"/>
      <c r="C228" s="129"/>
      <c r="D228" s="87"/>
      <c r="E228" s="8"/>
      <c r="F228" s="236"/>
      <c r="G228" s="100"/>
    </row>
    <row r="229" spans="2:7">
      <c r="B229" s="129"/>
      <c r="C229" s="129"/>
      <c r="D229" s="87"/>
      <c r="E229" s="8"/>
      <c r="F229" s="236"/>
      <c r="G229" s="100"/>
    </row>
    <row r="230" spans="2:7">
      <c r="B230" s="151" t="s">
        <v>316</v>
      </c>
      <c r="C230" s="151"/>
      <c r="D230" s="87"/>
      <c r="E230" s="8"/>
      <c r="F230" s="236"/>
      <c r="G230" s="100"/>
    </row>
    <row r="231" spans="2:7">
      <c r="B231" s="132" t="s">
        <v>315</v>
      </c>
      <c r="C231" s="132" t="s">
        <v>314</v>
      </c>
      <c r="D231" s="87"/>
      <c r="E231" s="8"/>
      <c r="F231" s="236"/>
      <c r="G231" s="100"/>
    </row>
    <row r="232" spans="2:7">
      <c r="B232" s="129" t="s">
        <v>313</v>
      </c>
      <c r="C232" s="129" t="s">
        <v>312</v>
      </c>
      <c r="D232" s="100">
        <v>0</v>
      </c>
      <c r="E232" s="8"/>
      <c r="F232" s="236"/>
      <c r="G232" s="100"/>
    </row>
    <row r="233" spans="2:7">
      <c r="B233" s="129" t="s">
        <v>311</v>
      </c>
      <c r="C233" s="129" t="s">
        <v>310</v>
      </c>
      <c r="D233" s="100">
        <v>36832.449999999997</v>
      </c>
      <c r="E233" s="8"/>
      <c r="F233" s="236"/>
      <c r="G233" s="100"/>
    </row>
    <row r="234" spans="2:7">
      <c r="B234" s="129" t="s">
        <v>309</v>
      </c>
      <c r="C234" s="129" t="s">
        <v>308</v>
      </c>
      <c r="D234" s="100">
        <v>0</v>
      </c>
      <c r="E234" s="8"/>
      <c r="F234" s="236"/>
      <c r="G234" s="100"/>
    </row>
    <row r="235" spans="2:7">
      <c r="B235" s="129" t="s">
        <v>307</v>
      </c>
      <c r="C235" s="129" t="s">
        <v>306</v>
      </c>
      <c r="D235" s="100">
        <v>0</v>
      </c>
      <c r="E235" s="8"/>
      <c r="F235" s="236"/>
      <c r="G235" s="100"/>
    </row>
    <row r="236" spans="2:7">
      <c r="B236" s="129" t="s">
        <v>305</v>
      </c>
      <c r="C236" s="129" t="s">
        <v>304</v>
      </c>
      <c r="D236" s="100">
        <v>0</v>
      </c>
      <c r="E236" s="8"/>
      <c r="F236" s="236"/>
      <c r="G236" s="100"/>
    </row>
    <row r="237" spans="2:7">
      <c r="B237" s="129" t="s">
        <v>303</v>
      </c>
      <c r="C237" s="129" t="s">
        <v>302</v>
      </c>
      <c r="D237" s="100">
        <v>313813.63</v>
      </c>
      <c r="E237" s="8"/>
      <c r="F237" s="236"/>
      <c r="G237" s="100"/>
    </row>
    <row r="238" spans="2:7">
      <c r="B238" s="129" t="s">
        <v>301</v>
      </c>
      <c r="C238" s="129" t="s">
        <v>300</v>
      </c>
      <c r="D238" s="100">
        <v>599347.88</v>
      </c>
      <c r="E238" s="8"/>
      <c r="F238" s="236"/>
      <c r="G238" s="100"/>
    </row>
    <row r="239" spans="2:7">
      <c r="B239" s="129" t="s">
        <v>299</v>
      </c>
      <c r="C239" s="129" t="s">
        <v>298</v>
      </c>
      <c r="D239" s="100">
        <v>0</v>
      </c>
      <c r="E239" s="8"/>
      <c r="F239" s="236"/>
      <c r="G239" s="100"/>
    </row>
    <row r="240" spans="2:7">
      <c r="B240" s="129" t="s">
        <v>297</v>
      </c>
      <c r="C240" s="129" t="s">
        <v>296</v>
      </c>
      <c r="D240" s="100">
        <v>44000</v>
      </c>
      <c r="E240" s="8"/>
      <c r="F240" s="236"/>
      <c r="G240" s="100"/>
    </row>
    <row r="241" spans="2:7">
      <c r="B241" s="129" t="s">
        <v>295</v>
      </c>
      <c r="C241" s="129" t="s">
        <v>294</v>
      </c>
      <c r="D241" s="100">
        <v>100000</v>
      </c>
      <c r="E241" s="8"/>
      <c r="F241" s="236"/>
      <c r="G241" s="100"/>
    </row>
    <row r="242" spans="2:7">
      <c r="B242" s="129" t="s">
        <v>293</v>
      </c>
      <c r="C242" s="129" t="s">
        <v>292</v>
      </c>
      <c r="D242" s="100">
        <v>0</v>
      </c>
      <c r="E242" s="8"/>
      <c r="F242" s="236"/>
      <c r="G242" s="100"/>
    </row>
    <row r="243" spans="2:7">
      <c r="B243" s="129" t="s">
        <v>291</v>
      </c>
      <c r="C243" s="129" t="s">
        <v>290</v>
      </c>
      <c r="D243" s="100">
        <v>7949.65</v>
      </c>
      <c r="E243" s="8"/>
      <c r="F243" s="236"/>
      <c r="G243" s="100"/>
    </row>
    <row r="244" spans="2:7">
      <c r="B244" s="129" t="s">
        <v>289</v>
      </c>
      <c r="C244" s="129" t="s">
        <v>288</v>
      </c>
      <c r="D244" s="100">
        <v>49211.82</v>
      </c>
      <c r="E244" s="8"/>
      <c r="F244" s="236"/>
      <c r="G244" s="100"/>
    </row>
    <row r="245" spans="2:7">
      <c r="B245" s="129" t="s">
        <v>287</v>
      </c>
      <c r="C245" s="129" t="s">
        <v>286</v>
      </c>
      <c r="D245" s="100">
        <v>70579.600000000006</v>
      </c>
      <c r="E245" s="8"/>
      <c r="F245" s="236"/>
      <c r="G245" s="100"/>
    </row>
    <row r="246" spans="2:7">
      <c r="B246" s="129" t="s">
        <v>285</v>
      </c>
      <c r="C246" s="129" t="s">
        <v>284</v>
      </c>
      <c r="D246" s="100">
        <v>29414.799999999999</v>
      </c>
      <c r="E246" s="8"/>
      <c r="F246" s="236"/>
      <c r="G246" s="100"/>
    </row>
    <row r="247" spans="2:7">
      <c r="B247" s="129" t="s">
        <v>283</v>
      </c>
      <c r="C247" s="129" t="s">
        <v>282</v>
      </c>
      <c r="D247" s="100">
        <v>1913269.01</v>
      </c>
      <c r="E247" s="8"/>
      <c r="F247" s="236"/>
      <c r="G247" s="100"/>
    </row>
    <row r="248" spans="2:7">
      <c r="B248" s="129"/>
      <c r="C248" s="129"/>
      <c r="D248" s="87"/>
      <c r="E248" s="8"/>
      <c r="F248" s="236"/>
      <c r="G248" s="100"/>
    </row>
    <row r="249" spans="2:7">
      <c r="B249" s="146"/>
      <c r="C249" s="145" t="s">
        <v>79</v>
      </c>
      <c r="D249" s="224">
        <f>SUM(D232:D248)</f>
        <v>3164418.84</v>
      </c>
      <c r="E249" s="223"/>
      <c r="F249" s="222"/>
      <c r="G249" s="145">
        <f>SUM(G222:G226)</f>
        <v>0</v>
      </c>
    </row>
    <row r="250" spans="2:7">
      <c r="B250" s="23"/>
      <c r="C250" s="225"/>
      <c r="D250" s="227"/>
      <c r="E250" s="8"/>
      <c r="F250" s="226"/>
      <c r="G250" s="225"/>
    </row>
    <row r="251" spans="2:7">
      <c r="B251" s="23" t="s">
        <v>281</v>
      </c>
      <c r="C251" s="100"/>
      <c r="D251" s="235"/>
      <c r="E251" s="8"/>
      <c r="F251" s="226"/>
      <c r="G251" s="225"/>
    </row>
    <row r="252" spans="2:7">
      <c r="B252" s="229" t="s">
        <v>280</v>
      </c>
      <c r="C252" s="228" t="s">
        <v>279</v>
      </c>
      <c r="D252" s="87"/>
      <c r="E252" s="8"/>
      <c r="F252" s="226"/>
      <c r="G252" s="225"/>
    </row>
    <row r="253" spans="2:7">
      <c r="B253" s="113" t="s">
        <v>278</v>
      </c>
      <c r="C253" s="100" t="s">
        <v>277</v>
      </c>
      <c r="D253" s="87">
        <v>7249.42</v>
      </c>
      <c r="E253" s="8"/>
      <c r="F253" s="226"/>
      <c r="G253" s="225"/>
    </row>
    <row r="254" spans="2:7">
      <c r="B254" s="234"/>
      <c r="C254" s="230" t="s">
        <v>79</v>
      </c>
      <c r="D254" s="233">
        <f>+D253</f>
        <v>7249.42</v>
      </c>
      <c r="E254" s="232"/>
      <c r="F254" s="231"/>
      <c r="G254" s="230">
        <f>SUM(G228:G231)</f>
        <v>0</v>
      </c>
    </row>
    <row r="255" spans="2:7">
      <c r="B255" s="23" t="s">
        <v>276</v>
      </c>
      <c r="C255" s="100"/>
      <c r="D255" s="87"/>
      <c r="E255" s="8"/>
      <c r="F255" s="226"/>
      <c r="G255" s="225"/>
    </row>
    <row r="256" spans="2:7">
      <c r="B256" s="229" t="s">
        <v>275</v>
      </c>
      <c r="C256" s="228" t="s">
        <v>274</v>
      </c>
      <c r="D256" s="87"/>
      <c r="E256" s="8"/>
      <c r="F256" s="226"/>
      <c r="G256" s="225"/>
    </row>
    <row r="257" spans="2:7">
      <c r="B257" s="113" t="s">
        <v>273</v>
      </c>
      <c r="C257" s="100" t="s">
        <v>272</v>
      </c>
      <c r="D257" s="87">
        <v>750</v>
      </c>
      <c r="E257" s="8"/>
      <c r="F257" s="226"/>
      <c r="G257" s="225"/>
    </row>
    <row r="258" spans="2:7">
      <c r="B258" s="113" t="s">
        <v>271</v>
      </c>
      <c r="C258" s="100" t="s">
        <v>86</v>
      </c>
      <c r="D258" s="87">
        <v>-0.35</v>
      </c>
      <c r="E258" s="8"/>
      <c r="F258" s="226"/>
      <c r="G258" s="225"/>
    </row>
    <row r="259" spans="2:7">
      <c r="B259" s="23"/>
      <c r="C259" s="225"/>
      <c r="D259" s="227"/>
      <c r="E259" s="8"/>
      <c r="F259" s="226"/>
      <c r="G259" s="225"/>
    </row>
    <row r="260" spans="2:7">
      <c r="B260" s="146"/>
      <c r="C260" s="145" t="s">
        <v>79</v>
      </c>
      <c r="D260" s="224">
        <f>SUM(D257:D259)</f>
        <v>749.65</v>
      </c>
      <c r="E260" s="223"/>
      <c r="F260" s="222">
        <f>SUM(F221:F225)</f>
        <v>0</v>
      </c>
      <c r="G260" s="145">
        <f>SUM(G221:G225)</f>
        <v>0</v>
      </c>
    </row>
    <row r="263" spans="2:7" ht="14.25" customHeight="1"/>
    <row r="264" spans="2:7" ht="14.25" customHeight="1">
      <c r="B264" s="204" t="s">
        <v>270</v>
      </c>
    </row>
    <row r="265" spans="2:7" ht="14.25" customHeight="1">
      <c r="B265" s="200"/>
    </row>
    <row r="266" spans="2:7" ht="24" customHeight="1">
      <c r="B266" s="196" t="s">
        <v>269</v>
      </c>
      <c r="C266" s="14" t="s">
        <v>173</v>
      </c>
      <c r="D266" s="15" t="s">
        <v>268</v>
      </c>
    </row>
    <row r="267" spans="2:7" ht="14.25" customHeight="1">
      <c r="B267" s="27" t="s">
        <v>267</v>
      </c>
      <c r="C267" s="105"/>
      <c r="D267" s="88">
        <v>0</v>
      </c>
    </row>
    <row r="268" spans="2:7" ht="14.25" customHeight="1">
      <c r="B268" s="23"/>
      <c r="C268" s="22" t="s">
        <v>5</v>
      </c>
      <c r="D268" s="87">
        <v>0</v>
      </c>
    </row>
    <row r="269" spans="2:7" ht="14.25" customHeight="1">
      <c r="B269" s="23" t="s">
        <v>266</v>
      </c>
      <c r="C269" s="94"/>
      <c r="D269" s="87"/>
    </row>
    <row r="270" spans="2:7" ht="14.25" customHeight="1">
      <c r="B270" s="19"/>
      <c r="C270" s="93"/>
      <c r="D270" s="85">
        <v>0</v>
      </c>
    </row>
    <row r="271" spans="2:7" ht="14.25" customHeight="1">
      <c r="B271" s="207"/>
      <c r="C271" s="14">
        <f>SUM(C266:C270)</f>
        <v>0</v>
      </c>
      <c r="D271" s="15"/>
    </row>
    <row r="272" spans="2:7" ht="14.25" customHeight="1">
      <c r="B272" s="207"/>
      <c r="C272" s="84"/>
      <c r="D272" s="179"/>
    </row>
    <row r="273" spans="2:7" ht="9.75" customHeight="1">
      <c r="B273" s="207"/>
      <c r="C273" s="84"/>
      <c r="D273" s="179"/>
    </row>
    <row r="274" spans="2:7" ht="14.25" customHeight="1"/>
    <row r="275" spans="2:7" ht="14.25" customHeight="1">
      <c r="B275" s="204" t="s">
        <v>265</v>
      </c>
    </row>
    <row r="276" spans="2:7" ht="14.25" customHeight="1">
      <c r="B276" s="200"/>
    </row>
    <row r="277" spans="2:7" ht="27.75" customHeight="1">
      <c r="B277" s="196" t="s">
        <v>264</v>
      </c>
      <c r="C277" s="14" t="s">
        <v>173</v>
      </c>
      <c r="D277" s="15" t="s">
        <v>157</v>
      </c>
      <c r="E277" s="14" t="s">
        <v>179</v>
      </c>
      <c r="F277" s="221" t="s">
        <v>263</v>
      </c>
      <c r="G277" s="14" t="s">
        <v>262</v>
      </c>
    </row>
    <row r="278" spans="2:7" ht="14.25" customHeight="1">
      <c r="B278" s="99" t="s">
        <v>261</v>
      </c>
      <c r="C278" s="105"/>
      <c r="D278" s="179">
        <v>0</v>
      </c>
      <c r="E278" s="84">
        <v>0</v>
      </c>
      <c r="F278" s="84">
        <v>0</v>
      </c>
      <c r="G278" s="20">
        <v>0</v>
      </c>
    </row>
    <row r="279" spans="2:7" ht="14.25" customHeight="1">
      <c r="B279" s="99"/>
      <c r="C279" s="22" t="s">
        <v>5</v>
      </c>
      <c r="D279" s="179">
        <v>0</v>
      </c>
      <c r="E279" s="84">
        <v>0</v>
      </c>
      <c r="F279" s="84">
        <v>0</v>
      </c>
      <c r="G279" s="20">
        <v>0</v>
      </c>
    </row>
    <row r="280" spans="2:7" ht="14.25" customHeight="1">
      <c r="B280" s="99"/>
      <c r="C280" s="94"/>
      <c r="D280" s="179">
        <v>0</v>
      </c>
      <c r="E280" s="84">
        <v>0</v>
      </c>
      <c r="F280" s="84">
        <v>0</v>
      </c>
      <c r="G280" s="20">
        <v>0</v>
      </c>
    </row>
    <row r="281" spans="2:7" ht="14.25" customHeight="1">
      <c r="B281" s="220"/>
      <c r="C281" s="93"/>
      <c r="D281" s="219">
        <v>0</v>
      </c>
      <c r="E281" s="218">
        <v>0</v>
      </c>
      <c r="F281" s="218">
        <v>0</v>
      </c>
      <c r="G281" s="86">
        <v>0</v>
      </c>
    </row>
    <row r="282" spans="2:7" ht="15" customHeight="1">
      <c r="B282" s="207"/>
      <c r="C282" s="14">
        <f>SUM(C277:C281)</f>
        <v>0</v>
      </c>
      <c r="D282" s="217">
        <v>0</v>
      </c>
      <c r="E282" s="216">
        <v>0</v>
      </c>
      <c r="F282" s="216">
        <v>0</v>
      </c>
      <c r="G282" s="215">
        <v>0</v>
      </c>
    </row>
    <row r="283" spans="2:7">
      <c r="B283" s="207"/>
      <c r="C283" s="205"/>
      <c r="D283" s="206"/>
      <c r="E283" s="205"/>
      <c r="F283" s="205"/>
      <c r="G283" s="205"/>
    </row>
    <row r="284" spans="2:7">
      <c r="B284" s="207"/>
      <c r="C284" s="205"/>
      <c r="D284" s="206"/>
      <c r="E284" s="205"/>
      <c r="F284" s="205"/>
      <c r="G284" s="205"/>
    </row>
    <row r="285" spans="2:7">
      <c r="B285" s="207"/>
      <c r="C285" s="205"/>
      <c r="D285" s="206"/>
      <c r="E285" s="205"/>
      <c r="F285" s="205"/>
      <c r="G285" s="205"/>
    </row>
    <row r="286" spans="2:7">
      <c r="B286" s="207"/>
      <c r="C286" s="205"/>
      <c r="D286" s="206"/>
      <c r="E286" s="205"/>
      <c r="F286" s="205"/>
      <c r="G286" s="205"/>
    </row>
    <row r="287" spans="2:7">
      <c r="B287" s="207"/>
      <c r="C287" s="205"/>
      <c r="D287" s="206"/>
      <c r="E287" s="205"/>
      <c r="F287" s="205"/>
      <c r="G287" s="205"/>
    </row>
    <row r="288" spans="2:7" ht="26.25" customHeight="1">
      <c r="B288" s="196" t="s">
        <v>260</v>
      </c>
      <c r="C288" s="14" t="s">
        <v>173</v>
      </c>
      <c r="D288" s="15" t="s">
        <v>157</v>
      </c>
      <c r="E288" s="14" t="s">
        <v>259</v>
      </c>
      <c r="F288" s="205"/>
      <c r="G288" s="205"/>
    </row>
    <row r="289" spans="2:7">
      <c r="B289" s="27" t="s">
        <v>258</v>
      </c>
      <c r="C289" s="214"/>
      <c r="D289" s="87">
        <v>0</v>
      </c>
      <c r="E289" s="94">
        <v>0</v>
      </c>
      <c r="F289" s="205"/>
      <c r="G289" s="205"/>
    </row>
    <row r="290" spans="2:7">
      <c r="B290" s="213" t="s">
        <v>257</v>
      </c>
      <c r="C290" s="212"/>
      <c r="D290" s="87"/>
      <c r="E290" s="94"/>
      <c r="F290" s="205"/>
      <c r="G290" s="205"/>
    </row>
    <row r="291" spans="2:7">
      <c r="B291" s="129" t="s">
        <v>256</v>
      </c>
      <c r="C291" s="211">
        <v>18500000</v>
      </c>
      <c r="D291" s="87"/>
      <c r="E291" s="94"/>
      <c r="F291" s="205"/>
      <c r="G291" s="205"/>
    </row>
    <row r="292" spans="2:7">
      <c r="B292" s="129" t="s">
        <v>255</v>
      </c>
      <c r="C292" s="211">
        <v>6000000</v>
      </c>
      <c r="D292" s="87"/>
      <c r="E292" s="94"/>
      <c r="F292" s="205"/>
      <c r="G292" s="205"/>
    </row>
    <row r="293" spans="2:7">
      <c r="B293" s="19"/>
      <c r="C293" s="210"/>
      <c r="D293" s="87">
        <v>0</v>
      </c>
      <c r="E293" s="94">
        <v>0</v>
      </c>
      <c r="F293" s="205"/>
      <c r="G293" s="205"/>
    </row>
    <row r="294" spans="2:7" ht="16.5" customHeight="1">
      <c r="B294" s="207"/>
      <c r="C294" s="109">
        <f>SUM(C289:C293)</f>
        <v>24500000</v>
      </c>
      <c r="D294" s="209"/>
      <c r="E294" s="208"/>
      <c r="F294" s="205"/>
      <c r="G294" s="205"/>
    </row>
    <row r="295" spans="2:7">
      <c r="B295" s="207"/>
      <c r="C295" s="205"/>
      <c r="D295" s="206"/>
      <c r="E295" s="205"/>
      <c r="F295" s="205"/>
      <c r="G295" s="205"/>
    </row>
    <row r="296" spans="2:7">
      <c r="B296" s="207"/>
      <c r="C296" s="205"/>
      <c r="D296" s="206"/>
      <c r="E296" s="205"/>
      <c r="F296" s="205"/>
      <c r="G296" s="205"/>
    </row>
    <row r="297" spans="2:7">
      <c r="B297" s="200"/>
    </row>
    <row r="298" spans="2:7">
      <c r="B298" s="204" t="s">
        <v>254</v>
      </c>
    </row>
    <row r="300" spans="2:7">
      <c r="B300" s="200"/>
    </row>
    <row r="301" spans="2:7">
      <c r="B301" s="196" t="s">
        <v>253</v>
      </c>
      <c r="C301" s="14"/>
      <c r="D301" s="15" t="s">
        <v>9</v>
      </c>
      <c r="E301" s="14" t="s">
        <v>8</v>
      </c>
      <c r="F301" s="14" t="s">
        <v>7</v>
      </c>
      <c r="G301" s="14" t="s">
        <v>249</v>
      </c>
    </row>
    <row r="302" spans="2:7">
      <c r="B302" s="156" t="s">
        <v>252</v>
      </c>
      <c r="C302" s="132"/>
      <c r="D302" s="97"/>
      <c r="E302" s="203" t="s">
        <v>251</v>
      </c>
      <c r="F302" s="147">
        <v>0</v>
      </c>
      <c r="G302" s="100">
        <v>0</v>
      </c>
    </row>
    <row r="303" spans="2:7">
      <c r="B303" s="23"/>
      <c r="C303" s="199" t="s">
        <v>5</v>
      </c>
      <c r="D303" s="87"/>
      <c r="E303" s="147"/>
      <c r="F303" s="147">
        <f>+E303-D303</f>
        <v>0</v>
      </c>
      <c r="G303" s="100">
        <v>0</v>
      </c>
    </row>
    <row r="304" spans="2:7">
      <c r="B304" s="19"/>
      <c r="C304" s="201" t="s">
        <v>79</v>
      </c>
      <c r="D304" s="202">
        <f>SUM(D302:D303)</f>
        <v>0</v>
      </c>
      <c r="E304" s="201">
        <f>SUM(E302:E303)</f>
        <v>0</v>
      </c>
      <c r="F304" s="111">
        <f>+E304-D304</f>
        <v>0</v>
      </c>
      <c r="G304" s="111">
        <v>0</v>
      </c>
    </row>
    <row r="305" spans="2:6">
      <c r="B305" s="200"/>
    </row>
    <row r="306" spans="2:6">
      <c r="B306" s="200"/>
    </row>
    <row r="307" spans="2:6">
      <c r="B307" s="200"/>
    </row>
    <row r="309" spans="2:6" ht="21.75" customHeight="1">
      <c r="B309" s="196" t="s">
        <v>250</v>
      </c>
      <c r="C309" s="14" t="s">
        <v>9</v>
      </c>
      <c r="D309" s="15" t="s">
        <v>8</v>
      </c>
      <c r="E309" s="14" t="s">
        <v>7</v>
      </c>
      <c r="F309" s="14" t="s">
        <v>249</v>
      </c>
    </row>
    <row r="310" spans="2:6">
      <c r="B310" s="23" t="s">
        <v>248</v>
      </c>
      <c r="C310" s="94"/>
      <c r="D310" s="87"/>
      <c r="E310" s="94"/>
      <c r="F310" s="94"/>
    </row>
    <row r="311" spans="2:6">
      <c r="B311" s="23"/>
      <c r="C311" s="199" t="s">
        <v>5</v>
      </c>
      <c r="D311" s="87"/>
      <c r="E311" s="94"/>
      <c r="F311" s="94"/>
    </row>
    <row r="312" spans="2:6" ht="15">
      <c r="B312" s="198"/>
      <c r="C312" s="93"/>
      <c r="D312" s="85"/>
      <c r="E312" s="93"/>
      <c r="F312" s="93"/>
    </row>
    <row r="313" spans="2:6" ht="16.5" customHeight="1">
      <c r="C313" s="109">
        <f>SUM(C310:C312)</f>
        <v>0</v>
      </c>
      <c r="D313" s="108">
        <f>SUM(D310:D312)</f>
        <v>0</v>
      </c>
      <c r="E313" s="14">
        <f>SUM(E310:E312)</f>
        <v>0</v>
      </c>
      <c r="F313" s="197"/>
    </row>
    <row r="316" spans="2:6" ht="27" customHeight="1">
      <c r="B316" s="196" t="s">
        <v>247</v>
      </c>
      <c r="C316" s="14" t="s">
        <v>173</v>
      </c>
    </row>
    <row r="317" spans="2:6">
      <c r="B317" s="27" t="s">
        <v>246</v>
      </c>
      <c r="C317" s="105"/>
    </row>
    <row r="318" spans="2:6">
      <c r="B318" s="23"/>
      <c r="C318" s="22" t="s">
        <v>5</v>
      </c>
    </row>
    <row r="319" spans="2:6">
      <c r="B319" s="19"/>
      <c r="C319" s="93"/>
    </row>
    <row r="320" spans="2:6" ht="15" customHeight="1">
      <c r="C320" s="14">
        <f>SUM(C318:C319)</f>
        <v>0</v>
      </c>
    </row>
    <row r="321" spans="2:7" ht="15">
      <c r="B321"/>
    </row>
    <row r="323" spans="2:7" ht="22.5" customHeight="1">
      <c r="B323" s="31" t="s">
        <v>245</v>
      </c>
      <c r="C323" s="30" t="s">
        <v>173</v>
      </c>
      <c r="D323" s="195" t="s">
        <v>189</v>
      </c>
    </row>
    <row r="324" spans="2:7">
      <c r="B324" s="194"/>
      <c r="C324" s="193"/>
      <c r="D324" s="192"/>
    </row>
    <row r="325" spans="2:7">
      <c r="B325" s="191"/>
      <c r="C325" s="190"/>
      <c r="D325" s="189"/>
    </row>
    <row r="326" spans="2:7">
      <c r="B326" s="188"/>
      <c r="C326" s="22" t="s">
        <v>5</v>
      </c>
      <c r="D326" s="186"/>
    </row>
    <row r="327" spans="2:7">
      <c r="B327" s="188"/>
      <c r="C327" s="187"/>
      <c r="D327" s="186"/>
    </row>
    <row r="328" spans="2:7">
      <c r="B328" s="185"/>
      <c r="C328" s="110"/>
      <c r="D328" s="184"/>
    </row>
    <row r="329" spans="2:7" ht="14.25" customHeight="1">
      <c r="C329" s="14">
        <f>SUM(C327:C328)</f>
        <v>0</v>
      </c>
      <c r="D329" s="15"/>
    </row>
    <row r="333" spans="2:7">
      <c r="B333" s="83" t="s">
        <v>244</v>
      </c>
    </row>
    <row r="335" spans="2:7">
      <c r="B335" s="31" t="s">
        <v>243</v>
      </c>
      <c r="C335" s="14" t="s">
        <v>158</v>
      </c>
      <c r="D335" s="157" t="s">
        <v>173</v>
      </c>
      <c r="E335" s="28" t="s">
        <v>242</v>
      </c>
      <c r="F335" s="28" t="s">
        <v>241</v>
      </c>
      <c r="G335" s="28" t="s">
        <v>240</v>
      </c>
    </row>
    <row r="336" spans="2:7">
      <c r="B336" s="156"/>
      <c r="C336" s="156"/>
      <c r="D336" s="183"/>
      <c r="E336" s="115">
        <v>0</v>
      </c>
      <c r="F336" s="115"/>
      <c r="G336" s="153"/>
    </row>
    <row r="337" spans="2:7">
      <c r="B337" s="151" t="s">
        <v>239</v>
      </c>
      <c r="C337" s="151" t="s">
        <v>238</v>
      </c>
      <c r="D337" s="181"/>
      <c r="E337" s="100"/>
      <c r="F337" s="100"/>
      <c r="G337" s="147"/>
    </row>
    <row r="338" spans="2:7">
      <c r="B338" s="129" t="s">
        <v>237</v>
      </c>
      <c r="C338" s="129" t="s">
        <v>236</v>
      </c>
      <c r="D338" s="182">
        <v>0.32</v>
      </c>
      <c r="E338" s="100"/>
      <c r="F338" s="100"/>
      <c r="G338" s="147"/>
    </row>
    <row r="339" spans="2:7">
      <c r="B339" s="129" t="s">
        <v>235</v>
      </c>
      <c r="C339" s="129" t="s">
        <v>234</v>
      </c>
      <c r="D339" s="182">
        <v>4424.38</v>
      </c>
      <c r="E339" s="100"/>
      <c r="F339" s="100"/>
      <c r="G339" s="147"/>
    </row>
    <row r="340" spans="2:7">
      <c r="B340" s="129" t="s">
        <v>233</v>
      </c>
      <c r="C340" s="129" t="s">
        <v>232</v>
      </c>
      <c r="D340" s="182">
        <v>4717.78</v>
      </c>
      <c r="E340" s="100"/>
      <c r="F340" s="100"/>
      <c r="G340" s="147"/>
    </row>
    <row r="341" spans="2:7">
      <c r="B341" s="129" t="s">
        <v>231</v>
      </c>
      <c r="C341" s="129" t="s">
        <v>230</v>
      </c>
      <c r="D341" s="182">
        <v>439.74</v>
      </c>
      <c r="E341" s="100"/>
      <c r="F341" s="100"/>
      <c r="G341" s="147"/>
    </row>
    <row r="342" spans="2:7">
      <c r="B342" s="151"/>
      <c r="C342" s="151"/>
      <c r="D342" s="181"/>
      <c r="E342" s="100"/>
      <c r="F342" s="100"/>
      <c r="G342" s="147"/>
    </row>
    <row r="343" spans="2:7">
      <c r="B343" s="178"/>
      <c r="C343" s="145" t="s">
        <v>79</v>
      </c>
      <c r="D343" s="144">
        <f>SUM(D338:D342)</f>
        <v>9582.2199999999993</v>
      </c>
      <c r="E343" s="177"/>
      <c r="F343" s="175"/>
      <c r="G343" s="142"/>
    </row>
    <row r="344" spans="2:7">
      <c r="B344" s="156"/>
      <c r="C344" s="156"/>
      <c r="D344" s="81"/>
      <c r="E344" s="100"/>
      <c r="F344" s="100"/>
      <c r="G344" s="147"/>
    </row>
    <row r="345" spans="2:7">
      <c r="B345" s="151" t="s">
        <v>229</v>
      </c>
      <c r="C345" s="151" t="s">
        <v>228</v>
      </c>
      <c r="D345" s="81"/>
      <c r="E345" s="100"/>
      <c r="F345" s="100"/>
      <c r="G345" s="147"/>
    </row>
    <row r="346" spans="2:7">
      <c r="B346" s="129" t="s">
        <v>227</v>
      </c>
      <c r="C346" s="129" t="s">
        <v>219</v>
      </c>
      <c r="D346" s="179">
        <v>11240</v>
      </c>
      <c r="E346" s="100"/>
      <c r="F346" s="100"/>
      <c r="G346" s="147"/>
    </row>
    <row r="347" spans="2:7">
      <c r="B347" s="129" t="s">
        <v>226</v>
      </c>
      <c r="C347" s="129" t="s">
        <v>225</v>
      </c>
      <c r="D347" s="179">
        <v>-10</v>
      </c>
      <c r="E347" s="95"/>
      <c r="F347" s="100"/>
      <c r="G347" s="147"/>
    </row>
    <row r="348" spans="2:7">
      <c r="B348" s="129" t="s">
        <v>224</v>
      </c>
      <c r="C348" s="129" t="s">
        <v>223</v>
      </c>
      <c r="D348" s="179">
        <v>92234.73</v>
      </c>
      <c r="E348" s="95"/>
      <c r="F348" s="100"/>
      <c r="G348" s="147"/>
    </row>
    <row r="349" spans="2:7">
      <c r="B349" s="129" t="s">
        <v>222</v>
      </c>
      <c r="C349" s="129" t="s">
        <v>221</v>
      </c>
      <c r="D349" s="179">
        <v>350000</v>
      </c>
      <c r="E349" s="95"/>
      <c r="F349" s="100"/>
      <c r="G349" s="147"/>
    </row>
    <row r="350" spans="2:7">
      <c r="B350" s="129" t="s">
        <v>220</v>
      </c>
      <c r="C350" s="129" t="s">
        <v>219</v>
      </c>
      <c r="D350" s="179">
        <v>975234.3</v>
      </c>
      <c r="E350" s="95"/>
      <c r="F350" s="100"/>
      <c r="G350" s="147"/>
    </row>
    <row r="351" spans="2:7">
      <c r="B351" s="129" t="s">
        <v>218</v>
      </c>
      <c r="C351" s="129" t="s">
        <v>217</v>
      </c>
      <c r="D351" s="179">
        <v>265726</v>
      </c>
      <c r="E351" s="95"/>
      <c r="F351" s="100"/>
      <c r="G351" s="147"/>
    </row>
    <row r="352" spans="2:7">
      <c r="B352" s="129" t="s">
        <v>216</v>
      </c>
      <c r="C352" s="129" t="s">
        <v>215</v>
      </c>
      <c r="D352" s="179">
        <v>118248.77</v>
      </c>
      <c r="E352" s="95"/>
      <c r="F352" s="100"/>
      <c r="G352" s="147"/>
    </row>
    <row r="353" spans="2:7">
      <c r="B353" s="129" t="s">
        <v>214</v>
      </c>
      <c r="C353" s="129" t="s">
        <v>213</v>
      </c>
      <c r="D353" s="179">
        <v>500</v>
      </c>
      <c r="E353" s="95"/>
      <c r="F353" s="100"/>
      <c r="G353" s="147"/>
    </row>
    <row r="354" spans="2:7">
      <c r="B354" s="129" t="s">
        <v>212</v>
      </c>
      <c r="C354" s="129" t="s">
        <v>211</v>
      </c>
      <c r="D354" s="179">
        <v>50</v>
      </c>
      <c r="E354" s="95"/>
      <c r="F354" s="100"/>
      <c r="G354" s="147"/>
    </row>
    <row r="355" spans="2:7">
      <c r="B355" s="129" t="s">
        <v>210</v>
      </c>
      <c r="C355" s="129" t="s">
        <v>199</v>
      </c>
      <c r="D355" s="179">
        <v>-3.46</v>
      </c>
      <c r="E355" s="95"/>
      <c r="F355" s="100"/>
      <c r="G355" s="147"/>
    </row>
    <row r="356" spans="2:7">
      <c r="B356" s="129" t="s">
        <v>209</v>
      </c>
      <c r="C356" s="129" t="s">
        <v>208</v>
      </c>
      <c r="D356" s="179">
        <v>100.14</v>
      </c>
      <c r="E356" s="95"/>
      <c r="F356" s="100"/>
      <c r="G356" s="147"/>
    </row>
    <row r="357" spans="2:7">
      <c r="B357" s="180" t="s">
        <v>207</v>
      </c>
      <c r="C357" s="180" t="s">
        <v>195</v>
      </c>
      <c r="D357" s="179">
        <v>96.45</v>
      </c>
      <c r="E357" s="95"/>
      <c r="F357" s="100"/>
      <c r="G357" s="147"/>
    </row>
    <row r="358" spans="2:7">
      <c r="B358" s="178"/>
      <c r="C358" s="145" t="s">
        <v>79</v>
      </c>
      <c r="D358" s="144">
        <f>SUM(D346:D357)</f>
        <v>1813416.93</v>
      </c>
      <c r="E358" s="177"/>
      <c r="F358" s="175"/>
      <c r="G358" s="142"/>
    </row>
    <row r="359" spans="2:7">
      <c r="B359" s="129"/>
      <c r="C359" s="129"/>
      <c r="D359" s="176"/>
      <c r="E359" s="95"/>
      <c r="F359" s="100"/>
      <c r="G359" s="147"/>
    </row>
    <row r="360" spans="2:7">
      <c r="B360" s="151" t="s">
        <v>206</v>
      </c>
      <c r="C360" s="151" t="s">
        <v>205</v>
      </c>
      <c r="D360" s="176"/>
      <c r="E360" s="95"/>
      <c r="F360" s="100"/>
      <c r="G360" s="147"/>
    </row>
    <row r="361" spans="2:7">
      <c r="B361" s="129" t="s">
        <v>204</v>
      </c>
      <c r="C361" s="129" t="s">
        <v>203</v>
      </c>
      <c r="D361" s="176">
        <v>3133.47</v>
      </c>
      <c r="E361" s="95"/>
      <c r="F361" s="100"/>
      <c r="G361" s="147"/>
    </row>
    <row r="362" spans="2:7">
      <c r="B362" s="129" t="s">
        <v>202</v>
      </c>
      <c r="C362" s="129" t="s">
        <v>201</v>
      </c>
      <c r="D362" s="176">
        <v>-1352.74</v>
      </c>
      <c r="E362" s="95"/>
      <c r="F362" s="100"/>
      <c r="G362" s="147"/>
    </row>
    <row r="363" spans="2:7">
      <c r="B363" s="129" t="s">
        <v>200</v>
      </c>
      <c r="C363" s="129" t="s">
        <v>199</v>
      </c>
      <c r="D363" s="176">
        <v>1637.03</v>
      </c>
      <c r="E363" s="95"/>
      <c r="F363" s="100"/>
      <c r="G363" s="147"/>
    </row>
    <row r="364" spans="2:7">
      <c r="B364" s="129" t="s">
        <v>198</v>
      </c>
      <c r="C364" s="129" t="s">
        <v>197</v>
      </c>
      <c r="D364" s="176">
        <v>5621.3</v>
      </c>
      <c r="E364" s="95"/>
      <c r="F364" s="100"/>
      <c r="G364" s="147"/>
    </row>
    <row r="365" spans="2:7">
      <c r="B365" s="129" t="s">
        <v>196</v>
      </c>
      <c r="C365" s="129" t="s">
        <v>195</v>
      </c>
      <c r="D365" s="176">
        <v>3199.88</v>
      </c>
      <c r="E365" s="95"/>
      <c r="F365" s="100"/>
      <c r="G365" s="147"/>
    </row>
    <row r="366" spans="2:7">
      <c r="B366" s="129"/>
      <c r="C366" s="129"/>
      <c r="D366" s="176"/>
      <c r="E366" s="95"/>
      <c r="F366" s="100"/>
      <c r="G366" s="147"/>
    </row>
    <row r="367" spans="2:7">
      <c r="B367" s="146"/>
      <c r="C367" s="145" t="s">
        <v>79</v>
      </c>
      <c r="D367" s="144">
        <v>12238.939999999999</v>
      </c>
      <c r="E367" s="175"/>
      <c r="F367" s="175"/>
      <c r="G367" s="142"/>
    </row>
    <row r="371" spans="2:5" ht="20.25" customHeight="1">
      <c r="B371" s="31" t="s">
        <v>194</v>
      </c>
      <c r="C371" s="30" t="s">
        <v>173</v>
      </c>
      <c r="D371" s="15" t="s">
        <v>76</v>
      </c>
      <c r="E371" s="14" t="s">
        <v>189</v>
      </c>
    </row>
    <row r="372" spans="2:5">
      <c r="B372" s="104" t="s">
        <v>193</v>
      </c>
      <c r="C372" s="174"/>
      <c r="D372" s="173"/>
      <c r="E372" s="172"/>
    </row>
    <row r="373" spans="2:5">
      <c r="B373" s="171"/>
      <c r="C373" s="22" t="s">
        <v>5</v>
      </c>
      <c r="D373" s="170"/>
      <c r="E373" s="169"/>
    </row>
    <row r="374" spans="2:5">
      <c r="B374" s="168"/>
      <c r="C374" s="167"/>
      <c r="D374" s="166"/>
      <c r="E374" s="165"/>
    </row>
    <row r="375" spans="2:5" ht="16.5" customHeight="1">
      <c r="C375" s="14">
        <f>SUM(C373:C374)</f>
        <v>0</v>
      </c>
      <c r="D375" s="159"/>
      <c r="E375" s="158"/>
    </row>
    <row r="378" spans="2:5" ht="27.75" customHeight="1">
      <c r="B378" s="31" t="s">
        <v>192</v>
      </c>
      <c r="C378" s="30" t="s">
        <v>173</v>
      </c>
      <c r="D378" s="15" t="s">
        <v>76</v>
      </c>
      <c r="E378" s="14" t="s">
        <v>189</v>
      </c>
    </row>
    <row r="379" spans="2:5">
      <c r="B379" s="104" t="s">
        <v>191</v>
      </c>
      <c r="C379" s="174"/>
      <c r="D379" s="173"/>
      <c r="E379" s="172"/>
    </row>
    <row r="380" spans="2:5">
      <c r="B380" s="171"/>
      <c r="C380" s="22" t="s">
        <v>5</v>
      </c>
      <c r="D380" s="170"/>
      <c r="E380" s="169"/>
    </row>
    <row r="381" spans="2:5">
      <c r="B381" s="168"/>
      <c r="C381" s="167"/>
      <c r="D381" s="166"/>
      <c r="E381" s="165"/>
    </row>
    <row r="382" spans="2:5" ht="15" customHeight="1">
      <c r="C382" s="14">
        <f>SUM(C380:C381)</f>
        <v>0</v>
      </c>
      <c r="D382" s="159"/>
      <c r="E382" s="158"/>
    </row>
    <row r="383" spans="2:5" ht="15">
      <c r="B383"/>
    </row>
    <row r="385" spans="2:5" ht="24" customHeight="1">
      <c r="B385" s="31" t="s">
        <v>190</v>
      </c>
      <c r="C385" s="30" t="s">
        <v>173</v>
      </c>
      <c r="D385" s="15" t="s">
        <v>76</v>
      </c>
      <c r="E385" s="14" t="s">
        <v>189</v>
      </c>
    </row>
    <row r="386" spans="2:5">
      <c r="B386" s="104" t="s">
        <v>188</v>
      </c>
      <c r="C386" s="174"/>
      <c r="D386" s="173"/>
      <c r="E386" s="172"/>
    </row>
    <row r="387" spans="2:5">
      <c r="B387" s="171"/>
      <c r="C387" s="22" t="s">
        <v>5</v>
      </c>
      <c r="D387" s="170"/>
      <c r="E387" s="169"/>
    </row>
    <row r="388" spans="2:5">
      <c r="B388" s="168"/>
      <c r="C388" s="167"/>
      <c r="D388" s="166"/>
      <c r="E388" s="165"/>
    </row>
    <row r="389" spans="2:5" ht="16.5" customHeight="1">
      <c r="C389" s="14">
        <f>SUM(C387:C388)</f>
        <v>0</v>
      </c>
      <c r="D389" s="159"/>
      <c r="E389" s="158"/>
    </row>
    <row r="392" spans="2:5" ht="24" customHeight="1">
      <c r="B392" s="31" t="s">
        <v>187</v>
      </c>
      <c r="C392" s="30" t="s">
        <v>173</v>
      </c>
      <c r="D392" s="29" t="s">
        <v>76</v>
      </c>
      <c r="E392" s="28" t="s">
        <v>179</v>
      </c>
    </row>
    <row r="393" spans="2:5">
      <c r="B393" s="104" t="s">
        <v>186</v>
      </c>
      <c r="C393" s="105"/>
      <c r="D393" s="88">
        <v>0</v>
      </c>
      <c r="E393" s="105">
        <v>0</v>
      </c>
    </row>
    <row r="394" spans="2:5">
      <c r="B394" s="23"/>
      <c r="C394" s="22" t="s">
        <v>5</v>
      </c>
      <c r="D394" s="87">
        <v>0</v>
      </c>
      <c r="E394" s="94">
        <v>0</v>
      </c>
    </row>
    <row r="395" spans="2:5">
      <c r="B395" s="19"/>
      <c r="C395" s="163"/>
      <c r="D395" s="164">
        <v>0</v>
      </c>
      <c r="E395" s="163">
        <v>0</v>
      </c>
    </row>
    <row r="396" spans="2:5" ht="18.75" customHeight="1">
      <c r="C396" s="14">
        <f>SUM(C394:C395)</f>
        <v>0</v>
      </c>
      <c r="D396" s="159"/>
      <c r="E396" s="158"/>
    </row>
    <row r="400" spans="2:5">
      <c r="B400" s="83" t="s">
        <v>185</v>
      </c>
    </row>
    <row r="401" spans="2:5">
      <c r="B401" s="83"/>
    </row>
    <row r="402" spans="2:5">
      <c r="B402" s="83" t="s">
        <v>184</v>
      </c>
    </row>
    <row r="404" spans="2:5" ht="24" customHeight="1">
      <c r="B404" s="90" t="s">
        <v>183</v>
      </c>
      <c r="C404" s="89" t="s">
        <v>173</v>
      </c>
      <c r="D404" s="15" t="s">
        <v>180</v>
      </c>
      <c r="E404" s="14" t="s">
        <v>179</v>
      </c>
    </row>
    <row r="405" spans="2:5">
      <c r="B405" s="27" t="s">
        <v>182</v>
      </c>
      <c r="C405" s="115"/>
      <c r="D405" s="88"/>
      <c r="E405" s="115"/>
    </row>
    <row r="406" spans="2:5">
      <c r="B406" s="137"/>
      <c r="C406" s="100"/>
      <c r="D406" s="87"/>
      <c r="E406" s="100"/>
    </row>
    <row r="407" spans="2:5">
      <c r="B407" s="162"/>
      <c r="C407" s="22" t="s">
        <v>5</v>
      </c>
      <c r="D407" s="87"/>
      <c r="E407" s="100"/>
    </row>
    <row r="408" spans="2:5">
      <c r="B408" s="19"/>
      <c r="C408" s="111"/>
      <c r="D408" s="85"/>
      <c r="E408" s="111"/>
    </row>
    <row r="409" spans="2:5" ht="15.75" customHeight="1">
      <c r="C409" s="14">
        <f>SUM(C407:C408)</f>
        <v>0</v>
      </c>
      <c r="D409" s="159"/>
      <c r="E409" s="158"/>
    </row>
    <row r="412" spans="2:5" ht="24.75" customHeight="1">
      <c r="B412" s="90" t="s">
        <v>181</v>
      </c>
      <c r="C412" s="89" t="s">
        <v>173</v>
      </c>
      <c r="D412" s="15" t="s">
        <v>180</v>
      </c>
      <c r="E412" s="14" t="s">
        <v>179</v>
      </c>
    </row>
    <row r="413" spans="2:5" ht="25.5">
      <c r="B413" s="161" t="s">
        <v>178</v>
      </c>
      <c r="C413" s="115"/>
      <c r="D413" s="88"/>
      <c r="E413" s="115"/>
    </row>
    <row r="414" spans="2:5">
      <c r="B414" s="137" t="s">
        <v>177</v>
      </c>
      <c r="C414" s="100">
        <v>73583.75</v>
      </c>
      <c r="D414" s="87"/>
      <c r="E414" s="100" t="s">
        <v>176</v>
      </c>
    </row>
    <row r="415" spans="2:5">
      <c r="B415" s="23"/>
      <c r="C415" s="100"/>
      <c r="D415" s="87"/>
      <c r="E415" s="100"/>
    </row>
    <row r="416" spans="2:5">
      <c r="B416" s="19"/>
      <c r="C416" s="111"/>
      <c r="D416" s="85"/>
      <c r="E416" s="111"/>
    </row>
    <row r="417" spans="2:6" ht="16.5" customHeight="1">
      <c r="C417" s="160">
        <f>+C414</f>
        <v>73583.75</v>
      </c>
      <c r="D417" s="159"/>
      <c r="E417" s="158"/>
    </row>
    <row r="421" spans="2:6">
      <c r="B421" s="83" t="s">
        <v>175</v>
      </c>
    </row>
    <row r="423" spans="2:6">
      <c r="B423" s="31" t="s">
        <v>174</v>
      </c>
      <c r="C423" s="14" t="s">
        <v>158</v>
      </c>
      <c r="D423" s="157" t="s">
        <v>173</v>
      </c>
      <c r="E423" s="28" t="s">
        <v>172</v>
      </c>
      <c r="F423" s="28" t="s">
        <v>171</v>
      </c>
    </row>
    <row r="424" spans="2:6">
      <c r="B424" s="156" t="s">
        <v>170</v>
      </c>
      <c r="C424" s="156" t="s">
        <v>169</v>
      </c>
      <c r="D424" s="155"/>
      <c r="E424" s="154"/>
      <c r="F424" s="153">
        <v>0</v>
      </c>
    </row>
    <row r="425" spans="2:6">
      <c r="B425" s="129" t="s">
        <v>168</v>
      </c>
      <c r="C425" s="129" t="s">
        <v>167</v>
      </c>
      <c r="D425" s="149">
        <v>126144.93</v>
      </c>
      <c r="E425" s="148">
        <f>+D425/$D$438</f>
        <v>0.33220402249797654</v>
      </c>
      <c r="F425" s="147"/>
    </row>
    <row r="426" spans="2:6">
      <c r="B426" s="129" t="s">
        <v>166</v>
      </c>
      <c r="C426" s="129" t="s">
        <v>165</v>
      </c>
      <c r="D426" s="149">
        <v>35004.85</v>
      </c>
      <c r="E426" s="148">
        <f>+D426/$D$438</f>
        <v>9.2185646913738775E-2</v>
      </c>
      <c r="F426" s="147"/>
    </row>
    <row r="427" spans="2:6">
      <c r="B427" s="129" t="s">
        <v>164</v>
      </c>
      <c r="C427" s="129" t="s">
        <v>163</v>
      </c>
      <c r="D427" s="149">
        <v>79042.64</v>
      </c>
      <c r="E427" s="148">
        <f>+D427/$D$438</f>
        <v>0.20815963794073578</v>
      </c>
      <c r="F427" s="147"/>
    </row>
    <row r="428" spans="2:6">
      <c r="B428" s="129"/>
      <c r="C428" s="129"/>
      <c r="D428" s="149"/>
      <c r="E428" s="148">
        <f>+D428/$D$438</f>
        <v>0</v>
      </c>
      <c r="F428" s="147"/>
    </row>
    <row r="429" spans="2:6">
      <c r="B429" s="151" t="s">
        <v>162</v>
      </c>
      <c r="C429" s="151" t="s">
        <v>161</v>
      </c>
      <c r="D429" s="152">
        <v>139528.84</v>
      </c>
      <c r="E429" s="148">
        <f>+D429/$D$438</f>
        <v>0.36745069264754887</v>
      </c>
      <c r="F429" s="147"/>
    </row>
    <row r="430" spans="2:6">
      <c r="B430" s="129"/>
      <c r="C430" s="129"/>
      <c r="D430" s="149"/>
      <c r="E430" s="148"/>
      <c r="F430" s="147"/>
    </row>
    <row r="431" spans="2:6">
      <c r="B431" s="129"/>
      <c r="C431" s="129"/>
      <c r="D431" s="149"/>
      <c r="E431" s="148"/>
      <c r="F431" s="147"/>
    </row>
    <row r="432" spans="2:6">
      <c r="B432" s="129"/>
      <c r="C432" s="129"/>
      <c r="D432" s="149"/>
      <c r="E432" s="150"/>
      <c r="F432" s="147"/>
    </row>
    <row r="433" spans="2:8">
      <c r="B433" s="151"/>
      <c r="C433" s="151"/>
      <c r="D433" s="149"/>
      <c r="E433" s="150"/>
      <c r="F433" s="147"/>
    </row>
    <row r="434" spans="2:8">
      <c r="B434" s="129"/>
      <c r="C434" s="129"/>
      <c r="D434" s="149"/>
      <c r="E434" s="150"/>
      <c r="F434" s="147"/>
    </row>
    <row r="435" spans="2:8">
      <c r="B435" s="129"/>
      <c r="C435" s="129"/>
      <c r="D435" s="149"/>
      <c r="E435" s="150"/>
      <c r="F435" s="147"/>
    </row>
    <row r="436" spans="2:8">
      <c r="B436" s="129"/>
      <c r="C436" s="129"/>
      <c r="D436" s="149"/>
      <c r="E436" s="150"/>
      <c r="F436" s="147"/>
    </row>
    <row r="437" spans="2:8">
      <c r="B437" s="129"/>
      <c r="C437" s="129"/>
      <c r="D437" s="149"/>
      <c r="E437" s="148"/>
      <c r="F437" s="147"/>
    </row>
    <row r="438" spans="2:8">
      <c r="B438" s="146"/>
      <c r="C438" s="145" t="s">
        <v>79</v>
      </c>
      <c r="D438" s="144">
        <f>SUM(D425:D433)</f>
        <v>379721.26</v>
      </c>
      <c r="E438" s="143">
        <v>1</v>
      </c>
      <c r="F438" s="142">
        <v>0</v>
      </c>
    </row>
    <row r="440" spans="2:8">
      <c r="D440" s="141"/>
    </row>
    <row r="442" spans="2:8">
      <c r="B442" s="83" t="s">
        <v>160</v>
      </c>
      <c r="D442" s="140"/>
    </row>
    <row r="444" spans="2:8" ht="25.5">
      <c r="B444" s="31" t="s">
        <v>159</v>
      </c>
      <c r="C444" s="28" t="s">
        <v>158</v>
      </c>
      <c r="D444" s="29" t="s">
        <v>9</v>
      </c>
      <c r="E444" s="28" t="s">
        <v>8</v>
      </c>
      <c r="F444" s="28" t="s">
        <v>77</v>
      </c>
      <c r="G444" s="139" t="s">
        <v>157</v>
      </c>
      <c r="H444" s="30" t="s">
        <v>76</v>
      </c>
    </row>
    <row r="445" spans="2:8">
      <c r="B445" s="138" t="s">
        <v>156</v>
      </c>
      <c r="C445" s="137" t="s">
        <v>98</v>
      </c>
      <c r="D445" s="136">
        <v>7878469.9299999997</v>
      </c>
      <c r="E445" s="135">
        <v>7878469.9299999997</v>
      </c>
      <c r="F445" s="134">
        <v>0</v>
      </c>
      <c r="G445" s="105">
        <v>0</v>
      </c>
      <c r="H445" s="24">
        <v>0</v>
      </c>
    </row>
    <row r="446" spans="2:8">
      <c r="B446" s="133" t="s">
        <v>155</v>
      </c>
      <c r="C446" s="132" t="s">
        <v>154</v>
      </c>
      <c r="D446" s="97"/>
      <c r="E446" s="95"/>
      <c r="F446" s="128"/>
      <c r="G446" s="94"/>
      <c r="H446" s="20"/>
    </row>
    <row r="447" spans="2:8">
      <c r="B447" s="96" t="s">
        <v>153</v>
      </c>
      <c r="C447" s="129" t="s">
        <v>108</v>
      </c>
      <c r="D447" s="131"/>
      <c r="E447" s="130"/>
      <c r="F447" s="128"/>
      <c r="G447" s="94"/>
      <c r="H447" s="20"/>
    </row>
    <row r="448" spans="2:8">
      <c r="B448" s="96" t="s">
        <v>152</v>
      </c>
      <c r="C448" s="129" t="s">
        <v>106</v>
      </c>
      <c r="D448" s="131">
        <v>-4729932.75</v>
      </c>
      <c r="E448" s="130">
        <v>-4729932.75</v>
      </c>
      <c r="F448" s="128">
        <v>0</v>
      </c>
      <c r="G448" s="94"/>
      <c r="H448" s="20"/>
    </row>
    <row r="449" spans="2:8">
      <c r="B449" s="96" t="s">
        <v>151</v>
      </c>
      <c r="C449" s="129" t="s">
        <v>150</v>
      </c>
      <c r="D449" s="131">
        <v>-4069785.85</v>
      </c>
      <c r="E449" s="130">
        <v>-4069785.85</v>
      </c>
      <c r="F449" s="128">
        <v>0</v>
      </c>
      <c r="G449" s="94"/>
      <c r="H449" s="20"/>
    </row>
    <row r="450" spans="2:8">
      <c r="B450" s="96" t="s">
        <v>149</v>
      </c>
      <c r="C450" s="129" t="s">
        <v>148</v>
      </c>
      <c r="D450" s="131">
        <v>-1495.92</v>
      </c>
      <c r="E450" s="130">
        <v>-1495.92</v>
      </c>
      <c r="F450" s="128">
        <v>0</v>
      </c>
      <c r="G450" s="94"/>
      <c r="H450" s="20"/>
    </row>
    <row r="451" spans="2:8">
      <c r="B451" s="96" t="s">
        <v>147</v>
      </c>
      <c r="C451" s="129" t="s">
        <v>146</v>
      </c>
      <c r="D451" s="97">
        <v>2991.84</v>
      </c>
      <c r="E451" s="95">
        <v>2991.84</v>
      </c>
      <c r="F451" s="128">
        <v>0</v>
      </c>
      <c r="G451" s="94"/>
      <c r="H451" s="20"/>
    </row>
    <row r="452" spans="2:8">
      <c r="B452" s="96" t="s">
        <v>145</v>
      </c>
      <c r="C452" s="129" t="s">
        <v>118</v>
      </c>
      <c r="D452" s="131">
        <v>-164881.42000000001</v>
      </c>
      <c r="E452" s="130">
        <v>-164881.42000000001</v>
      </c>
      <c r="F452" s="128">
        <v>0</v>
      </c>
      <c r="G452" s="94"/>
      <c r="H452" s="20"/>
    </row>
    <row r="453" spans="2:8">
      <c r="B453" s="96" t="s">
        <v>144</v>
      </c>
      <c r="C453" s="129" t="s">
        <v>100</v>
      </c>
      <c r="D453" s="97"/>
      <c r="E453" s="95"/>
      <c r="F453" s="128"/>
      <c r="G453" s="94"/>
      <c r="H453" s="20"/>
    </row>
    <row r="454" spans="2:8">
      <c r="B454" s="96" t="s">
        <v>143</v>
      </c>
      <c r="C454" s="129" t="s">
        <v>98</v>
      </c>
      <c r="D454" s="97">
        <v>10330359.060000001</v>
      </c>
      <c r="E454" s="95">
        <v>10330359.060000001</v>
      </c>
      <c r="F454" s="128">
        <v>0</v>
      </c>
      <c r="G454" s="94"/>
      <c r="H454" s="20"/>
    </row>
    <row r="455" spans="2:8">
      <c r="B455" s="96" t="s">
        <v>142</v>
      </c>
      <c r="C455" s="129" t="s">
        <v>141</v>
      </c>
      <c r="D455" s="97">
        <v>83218.679999999993</v>
      </c>
      <c r="E455" s="95">
        <v>83218.679999999993</v>
      </c>
      <c r="F455" s="128">
        <v>0</v>
      </c>
      <c r="G455" s="94"/>
      <c r="H455" s="20"/>
    </row>
    <row r="456" spans="2:8">
      <c r="B456" s="96" t="s">
        <v>140</v>
      </c>
      <c r="C456" s="129" t="s">
        <v>86</v>
      </c>
      <c r="D456" s="97">
        <v>178836.48000000001</v>
      </c>
      <c r="E456" s="95">
        <v>178836.48000000001</v>
      </c>
      <c r="F456" s="128">
        <v>0</v>
      </c>
      <c r="G456" s="94"/>
      <c r="H456" s="20"/>
    </row>
    <row r="457" spans="2:8">
      <c r="B457" s="96" t="s">
        <v>139</v>
      </c>
      <c r="C457" s="129" t="s">
        <v>84</v>
      </c>
      <c r="D457" s="97">
        <v>2603055.67</v>
      </c>
      <c r="E457" s="95">
        <v>2603055.67</v>
      </c>
      <c r="F457" s="128">
        <v>0</v>
      </c>
      <c r="G457" s="94"/>
      <c r="H457" s="20"/>
    </row>
    <row r="458" spans="2:8">
      <c r="B458" s="96" t="s">
        <v>138</v>
      </c>
      <c r="C458" s="129" t="s">
        <v>137</v>
      </c>
      <c r="D458" s="97">
        <v>92985.919999999998</v>
      </c>
      <c r="E458" s="95">
        <v>92985.919999999998</v>
      </c>
      <c r="F458" s="128">
        <v>0</v>
      </c>
      <c r="G458" s="94"/>
      <c r="H458" s="20"/>
    </row>
    <row r="459" spans="2:8">
      <c r="B459" s="133" t="s">
        <v>136</v>
      </c>
      <c r="C459" s="132" t="s">
        <v>135</v>
      </c>
      <c r="D459" s="97"/>
      <c r="E459" s="95"/>
      <c r="F459" s="128">
        <v>0</v>
      </c>
      <c r="G459" s="94"/>
      <c r="H459" s="20"/>
    </row>
    <row r="460" spans="2:8">
      <c r="B460" s="96" t="s">
        <v>134</v>
      </c>
      <c r="C460" s="129" t="s">
        <v>133</v>
      </c>
      <c r="D460" s="97">
        <v>7179914.4000000004</v>
      </c>
      <c r="E460" s="95">
        <v>7179914.4000000004</v>
      </c>
      <c r="F460" s="128">
        <v>0</v>
      </c>
      <c r="G460" s="94"/>
      <c r="H460" s="20"/>
    </row>
    <row r="461" spans="2:8">
      <c r="B461" s="96" t="s">
        <v>132</v>
      </c>
      <c r="C461" s="129" t="s">
        <v>82</v>
      </c>
      <c r="D461" s="97">
        <v>444855.89</v>
      </c>
      <c r="E461" s="95">
        <v>608733.84</v>
      </c>
      <c r="F461" s="128">
        <f>+E461-D461</f>
        <v>163877.94999999995</v>
      </c>
      <c r="G461" s="94"/>
      <c r="H461" s="20"/>
    </row>
    <row r="462" spans="2:8">
      <c r="B462" s="133" t="s">
        <v>131</v>
      </c>
      <c r="C462" s="132" t="s">
        <v>130</v>
      </c>
      <c r="D462" s="97"/>
      <c r="E462" s="95"/>
      <c r="F462" s="128"/>
      <c r="G462" s="94"/>
      <c r="H462" s="20"/>
    </row>
    <row r="463" spans="2:8">
      <c r="B463" s="96" t="s">
        <v>129</v>
      </c>
      <c r="C463" s="129" t="s">
        <v>128</v>
      </c>
      <c r="D463" s="97">
        <v>13826156.199999999</v>
      </c>
      <c r="E463" s="95">
        <v>13826156.199999999</v>
      </c>
      <c r="F463" s="128">
        <v>0</v>
      </c>
      <c r="G463" s="94"/>
      <c r="H463" s="20"/>
    </row>
    <row r="464" spans="2:8">
      <c r="B464" s="133" t="s">
        <v>127</v>
      </c>
      <c r="C464" s="132" t="s">
        <v>126</v>
      </c>
      <c r="D464" s="97"/>
      <c r="E464" s="95"/>
      <c r="F464" s="128">
        <v>0</v>
      </c>
      <c r="G464" s="94"/>
      <c r="H464" s="20"/>
    </row>
    <row r="465" spans="2:8">
      <c r="B465" s="96" t="s">
        <v>125</v>
      </c>
      <c r="C465" s="129" t="s">
        <v>124</v>
      </c>
      <c r="D465" s="97">
        <v>1800000</v>
      </c>
      <c r="E465" s="95">
        <v>1800000</v>
      </c>
      <c r="F465" s="128">
        <v>0</v>
      </c>
      <c r="G465" s="94"/>
      <c r="H465" s="20"/>
    </row>
    <row r="466" spans="2:8">
      <c r="B466" s="133" t="s">
        <v>123</v>
      </c>
      <c r="C466" s="132" t="s">
        <v>122</v>
      </c>
      <c r="D466" s="97"/>
      <c r="E466" s="95"/>
      <c r="F466" s="128"/>
      <c r="G466" s="94"/>
      <c r="H466" s="20"/>
    </row>
    <row r="467" spans="2:8">
      <c r="B467" s="96" t="s">
        <v>121</v>
      </c>
      <c r="C467" s="129" t="s">
        <v>120</v>
      </c>
      <c r="D467" s="131">
        <v>-92234.51</v>
      </c>
      <c r="E467" s="130">
        <v>-92234.51</v>
      </c>
      <c r="F467" s="128">
        <v>0</v>
      </c>
      <c r="G467" s="94"/>
      <c r="H467" s="20"/>
    </row>
    <row r="468" spans="2:8">
      <c r="B468" s="96" t="s">
        <v>119</v>
      </c>
      <c r="C468" s="129" t="s">
        <v>118</v>
      </c>
      <c r="D468" s="97">
        <v>6079671.8899999997</v>
      </c>
      <c r="E468" s="95">
        <v>6079671.8899999997</v>
      </c>
      <c r="F468" s="128">
        <v>0</v>
      </c>
      <c r="G468" s="94"/>
      <c r="H468" s="20"/>
    </row>
    <row r="469" spans="2:8">
      <c r="B469" s="96" t="s">
        <v>117</v>
      </c>
      <c r="C469" s="129" t="s">
        <v>100</v>
      </c>
      <c r="D469" s="97"/>
      <c r="E469" s="95"/>
      <c r="F469" s="128"/>
      <c r="G469" s="94"/>
      <c r="H469" s="20"/>
    </row>
    <row r="470" spans="2:8">
      <c r="B470" s="96" t="s">
        <v>116</v>
      </c>
      <c r="C470" s="129" t="s">
        <v>98</v>
      </c>
      <c r="D470" s="97">
        <v>28808735.120000001</v>
      </c>
      <c r="E470" s="95">
        <v>28808735.120000001</v>
      </c>
      <c r="F470" s="128">
        <v>0</v>
      </c>
      <c r="G470" s="94"/>
      <c r="H470" s="20"/>
    </row>
    <row r="471" spans="2:8">
      <c r="B471" s="96" t="s">
        <v>115</v>
      </c>
      <c r="C471" s="129" t="s">
        <v>84</v>
      </c>
      <c r="D471" s="97">
        <v>61846.67</v>
      </c>
      <c r="E471" s="95">
        <v>61846.67</v>
      </c>
      <c r="F471" s="128">
        <v>0</v>
      </c>
      <c r="G471" s="94"/>
      <c r="H471" s="20"/>
    </row>
    <row r="472" spans="2:8">
      <c r="B472" s="96" t="s">
        <v>114</v>
      </c>
      <c r="C472" s="129" t="s">
        <v>113</v>
      </c>
      <c r="D472" s="97">
        <v>1059273.95</v>
      </c>
      <c r="E472" s="95">
        <v>1059273.95</v>
      </c>
      <c r="F472" s="128">
        <v>0</v>
      </c>
      <c r="G472" s="94"/>
      <c r="H472" s="20"/>
    </row>
    <row r="473" spans="2:8">
      <c r="B473" s="96" t="s">
        <v>112</v>
      </c>
      <c r="C473" s="129" t="s">
        <v>82</v>
      </c>
      <c r="D473" s="97">
        <v>8171679.9000000004</v>
      </c>
      <c r="E473" s="95">
        <v>8838693.3399999999</v>
      </c>
      <c r="F473" s="128">
        <f>+E473-D473</f>
        <v>667013.43999999948</v>
      </c>
      <c r="G473" s="94"/>
      <c r="H473" s="20"/>
    </row>
    <row r="474" spans="2:8">
      <c r="B474" s="133" t="s">
        <v>111</v>
      </c>
      <c r="C474" s="132" t="s">
        <v>110</v>
      </c>
      <c r="D474" s="97"/>
      <c r="E474" s="95"/>
      <c r="F474" s="128"/>
      <c r="G474" s="94"/>
      <c r="H474" s="20"/>
    </row>
    <row r="475" spans="2:8">
      <c r="B475" s="96" t="s">
        <v>109</v>
      </c>
      <c r="C475" s="129" t="s">
        <v>108</v>
      </c>
      <c r="D475" s="131"/>
      <c r="E475" s="130"/>
      <c r="F475" s="128"/>
      <c r="G475" s="94"/>
      <c r="H475" s="20"/>
    </row>
    <row r="476" spans="2:8">
      <c r="B476" s="96" t="s">
        <v>107</v>
      </c>
      <c r="C476" s="129" t="s">
        <v>106</v>
      </c>
      <c r="D476" s="131">
        <v>-238647453.90000001</v>
      </c>
      <c r="E476" s="130">
        <v>-238647453.90000001</v>
      </c>
      <c r="F476" s="128">
        <v>0</v>
      </c>
      <c r="G476" s="94"/>
      <c r="H476" s="20"/>
    </row>
    <row r="477" spans="2:8">
      <c r="B477" s="96" t="s">
        <v>105</v>
      </c>
      <c r="C477" s="129" t="s">
        <v>104</v>
      </c>
      <c r="D477" s="97">
        <v>2665871.7200000002</v>
      </c>
      <c r="E477" s="95">
        <v>2665871.7200000002</v>
      </c>
      <c r="F477" s="128">
        <v>0</v>
      </c>
      <c r="G477" s="94"/>
      <c r="H477" s="20"/>
    </row>
    <row r="478" spans="2:8">
      <c r="B478" s="96" t="s">
        <v>103</v>
      </c>
      <c r="C478" s="129" t="s">
        <v>102</v>
      </c>
      <c r="D478" s="131">
        <v>-5426542.9299999997</v>
      </c>
      <c r="E478" s="130">
        <v>-5426542.9299999997</v>
      </c>
      <c r="F478" s="128">
        <v>0</v>
      </c>
      <c r="G478" s="94"/>
      <c r="H478" s="20"/>
    </row>
    <row r="479" spans="2:8">
      <c r="B479" s="96" t="s">
        <v>101</v>
      </c>
      <c r="C479" s="129" t="s">
        <v>100</v>
      </c>
      <c r="D479" s="97"/>
      <c r="E479" s="95"/>
      <c r="F479" s="128"/>
      <c r="G479" s="94"/>
      <c r="H479" s="20"/>
    </row>
    <row r="480" spans="2:8">
      <c r="B480" s="96" t="s">
        <v>99</v>
      </c>
      <c r="C480" s="129" t="s">
        <v>98</v>
      </c>
      <c r="D480" s="97">
        <v>286525872.66000003</v>
      </c>
      <c r="E480" s="95">
        <v>285996667.66000003</v>
      </c>
      <c r="F480" s="128">
        <f>+E480-D480</f>
        <v>-529205</v>
      </c>
      <c r="G480" s="94"/>
      <c r="H480" s="20"/>
    </row>
    <row r="481" spans="2:8">
      <c r="B481" s="96" t="s">
        <v>97</v>
      </c>
      <c r="C481" s="129" t="s">
        <v>96</v>
      </c>
      <c r="D481" s="97">
        <v>5802391.8600000003</v>
      </c>
      <c r="E481" s="95">
        <v>5802391.8600000003</v>
      </c>
      <c r="F481" s="128">
        <v>0</v>
      </c>
      <c r="G481" s="94"/>
      <c r="H481" s="20"/>
    </row>
    <row r="482" spans="2:8">
      <c r="B482" s="96" t="s">
        <v>95</v>
      </c>
      <c r="C482" s="129" t="s">
        <v>94</v>
      </c>
      <c r="D482" s="97">
        <v>850743.66</v>
      </c>
      <c r="E482" s="95">
        <v>850743.66</v>
      </c>
      <c r="F482" s="128">
        <v>0</v>
      </c>
      <c r="G482" s="94"/>
      <c r="H482" s="20"/>
    </row>
    <row r="483" spans="2:8">
      <c r="B483" s="96" t="s">
        <v>93</v>
      </c>
      <c r="C483" s="129" t="s">
        <v>92</v>
      </c>
      <c r="D483" s="97">
        <v>2469172.5699999998</v>
      </c>
      <c r="E483" s="95">
        <v>2469172.5699999998</v>
      </c>
      <c r="F483" s="128">
        <v>0</v>
      </c>
      <c r="G483" s="94"/>
      <c r="H483" s="20"/>
    </row>
    <row r="484" spans="2:8">
      <c r="B484" s="96" t="s">
        <v>91</v>
      </c>
      <c r="C484" s="129" t="s">
        <v>90</v>
      </c>
      <c r="D484" s="97">
        <v>131817.42000000001</v>
      </c>
      <c r="E484" s="95">
        <v>131817.42000000001</v>
      </c>
      <c r="F484" s="128">
        <v>0</v>
      </c>
      <c r="G484" s="94"/>
      <c r="H484" s="20"/>
    </row>
    <row r="485" spans="2:8">
      <c r="B485" s="96" t="s">
        <v>89</v>
      </c>
      <c r="C485" s="129" t="s">
        <v>88</v>
      </c>
      <c r="D485" s="97">
        <v>50238.78</v>
      </c>
      <c r="E485" s="95">
        <v>50238.78</v>
      </c>
      <c r="F485" s="128">
        <v>0</v>
      </c>
      <c r="G485" s="94"/>
      <c r="H485" s="20"/>
    </row>
    <row r="486" spans="2:8">
      <c r="B486" s="96" t="s">
        <v>87</v>
      </c>
      <c r="C486" s="129" t="s">
        <v>86</v>
      </c>
      <c r="D486" s="97">
        <v>7544.55</v>
      </c>
      <c r="E486" s="95">
        <v>7544.55</v>
      </c>
      <c r="F486" s="128">
        <v>0</v>
      </c>
      <c r="G486" s="94"/>
      <c r="H486" s="20"/>
    </row>
    <row r="487" spans="2:8">
      <c r="B487" s="96" t="s">
        <v>85</v>
      </c>
      <c r="C487" s="129" t="s">
        <v>84</v>
      </c>
      <c r="D487" s="97">
        <v>14173149.199999999</v>
      </c>
      <c r="E487" s="95">
        <v>14173149.199999999</v>
      </c>
      <c r="F487" s="128">
        <v>0</v>
      </c>
      <c r="G487" s="94"/>
      <c r="H487" s="20"/>
    </row>
    <row r="488" spans="2:8">
      <c r="B488" s="96" t="s">
        <v>83</v>
      </c>
      <c r="C488" s="129" t="s">
        <v>82</v>
      </c>
      <c r="D488" s="97">
        <v>1954520.25</v>
      </c>
      <c r="E488" s="95">
        <v>3065417.36</v>
      </c>
      <c r="F488" s="128">
        <f>+E488-D488</f>
        <v>1110897.1099999999</v>
      </c>
      <c r="G488" s="94"/>
      <c r="H488" s="20"/>
    </row>
    <row r="489" spans="2:8">
      <c r="B489" s="96" t="s">
        <v>81</v>
      </c>
      <c r="C489" s="129" t="s">
        <v>80</v>
      </c>
      <c r="D489" s="97">
        <v>3210.17</v>
      </c>
      <c r="E489" s="95">
        <v>3210.17</v>
      </c>
      <c r="F489" s="128">
        <v>0</v>
      </c>
      <c r="G489" s="94"/>
      <c r="H489" s="20"/>
    </row>
    <row r="490" spans="2:8">
      <c r="B490" s="96"/>
      <c r="C490" s="129"/>
      <c r="D490" s="97"/>
      <c r="E490" s="95"/>
      <c r="F490" s="128"/>
      <c r="G490" s="94"/>
      <c r="H490" s="20"/>
    </row>
    <row r="491" spans="2:8">
      <c r="B491" s="127"/>
      <c r="C491" s="125" t="s">
        <v>79</v>
      </c>
      <c r="D491" s="126">
        <f>SUM(D445:D490)</f>
        <v>150104257.16</v>
      </c>
      <c r="E491" s="125">
        <f>SUM(E445:E490)</f>
        <v>151516840.66</v>
      </c>
      <c r="F491" s="124">
        <f>SUM(F445:F489)</f>
        <v>1412583.4999999993</v>
      </c>
      <c r="G491" s="123"/>
      <c r="H491" s="122"/>
    </row>
    <row r="493" spans="2:8">
      <c r="F493" s="121"/>
    </row>
    <row r="496" spans="2:8">
      <c r="B496" s="120"/>
      <c r="C496" s="120"/>
      <c r="E496" s="120"/>
      <c r="F496" s="120"/>
    </row>
    <row r="497" spans="2:6" ht="27" customHeight="1">
      <c r="B497" s="90" t="s">
        <v>78</v>
      </c>
      <c r="C497" s="89" t="s">
        <v>9</v>
      </c>
      <c r="D497" s="15" t="s">
        <v>8</v>
      </c>
      <c r="E497" s="14" t="s">
        <v>77</v>
      </c>
      <c r="F497" s="119" t="s">
        <v>76</v>
      </c>
    </row>
    <row r="498" spans="2:6">
      <c r="B498" s="27" t="s">
        <v>75</v>
      </c>
      <c r="C498" s="105"/>
      <c r="D498" s="88"/>
      <c r="E498" s="105"/>
      <c r="F498" s="105"/>
    </row>
    <row r="499" spans="2:6">
      <c r="B499" s="118"/>
      <c r="C499" s="117"/>
      <c r="D499" s="116"/>
      <c r="E499" s="115"/>
      <c r="F499" s="100"/>
    </row>
    <row r="500" spans="2:6">
      <c r="B500" s="113"/>
      <c r="C500" s="114"/>
      <c r="D500" s="112"/>
      <c r="E500" s="100"/>
      <c r="F500" s="100"/>
    </row>
    <row r="501" spans="2:6">
      <c r="B501" s="113"/>
      <c r="C501" s="114"/>
      <c r="D501" s="112"/>
      <c r="E501" s="100"/>
      <c r="F501" s="100"/>
    </row>
    <row r="502" spans="2:6">
      <c r="B502" s="113"/>
      <c r="C502" s="114">
        <v>151041927.66</v>
      </c>
      <c r="D502" s="112">
        <v>144389425.91</v>
      </c>
      <c r="E502" s="100">
        <f>+C502-D502</f>
        <v>6652501.75</v>
      </c>
      <c r="F502" s="100"/>
    </row>
    <row r="503" spans="2:6">
      <c r="B503" s="113"/>
      <c r="C503" s="100"/>
      <c r="D503" s="112"/>
      <c r="E503" s="100"/>
      <c r="F503" s="100"/>
    </row>
    <row r="504" spans="2:6">
      <c r="B504" s="113"/>
      <c r="C504" s="100"/>
      <c r="D504" s="112"/>
      <c r="E504" s="100"/>
      <c r="F504" s="111"/>
    </row>
    <row r="505" spans="2:6" ht="20.25" customHeight="1">
      <c r="B505" s="110"/>
      <c r="C505" s="109">
        <f>SUM(C499:C504)</f>
        <v>151041927.66</v>
      </c>
      <c r="D505" s="108">
        <f>SUM(D499:D504)</f>
        <v>144389425.91</v>
      </c>
      <c r="E505" s="107"/>
      <c r="F505" s="106"/>
    </row>
    <row r="509" spans="2:6">
      <c r="B509" s="83" t="s">
        <v>74</v>
      </c>
    </row>
    <row r="511" spans="2:6" ht="30.75" customHeight="1">
      <c r="B511" s="90" t="s">
        <v>73</v>
      </c>
      <c r="C511" s="89" t="s">
        <v>9</v>
      </c>
      <c r="D511" s="15" t="s">
        <v>8</v>
      </c>
      <c r="E511" s="14" t="s">
        <v>7</v>
      </c>
    </row>
    <row r="512" spans="2:6">
      <c r="B512" s="104" t="s">
        <v>72</v>
      </c>
      <c r="C512" s="105"/>
      <c r="D512" s="88"/>
      <c r="E512" s="105"/>
    </row>
    <row r="513" spans="2:5">
      <c r="B513" s="104"/>
      <c r="C513" s="102"/>
      <c r="D513" s="103"/>
      <c r="E513" s="102"/>
    </row>
    <row r="514" spans="2:5">
      <c r="B514" s="101" t="s">
        <v>71</v>
      </c>
      <c r="C514" s="100"/>
      <c r="D514" s="87"/>
      <c r="E514" s="100"/>
    </row>
    <row r="515" spans="2:5">
      <c r="B515" s="96" t="s">
        <v>70</v>
      </c>
      <c r="C515" s="95">
        <v>0</v>
      </c>
      <c r="D515" s="87">
        <v>2.33</v>
      </c>
      <c r="E515" s="94">
        <f>+C515+D515</f>
        <v>2.33</v>
      </c>
    </row>
    <row r="516" spans="2:5">
      <c r="B516" s="96" t="s">
        <v>69</v>
      </c>
      <c r="C516" s="94">
        <v>0</v>
      </c>
      <c r="D516" s="87">
        <v>232</v>
      </c>
      <c r="E516" s="94">
        <f>+D516-C516</f>
        <v>232</v>
      </c>
    </row>
    <row r="517" spans="2:5">
      <c r="B517" s="99"/>
      <c r="C517" s="94"/>
      <c r="D517" s="87"/>
      <c r="E517" s="94"/>
    </row>
    <row r="518" spans="2:5">
      <c r="B518" s="98" t="s">
        <v>68</v>
      </c>
      <c r="C518" s="94"/>
      <c r="D518" s="87"/>
      <c r="E518" s="94"/>
    </row>
    <row r="519" spans="2:5">
      <c r="B519" s="96" t="s">
        <v>67</v>
      </c>
      <c r="C519" s="95">
        <v>5515799.9500000002</v>
      </c>
      <c r="D519" s="97">
        <v>1377526.52</v>
      </c>
      <c r="E519" s="94">
        <f>+D519-C519</f>
        <v>-4138273.43</v>
      </c>
    </row>
    <row r="520" spans="2:5">
      <c r="B520" s="96" t="s">
        <v>66</v>
      </c>
      <c r="C520" s="95">
        <v>0</v>
      </c>
      <c r="D520" s="87">
        <v>0</v>
      </c>
      <c r="E520" s="94"/>
    </row>
    <row r="521" spans="2:5">
      <c r="B521" s="23"/>
      <c r="C521" s="94"/>
      <c r="D521" s="87"/>
      <c r="E521" s="94"/>
    </row>
    <row r="522" spans="2:5">
      <c r="B522" s="23"/>
      <c r="C522" s="94"/>
      <c r="D522" s="87"/>
      <c r="E522" s="94"/>
    </row>
    <row r="523" spans="2:5">
      <c r="B523" s="19"/>
      <c r="C523" s="93"/>
      <c r="D523" s="85"/>
      <c r="E523" s="93"/>
    </row>
    <row r="524" spans="2:5" ht="21.75" customHeight="1">
      <c r="C524" s="91">
        <f>+C516+C519</f>
        <v>5515799.9500000002</v>
      </c>
      <c r="D524" s="92">
        <f>SUM(D515:D520)</f>
        <v>1377760.85</v>
      </c>
      <c r="E524" s="91">
        <f>SUM(E515:E521)</f>
        <v>-4138039.1</v>
      </c>
    </row>
    <row r="527" spans="2:5" ht="24" customHeight="1">
      <c r="B527" s="90" t="s">
        <v>65</v>
      </c>
      <c r="C527" s="89" t="s">
        <v>7</v>
      </c>
      <c r="D527" s="15" t="s">
        <v>64</v>
      </c>
      <c r="E527" s="8"/>
    </row>
    <row r="528" spans="2:5">
      <c r="B528" s="27" t="s">
        <v>63</v>
      </c>
      <c r="C528" s="24"/>
      <c r="D528" s="88"/>
      <c r="E528" s="84"/>
    </row>
    <row r="529" spans="2:7">
      <c r="B529" s="23"/>
      <c r="C529" s="20"/>
      <c r="D529" s="87"/>
      <c r="E529" s="84"/>
    </row>
    <row r="530" spans="2:7">
      <c r="B530" s="23" t="s">
        <v>62</v>
      </c>
      <c r="C530" s="20"/>
      <c r="D530" s="87"/>
      <c r="E530" s="84"/>
    </row>
    <row r="531" spans="2:7">
      <c r="B531" s="23"/>
      <c r="C531" s="20"/>
      <c r="D531" s="87"/>
      <c r="E531" s="84"/>
    </row>
    <row r="532" spans="2:7">
      <c r="B532" s="23" t="s">
        <v>61</v>
      </c>
      <c r="C532" s="22" t="s">
        <v>5</v>
      </c>
      <c r="D532" s="87"/>
      <c r="E532" s="84"/>
    </row>
    <row r="533" spans="2:7">
      <c r="B533" s="23"/>
      <c r="C533" s="20"/>
      <c r="D533" s="87"/>
      <c r="E533" s="84"/>
    </row>
    <row r="534" spans="2:7">
      <c r="B534" s="23" t="s">
        <v>60</v>
      </c>
      <c r="C534" s="20"/>
      <c r="D534" s="87"/>
      <c r="E534" s="84"/>
      <c r="F534" s="8"/>
      <c r="G534" s="8"/>
    </row>
    <row r="535" spans="2:7">
      <c r="B535" s="19"/>
      <c r="C535" s="86"/>
      <c r="D535" s="85"/>
      <c r="E535" s="84"/>
      <c r="F535" s="8"/>
      <c r="G535" s="8"/>
    </row>
    <row r="536" spans="2:7" ht="18" customHeight="1">
      <c r="C536" s="14">
        <f>SUM(C534:C535)</f>
        <v>0</v>
      </c>
      <c r="D536" s="15"/>
      <c r="E536" s="8"/>
      <c r="F536" s="8"/>
      <c r="G536" s="8"/>
    </row>
    <row r="537" spans="2:7">
      <c r="F537" s="8"/>
      <c r="G537" s="8"/>
    </row>
    <row r="538" spans="2:7" ht="15">
      <c r="B538" t="s">
        <v>59</v>
      </c>
      <c r="F538" s="8"/>
      <c r="G538" s="8"/>
    </row>
    <row r="539" spans="2:7">
      <c r="F539" s="8"/>
      <c r="G539" s="8"/>
    </row>
    <row r="540" spans="2:7">
      <c r="F540" s="8"/>
      <c r="G540" s="8"/>
    </row>
    <row r="541" spans="2:7">
      <c r="B541" s="83" t="s">
        <v>58</v>
      </c>
      <c r="F541" s="8"/>
      <c r="G541" s="8"/>
    </row>
    <row r="542" spans="2:7" ht="12" customHeight="1">
      <c r="B542" s="83" t="s">
        <v>57</v>
      </c>
      <c r="F542" s="8"/>
      <c r="G542" s="8"/>
    </row>
    <row r="543" spans="2:7">
      <c r="B543" s="82"/>
      <c r="C543" s="82"/>
      <c r="D543" s="82"/>
      <c r="E543" s="82"/>
      <c r="F543" s="8"/>
      <c r="G543" s="8"/>
    </row>
    <row r="544" spans="2:7">
      <c r="B544" s="3"/>
      <c r="C544" s="3"/>
      <c r="E544" s="3"/>
      <c r="F544" s="8"/>
      <c r="G544" s="8"/>
    </row>
    <row r="545" spans="2:7">
      <c r="B545" s="68" t="s">
        <v>56</v>
      </c>
      <c r="C545" s="67"/>
      <c r="D545" s="67"/>
      <c r="E545" s="66"/>
      <c r="F545" s="8"/>
      <c r="G545" s="8"/>
    </row>
    <row r="546" spans="2:7">
      <c r="B546" s="65" t="s">
        <v>41</v>
      </c>
      <c r="C546" s="64"/>
      <c r="D546" s="64"/>
      <c r="E546" s="63"/>
      <c r="F546" s="8"/>
      <c r="G546" s="38"/>
    </row>
    <row r="547" spans="2:7">
      <c r="B547" s="62" t="s">
        <v>40</v>
      </c>
      <c r="C547" s="61"/>
      <c r="D547" s="61"/>
      <c r="E547" s="60"/>
      <c r="F547" s="8"/>
      <c r="G547" s="38"/>
    </row>
    <row r="548" spans="2:7">
      <c r="B548" s="59" t="s">
        <v>55</v>
      </c>
      <c r="C548" s="58"/>
      <c r="E548" s="57">
        <v>5748007.7000000002</v>
      </c>
      <c r="F548" s="8"/>
      <c r="G548" s="38"/>
    </row>
    <row r="549" spans="2:7">
      <c r="B549" s="42"/>
      <c r="C549" s="42"/>
      <c r="D549" s="81"/>
      <c r="F549" s="8"/>
      <c r="G549" s="38"/>
    </row>
    <row r="550" spans="2:7">
      <c r="B550" s="77" t="s">
        <v>54</v>
      </c>
      <c r="C550" s="77"/>
      <c r="D550" s="76"/>
      <c r="E550" s="75">
        <f>SUM(D550:D555)</f>
        <v>0</v>
      </c>
      <c r="F550" s="8"/>
      <c r="G550" s="8"/>
    </row>
    <row r="551" spans="2:7">
      <c r="B551" s="47" t="s">
        <v>53</v>
      </c>
      <c r="C551" s="47"/>
      <c r="D551" s="71">
        <v>0</v>
      </c>
      <c r="E551" s="74"/>
      <c r="F551" s="8"/>
      <c r="G551" s="8"/>
    </row>
    <row r="552" spans="2:7">
      <c r="B552" s="47" t="s">
        <v>52</v>
      </c>
      <c r="C552" s="47"/>
      <c r="D552" s="71">
        <v>0</v>
      </c>
      <c r="E552" s="74"/>
      <c r="F552" s="8"/>
      <c r="G552" s="8"/>
    </row>
    <row r="553" spans="2:7">
      <c r="B553" s="47" t="s">
        <v>51</v>
      </c>
      <c r="C553" s="47"/>
      <c r="D553" s="71">
        <v>0</v>
      </c>
      <c r="E553" s="74"/>
      <c r="F553" s="8"/>
      <c r="G553" s="8"/>
    </row>
    <row r="554" spans="2:7">
      <c r="B554" s="47" t="s">
        <v>50</v>
      </c>
      <c r="C554" s="47"/>
      <c r="D554" s="71">
        <v>0</v>
      </c>
      <c r="E554" s="74"/>
      <c r="F554" s="8"/>
      <c r="G554" s="8"/>
    </row>
    <row r="555" spans="2:7">
      <c r="B555" s="80" t="s">
        <v>49</v>
      </c>
      <c r="C555" s="79"/>
      <c r="D555" s="71">
        <v>0</v>
      </c>
      <c r="E555" s="74"/>
      <c r="F555" s="8"/>
      <c r="G555" s="8"/>
    </row>
    <row r="556" spans="2:7">
      <c r="B556" s="42"/>
      <c r="C556" s="42"/>
      <c r="D556" s="78"/>
      <c r="F556" s="8"/>
      <c r="G556" s="8"/>
    </row>
    <row r="557" spans="2:7">
      <c r="B557" s="77" t="s">
        <v>48</v>
      </c>
      <c r="C557" s="77"/>
      <c r="D557" s="76"/>
      <c r="E557" s="75">
        <f>SUM(D557:D561)</f>
        <v>5674423.9500000002</v>
      </c>
      <c r="F557" s="8"/>
      <c r="G557" s="8"/>
    </row>
    <row r="558" spans="2:7">
      <c r="B558" s="47" t="s">
        <v>47</v>
      </c>
      <c r="C558" s="47"/>
      <c r="D558" s="71">
        <v>0</v>
      </c>
      <c r="E558" s="74"/>
      <c r="F558" s="8"/>
      <c r="G558" s="8"/>
    </row>
    <row r="559" spans="2:7">
      <c r="B559" s="47" t="s">
        <v>46</v>
      </c>
      <c r="C559" s="47"/>
      <c r="D559" s="71">
        <v>0</v>
      </c>
      <c r="E559" s="74"/>
      <c r="F559" s="8"/>
      <c r="G559" s="8"/>
    </row>
    <row r="560" spans="2:7">
      <c r="B560" s="47" t="s">
        <v>45</v>
      </c>
      <c r="C560" s="47"/>
      <c r="D560" s="71">
        <v>0</v>
      </c>
      <c r="E560" s="74"/>
      <c r="F560" s="8"/>
      <c r="G560" s="8"/>
    </row>
    <row r="561" spans="2:7">
      <c r="B561" s="73" t="s">
        <v>44</v>
      </c>
      <c r="C561" s="72"/>
      <c r="D561" s="71">
        <v>5674423.9500000002</v>
      </c>
      <c r="E561" s="70"/>
      <c r="F561" s="8"/>
      <c r="G561" s="8"/>
    </row>
    <row r="562" spans="2:7">
      <c r="B562" s="42"/>
      <c r="C562" s="42"/>
      <c r="F562" s="8"/>
      <c r="G562" s="8"/>
    </row>
    <row r="563" spans="2:7">
      <c r="B563" s="69" t="s">
        <v>43</v>
      </c>
      <c r="C563" s="69"/>
      <c r="E563" s="39">
        <f>+E548+E550-E557</f>
        <v>73583.75</v>
      </c>
      <c r="F563" s="48"/>
      <c r="G563" s="38"/>
    </row>
    <row r="564" spans="2:7">
      <c r="B564" s="3"/>
      <c r="C564" s="3"/>
      <c r="E564" s="3"/>
      <c r="F564" s="8"/>
      <c r="G564" s="8"/>
    </row>
    <row r="565" spans="2:7">
      <c r="B565" s="3"/>
      <c r="C565" s="3"/>
      <c r="E565" s="3"/>
      <c r="F565" s="8"/>
      <c r="G565" s="8"/>
    </row>
    <row r="566" spans="2:7">
      <c r="B566" s="68" t="s">
        <v>42</v>
      </c>
      <c r="C566" s="67"/>
      <c r="D566" s="67"/>
      <c r="E566" s="66"/>
      <c r="F566" s="8"/>
      <c r="G566" s="8"/>
    </row>
    <row r="567" spans="2:7">
      <c r="B567" s="65" t="s">
        <v>41</v>
      </c>
      <c r="C567" s="64"/>
      <c r="D567" s="64"/>
      <c r="E567" s="63"/>
      <c r="F567" s="8"/>
      <c r="G567" s="8"/>
    </row>
    <row r="568" spans="2:7">
      <c r="B568" s="62" t="s">
        <v>40</v>
      </c>
      <c r="C568" s="61"/>
      <c r="D568" s="61"/>
      <c r="E568" s="60"/>
      <c r="F568" s="8"/>
      <c r="G568" s="8"/>
    </row>
    <row r="569" spans="2:7">
      <c r="B569" s="59" t="s">
        <v>39</v>
      </c>
      <c r="C569" s="58"/>
      <c r="E569" s="57">
        <v>4379832.3499999996</v>
      </c>
      <c r="F569" s="8"/>
      <c r="G569" s="8"/>
    </row>
    <row r="570" spans="2:7">
      <c r="B570" s="42"/>
      <c r="C570" s="42"/>
      <c r="F570" s="8"/>
      <c r="G570" s="8"/>
    </row>
    <row r="571" spans="2:7">
      <c r="B571" s="51" t="s">
        <v>38</v>
      </c>
      <c r="C571" s="51"/>
      <c r="D571" s="56"/>
      <c r="E571" s="49">
        <f>SUM(D571:D588)</f>
        <v>4000003.29</v>
      </c>
      <c r="F571" s="8"/>
      <c r="G571" s="8"/>
    </row>
    <row r="572" spans="2:7">
      <c r="B572" s="47" t="s">
        <v>37</v>
      </c>
      <c r="C572" s="47"/>
      <c r="D572" s="44">
        <v>0</v>
      </c>
      <c r="E572" s="43"/>
      <c r="F572" s="8"/>
      <c r="G572" s="8"/>
    </row>
    <row r="573" spans="2:7">
      <c r="B573" s="47" t="s">
        <v>36</v>
      </c>
      <c r="C573" s="47"/>
      <c r="D573" s="44">
        <v>0</v>
      </c>
      <c r="E573" s="43"/>
      <c r="F573" s="8"/>
      <c r="G573" s="8"/>
    </row>
    <row r="574" spans="2:7">
      <c r="B574" s="47" t="s">
        <v>35</v>
      </c>
      <c r="C574" s="47"/>
      <c r="D574" s="44">
        <v>0</v>
      </c>
      <c r="E574" s="43"/>
      <c r="F574" s="8"/>
      <c r="G574" s="8"/>
    </row>
    <row r="575" spans="2:7">
      <c r="B575" s="47" t="s">
        <v>34</v>
      </c>
      <c r="C575" s="47"/>
      <c r="D575" s="44">
        <v>0</v>
      </c>
      <c r="E575" s="43"/>
      <c r="F575" s="8"/>
      <c r="G575" s="8"/>
    </row>
    <row r="576" spans="2:7">
      <c r="B576" s="47" t="s">
        <v>33</v>
      </c>
      <c r="C576" s="47"/>
      <c r="D576" s="44">
        <v>0</v>
      </c>
      <c r="E576" s="43"/>
      <c r="F576" s="8"/>
      <c r="G576" s="38"/>
    </row>
    <row r="577" spans="2:8">
      <c r="B577" s="47" t="s">
        <v>32</v>
      </c>
      <c r="C577" s="47"/>
      <c r="D577" s="44">
        <v>0</v>
      </c>
      <c r="E577" s="43"/>
      <c r="F577" s="8"/>
      <c r="G577" s="8"/>
    </row>
    <row r="578" spans="2:8">
      <c r="B578" s="47" t="s">
        <v>31</v>
      </c>
      <c r="C578" s="47"/>
      <c r="D578" s="44">
        <v>0</v>
      </c>
      <c r="E578" s="43"/>
      <c r="F578" s="8"/>
      <c r="G578" s="38"/>
    </row>
    <row r="579" spans="2:8">
      <c r="B579" s="47" t="s">
        <v>30</v>
      </c>
      <c r="C579" s="47"/>
      <c r="D579" s="44">
        <v>0</v>
      </c>
      <c r="E579" s="43"/>
      <c r="F579" s="8"/>
      <c r="G579" s="8"/>
    </row>
    <row r="580" spans="2:8">
      <c r="B580" s="47" t="s">
        <v>29</v>
      </c>
      <c r="C580" s="47"/>
      <c r="D580" s="44">
        <v>0</v>
      </c>
      <c r="E580" s="43"/>
      <c r="F580" s="8"/>
      <c r="G580" s="38"/>
    </row>
    <row r="581" spans="2:8">
      <c r="B581" s="47" t="s">
        <v>28</v>
      </c>
      <c r="C581" s="47"/>
      <c r="D581" s="44">
        <v>0</v>
      </c>
      <c r="E581" s="43"/>
      <c r="F581" s="8"/>
      <c r="G581" s="38"/>
    </row>
    <row r="582" spans="2:8">
      <c r="B582" s="47" t="s">
        <v>27</v>
      </c>
      <c r="C582" s="47"/>
      <c r="D582" s="44">
        <v>0</v>
      </c>
      <c r="E582" s="43"/>
      <c r="F582" s="8"/>
      <c r="G582" s="38"/>
      <c r="H582" s="55"/>
    </row>
    <row r="583" spans="2:8">
      <c r="B583" s="47" t="s">
        <v>26</v>
      </c>
      <c r="C583" s="47"/>
      <c r="D583" s="44">
        <v>0</v>
      </c>
      <c r="E583" s="43"/>
      <c r="F583" s="8"/>
      <c r="G583" s="38"/>
      <c r="H583" s="55"/>
    </row>
    <row r="584" spans="2:8">
      <c r="B584" s="47" t="s">
        <v>25</v>
      </c>
      <c r="C584" s="47"/>
      <c r="D584" s="44">
        <v>0</v>
      </c>
      <c r="E584" s="43"/>
      <c r="F584" s="8"/>
      <c r="G584" s="54"/>
    </row>
    <row r="585" spans="2:8">
      <c r="B585" s="47" t="s">
        <v>24</v>
      </c>
      <c r="C585" s="47"/>
      <c r="D585" s="44">
        <v>0</v>
      </c>
      <c r="E585" s="43"/>
      <c r="F585" s="8"/>
      <c r="G585" s="8"/>
    </row>
    <row r="586" spans="2:8">
      <c r="B586" s="47" t="s">
        <v>23</v>
      </c>
      <c r="C586" s="47"/>
      <c r="D586" s="44">
        <v>0</v>
      </c>
      <c r="E586" s="43"/>
      <c r="F586" s="8"/>
      <c r="G586" s="8"/>
    </row>
    <row r="587" spans="2:8" ht="12.75" customHeight="1">
      <c r="B587" s="47" t="s">
        <v>22</v>
      </c>
      <c r="C587" s="47"/>
      <c r="D587" s="44">
        <v>0</v>
      </c>
      <c r="E587" s="43"/>
      <c r="F587" s="8"/>
      <c r="G587" s="8"/>
    </row>
    <row r="588" spans="2:8">
      <c r="B588" s="46" t="s">
        <v>21</v>
      </c>
      <c r="C588" s="45"/>
      <c r="D588" s="53">
        <v>4000003.29</v>
      </c>
      <c r="E588" s="43"/>
      <c r="F588" s="8"/>
      <c r="G588" s="8"/>
    </row>
    <row r="589" spans="2:8">
      <c r="B589" s="42"/>
      <c r="C589" s="42"/>
      <c r="D589" s="52"/>
      <c r="F589" s="8"/>
      <c r="G589" s="8"/>
    </row>
    <row r="590" spans="2:8">
      <c r="B590" s="51" t="s">
        <v>20</v>
      </c>
      <c r="C590" s="51"/>
      <c r="D590" s="50"/>
      <c r="E590" s="49">
        <f>SUM(D590:D597)</f>
        <v>0</v>
      </c>
      <c r="F590" s="48"/>
      <c r="G590" s="8"/>
    </row>
    <row r="591" spans="2:8">
      <c r="B591" s="47" t="s">
        <v>19</v>
      </c>
      <c r="C591" s="47"/>
      <c r="D591" s="44">
        <v>0</v>
      </c>
      <c r="E591" s="43"/>
      <c r="F591" s="38"/>
      <c r="G591" s="8"/>
    </row>
    <row r="592" spans="2:8">
      <c r="B592" s="47" t="s">
        <v>18</v>
      </c>
      <c r="C592" s="47"/>
      <c r="D592" s="44">
        <v>0</v>
      </c>
      <c r="E592" s="43"/>
      <c r="F592" s="8"/>
      <c r="G592" s="8"/>
    </row>
    <row r="593" spans="2:7">
      <c r="B593" s="47" t="s">
        <v>17</v>
      </c>
      <c r="C593" s="47"/>
      <c r="D593" s="44">
        <v>0</v>
      </c>
      <c r="E593" s="43"/>
      <c r="F593" s="38"/>
      <c r="G593" s="8"/>
    </row>
    <row r="594" spans="2:7">
      <c r="B594" s="47" t="s">
        <v>16</v>
      </c>
      <c r="C594" s="47"/>
      <c r="D594" s="44">
        <v>0</v>
      </c>
      <c r="E594" s="43"/>
      <c r="F594" s="8"/>
      <c r="G594" s="8"/>
    </row>
    <row r="595" spans="2:7">
      <c r="B595" s="47" t="s">
        <v>15</v>
      </c>
      <c r="C595" s="47"/>
      <c r="D595" s="44">
        <v>0</v>
      </c>
      <c r="E595" s="43"/>
      <c r="F595" s="48"/>
      <c r="G595" s="8"/>
    </row>
    <row r="596" spans="2:7">
      <c r="B596" s="47" t="s">
        <v>14</v>
      </c>
      <c r="C596" s="47"/>
      <c r="D596" s="44">
        <v>0</v>
      </c>
      <c r="E596" s="43"/>
      <c r="F596" s="41"/>
      <c r="G596" s="8"/>
    </row>
    <row r="597" spans="2:7">
      <c r="B597" s="46" t="s">
        <v>13</v>
      </c>
      <c r="C597" s="45"/>
      <c r="D597" s="44"/>
      <c r="E597" s="43"/>
      <c r="F597" s="41"/>
      <c r="G597" s="8"/>
    </row>
    <row r="598" spans="2:7">
      <c r="B598" s="42"/>
      <c r="C598" s="42"/>
      <c r="F598" s="41"/>
      <c r="G598" s="8"/>
    </row>
    <row r="599" spans="2:7">
      <c r="B599" s="40" t="s">
        <v>12</v>
      </c>
      <c r="E599" s="39">
        <f>+E569-E571+E590</f>
        <v>379829.05999999959</v>
      </c>
      <c r="F599" s="38"/>
      <c r="G599" s="38"/>
    </row>
    <row r="600" spans="2:7">
      <c r="F600" s="37"/>
      <c r="G600" s="8"/>
    </row>
    <row r="601" spans="2:7">
      <c r="F601" s="36"/>
      <c r="G601" s="8"/>
    </row>
    <row r="602" spans="2:7">
      <c r="F602" s="35"/>
      <c r="G602" s="8"/>
    </row>
    <row r="603" spans="2:7">
      <c r="F603" s="35"/>
      <c r="G603" s="8"/>
    </row>
    <row r="604" spans="2:7">
      <c r="F604" s="8"/>
      <c r="G604" s="8"/>
    </row>
    <row r="605" spans="2:7">
      <c r="B605" s="34" t="s">
        <v>11</v>
      </c>
      <c r="C605" s="34"/>
      <c r="D605" s="34"/>
      <c r="E605" s="34"/>
      <c r="F605" s="34"/>
      <c r="G605" s="8"/>
    </row>
    <row r="606" spans="2:7">
      <c r="B606" s="32"/>
      <c r="C606" s="32"/>
      <c r="D606" s="33"/>
      <c r="E606" s="32"/>
      <c r="F606" s="32"/>
      <c r="G606" s="8"/>
    </row>
    <row r="607" spans="2:7">
      <c r="B607" s="32"/>
      <c r="C607" s="32"/>
      <c r="D607" s="33"/>
      <c r="E607" s="32"/>
      <c r="F607" s="32"/>
      <c r="G607" s="8"/>
    </row>
    <row r="608" spans="2:7" ht="21" customHeight="1">
      <c r="B608" s="31" t="s">
        <v>10</v>
      </c>
      <c r="C608" s="30" t="s">
        <v>9</v>
      </c>
      <c r="D608" s="29" t="s">
        <v>8</v>
      </c>
      <c r="E608" s="28" t="s">
        <v>7</v>
      </c>
      <c r="F608" s="8"/>
      <c r="G608" s="8"/>
    </row>
    <row r="609" spans="2:7">
      <c r="B609" s="27" t="s">
        <v>6</v>
      </c>
      <c r="C609" s="26">
        <v>0</v>
      </c>
      <c r="D609" s="25"/>
      <c r="E609" s="24"/>
      <c r="F609" s="8"/>
      <c r="G609" s="8"/>
    </row>
    <row r="610" spans="2:7">
      <c r="B610" s="23"/>
      <c r="C610" s="22" t="s">
        <v>5</v>
      </c>
      <c r="D610" s="21"/>
      <c r="E610" s="20"/>
      <c r="F610" s="8"/>
      <c r="G610" s="8"/>
    </row>
    <row r="611" spans="2:7">
      <c r="B611" s="19"/>
      <c r="C611" s="18">
        <v>0</v>
      </c>
      <c r="D611" s="17">
        <v>0</v>
      </c>
      <c r="E611" s="16">
        <v>0</v>
      </c>
      <c r="F611" s="8"/>
      <c r="G611" s="8"/>
    </row>
    <row r="612" spans="2:7" ht="21" customHeight="1">
      <c r="C612" s="14">
        <f>SUM(C610:C611)</f>
        <v>0</v>
      </c>
      <c r="D612" s="15">
        <f>SUM(D610:D611)</f>
        <v>0</v>
      </c>
      <c r="E612" s="14">
        <f>SUM(E610:E611)</f>
        <v>0</v>
      </c>
      <c r="F612" s="8"/>
      <c r="G612" s="8"/>
    </row>
    <row r="613" spans="2:7">
      <c r="F613" s="8"/>
      <c r="G613" s="8"/>
    </row>
    <row r="614" spans="2:7">
      <c r="F614" s="8"/>
      <c r="G614" s="8"/>
    </row>
    <row r="615" spans="2:7">
      <c r="F615" s="8"/>
      <c r="G615" s="8"/>
    </row>
    <row r="616" spans="2:7">
      <c r="F616" s="8"/>
      <c r="G616" s="8"/>
    </row>
    <row r="617" spans="2:7">
      <c r="B617" s="13" t="s">
        <v>4</v>
      </c>
      <c r="F617" s="8"/>
      <c r="G617" s="8"/>
    </row>
    <row r="618" spans="2:7" ht="12" customHeight="1">
      <c r="F618" s="8"/>
      <c r="G618" s="8"/>
    </row>
    <row r="619" spans="2:7">
      <c r="C619" s="3"/>
      <c r="E619" s="3"/>
    </row>
    <row r="620" spans="2:7">
      <c r="C620" s="3"/>
      <c r="E620" s="3"/>
    </row>
    <row r="621" spans="2:7">
      <c r="C621" s="3"/>
      <c r="E621" s="3"/>
    </row>
    <row r="622" spans="2:7">
      <c r="G622" s="8"/>
    </row>
    <row r="623" spans="2:7">
      <c r="B623" s="11"/>
      <c r="C623" s="3"/>
      <c r="D623" s="12"/>
      <c r="E623" s="11"/>
      <c r="F623" s="10"/>
      <c r="G623" s="10"/>
    </row>
    <row r="624" spans="2:7">
      <c r="B624" s="6" t="s">
        <v>3</v>
      </c>
      <c r="C624" s="3"/>
      <c r="D624" s="9" t="s">
        <v>2</v>
      </c>
      <c r="E624" s="9"/>
      <c r="F624" s="8"/>
      <c r="G624" s="7"/>
    </row>
    <row r="625" spans="2:7">
      <c r="B625" s="6" t="s">
        <v>1</v>
      </c>
      <c r="C625" s="3"/>
      <c r="D625" s="5" t="s">
        <v>0</v>
      </c>
      <c r="E625" s="5"/>
      <c r="F625" s="4"/>
      <c r="G625" s="4"/>
    </row>
    <row r="626" spans="2:7">
      <c r="B626" s="3"/>
      <c r="C626" s="3"/>
      <c r="E626" s="3"/>
      <c r="F626" s="3"/>
      <c r="G626" s="3"/>
    </row>
    <row r="627" spans="2:7">
      <c r="B627" s="3"/>
      <c r="C627" s="3"/>
      <c r="E627" s="3"/>
      <c r="F627" s="3"/>
      <c r="G627" s="3"/>
    </row>
    <row r="631" spans="2:7" ht="12.75" customHeight="1"/>
    <row r="634" spans="2:7" ht="12.75" customHeight="1"/>
  </sheetData>
  <mergeCells count="68">
    <mergeCell ref="D624:E624"/>
    <mergeCell ref="B553:C553"/>
    <mergeCell ref="B556:C556"/>
    <mergeCell ref="B589:C589"/>
    <mergeCell ref="B594:C594"/>
    <mergeCell ref="B578:C578"/>
    <mergeCell ref="B579:C579"/>
    <mergeCell ref="B568:E568"/>
    <mergeCell ref="B586:C586"/>
    <mergeCell ref="B581:C581"/>
    <mergeCell ref="B596:C596"/>
    <mergeCell ref="B591:C591"/>
    <mergeCell ref="B545:E545"/>
    <mergeCell ref="B546:E546"/>
    <mergeCell ref="B548:C548"/>
    <mergeCell ref="B549:C549"/>
    <mergeCell ref="B550:C550"/>
    <mergeCell ref="B547:E547"/>
    <mergeCell ref="B582:C582"/>
    <mergeCell ref="B583:C583"/>
    <mergeCell ref="D625:E625"/>
    <mergeCell ref="B566:E566"/>
    <mergeCell ref="B567:E567"/>
    <mergeCell ref="B569:C569"/>
    <mergeCell ref="B571:C571"/>
    <mergeCell ref="B572:C572"/>
    <mergeCell ref="B573:C573"/>
    <mergeCell ref="B574:C574"/>
    <mergeCell ref="B575:C575"/>
    <mergeCell ref="B576:C576"/>
    <mergeCell ref="B592:C592"/>
    <mergeCell ref="B570:C570"/>
    <mergeCell ref="B580:C580"/>
    <mergeCell ref="B562:C562"/>
    <mergeCell ref="B554:C554"/>
    <mergeCell ref="B585:C585"/>
    <mergeCell ref="B577:C577"/>
    <mergeCell ref="B563:C563"/>
    <mergeCell ref="B555:C555"/>
    <mergeCell ref="B557:C557"/>
    <mergeCell ref="B561:C561"/>
    <mergeCell ref="B605:F605"/>
    <mergeCell ref="B598:C598"/>
    <mergeCell ref="B597:C597"/>
    <mergeCell ref="B588:C588"/>
    <mergeCell ref="B587:C587"/>
    <mergeCell ref="B595:C595"/>
    <mergeCell ref="B590:C590"/>
    <mergeCell ref="B593:C593"/>
    <mergeCell ref="B584:C584"/>
    <mergeCell ref="D409:E409"/>
    <mergeCell ref="D417:E417"/>
    <mergeCell ref="D294:E294"/>
    <mergeCell ref="D375:E375"/>
    <mergeCell ref="D382:E382"/>
    <mergeCell ref="B560:C560"/>
    <mergeCell ref="B558:C558"/>
    <mergeCell ref="B559:C559"/>
    <mergeCell ref="B551:C551"/>
    <mergeCell ref="B552:C552"/>
    <mergeCell ref="B543:E543"/>
    <mergeCell ref="E505:F505"/>
    <mergeCell ref="A2:L2"/>
    <mergeCell ref="A3:L3"/>
    <mergeCell ref="A4:L4"/>
    <mergeCell ref="A9:L9"/>
    <mergeCell ref="D389:E389"/>
    <mergeCell ref="D396:E396"/>
  </mergeCells>
  <dataValidations count="4">
    <dataValidation allowBlank="1" showInputMessage="1" showErrorMessage="1" prompt="Corresponde al número de la cuenta de acuerdo al Plan de Cuentas emitido por el CONAC (DOF 22/11/2010)." sqref="B323"/>
    <dataValidation allowBlank="1" showInputMessage="1" showErrorMessage="1" prompt="Especificar origen de dicho recurso: Federal, Estatal, Municipal, Particulares." sqref="D371 D378 D385"/>
    <dataValidation allowBlank="1" showInputMessage="1" showErrorMessage="1" prompt="Características cualitativas significativas que les impacten financieramente." sqref="E371 D323:E323 E378 E385"/>
    <dataValidation allowBlank="1" showInputMessage="1" showErrorMessage="1" prompt="Saldo final del periodo que corresponde la cuenta pública presentada (mensual:  enero, febrero, marzo, etc.; trimestral: 1er, 2do, 3ro. o 4to.)." sqref="C371 C323 C378 C385"/>
  </dataValidations>
  <pageMargins left="0.46" right="0.70866141732283472" top="0.38" bottom="0.74803149606299213" header="0.31496062992125984" footer="0.31496062992125984"/>
  <pageSetup scale="2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2017-07-19T21:29:01Z</dcterms:created>
  <dcterms:modified xsi:type="dcterms:W3CDTF">2017-07-19T21:29:13Z</dcterms:modified>
</cp:coreProperties>
</file>