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F12" s="1"/>
  <c r="G16"/>
  <c r="K16" s="1"/>
  <c r="H16"/>
  <c r="G17"/>
  <c r="H17"/>
  <c r="K17"/>
  <c r="H18"/>
  <c r="K18"/>
  <c r="D19"/>
  <c r="D14" s="1"/>
  <c r="G19"/>
  <c r="K19" s="1"/>
  <c r="D20"/>
  <c r="G20"/>
  <c r="K20" s="1"/>
  <c r="D21"/>
  <c r="G21"/>
  <c r="K21" s="1"/>
  <c r="D22"/>
  <c r="G22"/>
  <c r="K22" s="1"/>
  <c r="E24"/>
  <c r="F24"/>
  <c r="H26"/>
  <c r="G27"/>
  <c r="H27" s="1"/>
  <c r="H28"/>
  <c r="H29"/>
  <c r="H30"/>
  <c r="H31"/>
  <c r="H32"/>
  <c r="D33"/>
  <c r="D24" s="1"/>
  <c r="G24" s="1"/>
  <c r="H24" s="1"/>
  <c r="D34"/>
  <c r="G34"/>
  <c r="K34" s="1"/>
  <c r="G14" l="1"/>
  <c r="H14" s="1"/>
  <c r="D12"/>
  <c r="G12" s="1"/>
  <c r="H12" s="1"/>
  <c r="H34"/>
  <c r="G33"/>
  <c r="H33" s="1"/>
  <c r="H22"/>
  <c r="H21"/>
  <c r="H20"/>
  <c r="H19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<sst xmlns="http://schemas.openxmlformats.org/spreadsheetml/2006/main" count="37" uniqueCount="37">
  <si>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</si>
  <si>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</si>
  <si>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</si>
  <si>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</si>
  <si>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</si>
  <si>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</si>
  <si>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</si>
  <si>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</si>
  <si>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</si>
  <si>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</si>
  <si>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</si>
  <si>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</si>
  <si>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</si>
  <si>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</si>
  <si>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</si>
  <si>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</si>
  <si>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</si>
  <si>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</si>
  <si>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</si>
  <si>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</si>
  <si>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</si>
  <si>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</si>
  <si>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</si>
  <si>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</si>
  <si>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</si>
  <si>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</si>
  <si>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</si>
  <si>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</si>
  <si>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</si>
  <si>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</si>
  <si>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</si>
  <si>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</si>
  <si>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</si>
  <si>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</si>
  <si>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</si>
  <si>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30 de Junio del 2017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</si>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</sst>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/>
    <xf numFmtId="43" fontId="3" fillId="11" borderId="0" xfId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FIDESAG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1377760.85</v>
          </cell>
        </row>
        <row r="17">
          <cell r="D17">
            <v>44385397.539999999</v>
          </cell>
        </row>
        <row r="18">
          <cell r="D18">
            <v>749.65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topLeftCell="A10" zoomScale="85" zoomScaleNormal="85" workbookViewId="0">
      <selection activeCell="E22" sqref="E22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1" width="11.42578125" style="1"/>
    <col min="12" max="12" width="14.140625" style="1" bestFit="1" customWidth="1"/>
    <col min="13" max="16384" width="11.42578125" style="1"/>
  </cols>
  <sheetData>
    <row r="1" spans="1:12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2" s="3" customFormat="1" ht="14.1" customHeight="1">
      <c r="A2" s="71"/>
      <c r="B2" s="69"/>
      <c r="C2" s="70" t="s">
        <v>36</v>
      </c>
      <c r="D2" s="70"/>
      <c r="E2" s="70"/>
      <c r="F2" s="70"/>
      <c r="G2" s="70"/>
      <c r="H2" s="69"/>
      <c r="I2" s="68"/>
      <c r="J2" s="68"/>
      <c r="K2" s="1"/>
    </row>
    <row r="3" spans="1:12" s="3" customFormat="1" ht="14.1" customHeight="1">
      <c r="A3" s="72" t="s">
        <v>35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2" s="3" customFormat="1" ht="14.1" customHeight="1">
      <c r="A4" s="71"/>
      <c r="B4" s="69"/>
      <c r="C4" s="70" t="s">
        <v>34</v>
      </c>
      <c r="D4" s="70"/>
      <c r="E4" s="70"/>
      <c r="F4" s="70"/>
      <c r="G4" s="70"/>
      <c r="H4" s="69"/>
      <c r="I4" s="68"/>
      <c r="J4" s="68"/>
      <c r="K4" s="1"/>
    </row>
    <row r="5" spans="1:12" s="3" customFormat="1" ht="20.100000000000001" customHeight="1">
      <c r="A5" s="67"/>
      <c r="B5" s="66"/>
      <c r="C5" s="65" t="s">
        <v>33</v>
      </c>
      <c r="D5" s="64"/>
      <c r="E5" s="64"/>
      <c r="F5" s="64"/>
      <c r="H5" s="64"/>
      <c r="I5" s="64"/>
    </row>
    <row r="6" spans="1:12" s="3" customFormat="1" ht="6.75" customHeight="1">
      <c r="A6" s="51"/>
      <c r="B6" s="51"/>
      <c r="C6" s="51"/>
      <c r="D6" s="51"/>
      <c r="E6" s="51"/>
      <c r="F6" s="51"/>
      <c r="G6" s="51"/>
      <c r="H6" s="51"/>
      <c r="I6" s="51"/>
    </row>
    <row r="7" spans="1:12" s="3" customFormat="1" ht="3" customHeight="1">
      <c r="A7" s="51"/>
      <c r="B7" s="51"/>
      <c r="C7" s="51"/>
      <c r="D7" s="51"/>
      <c r="E7" s="51"/>
      <c r="F7" s="51"/>
      <c r="G7" s="51"/>
      <c r="H7" s="51"/>
      <c r="I7" s="51"/>
    </row>
    <row r="8" spans="1:12" s="53" customFormat="1" ht="25.5">
      <c r="A8" s="63"/>
      <c r="B8" s="62" t="s">
        <v>32</v>
      </c>
      <c r="C8" s="62"/>
      <c r="D8" s="61" t="s">
        <v>31</v>
      </c>
      <c r="E8" s="61" t="s">
        <v>30</v>
      </c>
      <c r="F8" s="60" t="s">
        <v>29</v>
      </c>
      <c r="G8" s="60" t="s">
        <v>28</v>
      </c>
      <c r="H8" s="60" t="s">
        <v>27</v>
      </c>
      <c r="I8" s="59"/>
    </row>
    <row r="9" spans="1:12" s="53" customFormat="1">
      <c r="A9" s="58"/>
      <c r="B9" s="57"/>
      <c r="C9" s="57"/>
      <c r="D9" s="56">
        <v>1</v>
      </c>
      <c r="E9" s="56">
        <v>2</v>
      </c>
      <c r="F9" s="55">
        <v>3</v>
      </c>
      <c r="G9" s="55" t="s">
        <v>26</v>
      </c>
      <c r="H9" s="55" t="s">
        <v>25</v>
      </c>
      <c r="I9" s="54"/>
    </row>
    <row r="10" spans="1:12" s="3" customFormat="1" ht="3" customHeight="1">
      <c r="A10" s="52"/>
      <c r="B10" s="51"/>
      <c r="C10" s="51"/>
      <c r="D10" s="51"/>
      <c r="E10" s="51"/>
      <c r="F10" s="51"/>
      <c r="G10" s="51"/>
      <c r="H10" s="51"/>
      <c r="I10" s="50"/>
    </row>
    <row r="11" spans="1:12" s="3" customFormat="1" ht="3" customHeight="1">
      <c r="A11" s="49"/>
      <c r="B11" s="48"/>
      <c r="C11" s="48"/>
      <c r="D11" s="48"/>
      <c r="E11" s="48"/>
      <c r="F11" s="48"/>
      <c r="G11" s="48"/>
      <c r="H11" s="48"/>
      <c r="I11" s="47"/>
      <c r="J11" s="1"/>
      <c r="K11" s="1"/>
    </row>
    <row r="12" spans="1:12" s="3" customFormat="1">
      <c r="A12" s="45"/>
      <c r="B12" s="46" t="s">
        <v>24</v>
      </c>
      <c r="C12" s="46"/>
      <c r="D12" s="42">
        <f>+D14+D24</f>
        <v>145107119.60000002</v>
      </c>
      <c r="E12" s="42">
        <f>+E14+E24</f>
        <v>15730101.949999999</v>
      </c>
      <c r="F12" s="42">
        <f>+F14+F24</f>
        <v>14612557.550000001</v>
      </c>
      <c r="G12" s="42">
        <f>+D12+E12-F12</f>
        <v>146224664</v>
      </c>
      <c r="H12" s="42">
        <f>+G12-D12</f>
        <v>1117544.3999999762</v>
      </c>
      <c r="I12" s="43"/>
      <c r="J12" s="1"/>
      <c r="K12" s="1"/>
    </row>
    <row r="13" spans="1:12" s="3" customFormat="1" ht="5.0999999999999996" customHeight="1">
      <c r="A13" s="45"/>
      <c r="B13" s="44"/>
      <c r="C13" s="44"/>
      <c r="D13" s="42"/>
      <c r="E13" s="42"/>
      <c r="F13" s="42"/>
      <c r="G13" s="42">
        <f>+D13+E13-F13</f>
        <v>0</v>
      </c>
      <c r="H13" s="42"/>
      <c r="I13" s="43"/>
      <c r="J13" s="1"/>
      <c r="K13" s="1"/>
    </row>
    <row r="14" spans="1:12" s="3" customFormat="1">
      <c r="A14" s="39"/>
      <c r="B14" s="38" t="s">
        <v>23</v>
      </c>
      <c r="C14" s="38"/>
      <c r="D14" s="37">
        <f>SUM(D16:D22)</f>
        <v>49337050.920000002</v>
      </c>
      <c r="E14" s="37">
        <f>SUM(E16:E22)</f>
        <v>10503209.67</v>
      </c>
      <c r="F14" s="37">
        <f>SUM(F16:F22)</f>
        <v>14076352.550000001</v>
      </c>
      <c r="G14" s="42">
        <f>+D14+E14-F14</f>
        <v>45763908.040000007</v>
      </c>
      <c r="H14" s="37">
        <f>+G14-D14</f>
        <v>-3573142.8799999952</v>
      </c>
      <c r="I14" s="36"/>
      <c r="J14" s="1"/>
      <c r="K14" s="26"/>
    </row>
    <row r="15" spans="1:12" s="3" customFormat="1" ht="5.0999999999999996" customHeight="1">
      <c r="A15" s="31"/>
      <c r="B15" s="35"/>
      <c r="C15" s="35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5515799.9500000002</v>
      </c>
      <c r="E16" s="33">
        <v>9788313.4499999993</v>
      </c>
      <c r="F16" s="33">
        <v>13926352.550000001</v>
      </c>
      <c r="G16" s="32">
        <f>+D16+E16-F16</f>
        <v>1377760.8499999978</v>
      </c>
      <c r="H16" s="32">
        <f>+G16-D16</f>
        <v>-4138039.1000000024</v>
      </c>
      <c r="I16" s="27"/>
      <c r="J16" s="1"/>
      <c r="K16" s="26" t="str">
        <f>IF(G16=[1]ESF!D16," ","Error")</f>
        <v xml:space="preserve"> </v>
      </c>
      <c r="L16" s="41"/>
    </row>
    <row r="17" spans="1:14" s="3" customFormat="1" ht="19.5" customHeight="1">
      <c r="A17" s="31"/>
      <c r="B17" s="34" t="s">
        <v>21</v>
      </c>
      <c r="C17" s="34"/>
      <c r="D17" s="33">
        <v>43820501.32</v>
      </c>
      <c r="E17" s="33">
        <v>714896.22</v>
      </c>
      <c r="F17" s="33">
        <v>150000</v>
      </c>
      <c r="G17" s="32">
        <f>+D17+E17-F17</f>
        <v>44385397.539999999</v>
      </c>
      <c r="H17" s="32">
        <f>+G17-D17</f>
        <v>564896.21999999881</v>
      </c>
      <c r="I17" s="27"/>
      <c r="J17" s="1"/>
      <c r="K17" s="26" t="str">
        <f>IF(G17=[1]ESF!D17," ","Error")</f>
        <v xml:space="preserve"> </v>
      </c>
      <c r="L17" s="41"/>
    </row>
    <row r="18" spans="1:14" s="3" customFormat="1" ht="19.5" customHeight="1">
      <c r="A18" s="31"/>
      <c r="B18" s="34" t="s">
        <v>20</v>
      </c>
      <c r="C18" s="34"/>
      <c r="D18" s="33">
        <v>749.65</v>
      </c>
      <c r="E18" s="33">
        <v>0</v>
      </c>
      <c r="F18" s="33">
        <v>0</v>
      </c>
      <c r="G18" s="32">
        <v>749.65</v>
      </c>
      <c r="H18" s="32">
        <f>+G18-D18</f>
        <v>0</v>
      </c>
      <c r="I18" s="27"/>
      <c r="J18" s="1"/>
      <c r="K18" s="26" t="str">
        <f>IF(G18=[1]ESF!D18," ","Error")</f>
        <v xml:space="preserve"> </v>
      </c>
      <c r="L18" s="41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 t="str">
        <f>IF(G19=[1]ESF!D19," ","Error")</f>
        <v xml:space="preserve"> </v>
      </c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 t="str">
        <f>IF(G20=[1]ESF!D20," ","Error")</f>
        <v xml:space="preserve"> </v>
      </c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41"/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  <c r="L23" s="40"/>
    </row>
    <row r="24" spans="1:14">
      <c r="A24" s="39"/>
      <c r="B24" s="38" t="s">
        <v>14</v>
      </c>
      <c r="C24" s="38"/>
      <c r="D24" s="37">
        <f>SUM(D26:D34)</f>
        <v>95770068.680000007</v>
      </c>
      <c r="E24" s="37">
        <f>SUM(E26:E34)</f>
        <v>5226892.28</v>
      </c>
      <c r="F24" s="37">
        <f>SUM(F26:F34)</f>
        <v>536205</v>
      </c>
      <c r="G24" s="37">
        <f>+D24+E24-F24</f>
        <v>100460755.96000001</v>
      </c>
      <c r="H24" s="37">
        <f>+G24-D24</f>
        <v>4690687.2800000012</v>
      </c>
      <c r="I24" s="36"/>
      <c r="K24" s="26"/>
    </row>
    <row r="25" spans="1:14" ht="5.0999999999999996" customHeight="1">
      <c r="A25" s="31"/>
      <c r="B25" s="35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v>24500000</v>
      </c>
      <c r="E26" s="33">
        <v>0</v>
      </c>
      <c r="F26" s="33">
        <v>0</v>
      </c>
      <c r="G26" s="32">
        <v>24500000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71270068.680000007</v>
      </c>
      <c r="E27" s="33">
        <v>5226892.28</v>
      </c>
      <c r="F27" s="33">
        <v>536205</v>
      </c>
      <c r="G27" s="32">
        <f>+D27+E27-F27</f>
        <v>75960755.960000008</v>
      </c>
      <c r="H27" s="32">
        <f>+G27-D27</f>
        <v>4690687.2800000012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0</v>
      </c>
      <c r="E29" s="33">
        <v>0</v>
      </c>
      <c r="F29" s="33">
        <v>0</v>
      </c>
      <c r="G29" s="32">
        <v>0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0</v>
      </c>
      <c r="E31" s="33">
        <v>0</v>
      </c>
      <c r="F31" s="33">
        <v>0</v>
      </c>
      <c r="G31" s="32">
        <v>0</v>
      </c>
      <c r="H31" s="32">
        <f>+G31-D31</f>
        <v>0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v>0</v>
      </c>
      <c r="E32" s="33">
        <v>0</v>
      </c>
      <c r="F32" s="33">
        <v>0</v>
      </c>
      <c r="G32" s="32"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  <mergeCell ref="B26:C26"/>
    <mergeCell ref="B27:C27"/>
    <mergeCell ref="B28:C28"/>
    <mergeCell ref="B29:C29"/>
    <mergeCell ref="B30:C30"/>
    <mergeCell ref="B31:C31"/>
    <mergeCell ref="B8:C9"/>
    <mergeCell ref="A10:I10"/>
    <mergeCell ref="A11:I11"/>
    <mergeCell ref="B12:C12"/>
    <mergeCell ref="B32:C32"/>
    <mergeCell ref="B19:C19"/>
    <mergeCell ref="B20:C20"/>
    <mergeCell ref="B21:C21"/>
    <mergeCell ref="B22:C22"/>
    <mergeCell ref="B24:C24"/>
    <mergeCell ref="B14:C14"/>
    <mergeCell ref="C1:G1"/>
    <mergeCell ref="C2:G2"/>
    <mergeCell ref="B18:C18"/>
    <mergeCell ref="C4:G4"/>
    <mergeCell ref="A6:I6"/>
    <mergeCell ref="A7:I7"/>
    <mergeCell ref="B16:C16"/>
    <mergeCell ref="B17:C17"/>
    <mergeCell ref="A3:H3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2017-07-19T21:26:56Z</dcterms:created>
  <dcterms:modified xsi:type="dcterms:W3CDTF">2017-07-19T21:27:07Z</dcterms:modified>
</cp:coreProperties>
</file>