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NOTAS!$A$2:$G$341</definedName>
  </definedNames>
  <calcPr calcId="125725"/>
</workbook>
</file>

<file path=xl/calcChain.xml><?xml version="1.0" encoding="utf-8"?>
<calcChain xmlns="http://schemas.openxmlformats.org/spreadsheetml/2006/main">
  <c r="B23" i="1"/>
  <c r="D23"/>
  <c r="B45"/>
  <c r="C45"/>
  <c r="D45"/>
  <c r="E45"/>
  <c r="B55"/>
  <c r="B65"/>
  <c r="B72"/>
  <c r="E80"/>
  <c r="E81"/>
  <c r="C82"/>
  <c r="D82"/>
  <c r="E82" s="1"/>
  <c r="D88"/>
  <c r="B90"/>
  <c r="C90"/>
  <c r="D90"/>
  <c r="B97"/>
  <c r="B106"/>
  <c r="B123"/>
  <c r="C123"/>
  <c r="D123"/>
  <c r="E123"/>
  <c r="B131"/>
  <c r="B138"/>
  <c r="B145"/>
  <c r="B152"/>
  <c r="B169"/>
  <c r="B174"/>
  <c r="B177" s="1"/>
  <c r="C186"/>
  <c r="C187"/>
  <c r="C188"/>
  <c r="B189"/>
  <c r="C189"/>
  <c r="C190"/>
  <c r="C191"/>
  <c r="C193"/>
  <c r="C194"/>
  <c r="C195"/>
  <c r="B197"/>
  <c r="C192" s="1"/>
  <c r="D207"/>
  <c r="B209"/>
  <c r="C209"/>
  <c r="D215"/>
  <c r="C216"/>
  <c r="C219" s="1"/>
  <c r="B219"/>
  <c r="D229"/>
  <c r="D230"/>
  <c r="D232"/>
  <c r="B238"/>
  <c r="C238"/>
  <c r="D238"/>
  <c r="B252"/>
  <c r="D264"/>
  <c r="D266"/>
  <c r="D279" s="1"/>
  <c r="D273"/>
  <c r="D285"/>
  <c r="D287"/>
  <c r="D315" s="1"/>
  <c r="D306"/>
  <c r="C307"/>
  <c r="B328"/>
  <c r="C328"/>
  <c r="D328"/>
  <c r="D216" l="1"/>
</calcChain>
</file>

<file path=xl/sharedStrings.xml><?xml version="1.0" encoding="utf-8"?>
<sst xmlns="http://schemas.openxmlformats.org/spreadsheetml/2006/main" count="270" uniqueCount="201">
  <si>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</si>
  <si>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</si>
  <si>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</si>
  <si>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</si>
  <si>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</si>
  <si>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</si>
  <si>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</si>
  <si>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</si>
  <si>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</si>
  <si>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</si>
  <si>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</si>
  <si>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</si>
  <si>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</si>
  <si>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</si>
  <si>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</si>
  <si>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</si>
  <si>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</si>
  <si>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</si>
  <si>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</si>
  <si>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</si>
  <si>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</si>
  <si>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</si>
  <si>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</si>
  <si>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</si>
  <si>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</si>
  <si>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</si>
  <si>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</si>
  <si>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</si>
  <si>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</si>
  <si>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</si>
  <si>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</si>
  <si>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</si>
  <si>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</si>
  <si>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</si>
  <si>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</si>
  <si>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</si>
  <si>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</si>
  <si>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</si>
  <si>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</si>
  <si>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</si>
  <si>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</si>
  <si>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diciembre de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</si>
  <si>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</si>
  <si>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</si>
  <si>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</si>
  <si>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</si>
  <si>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</si>
  <si>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</si>
  <si>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</si>
  <si>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</si>
  <si>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</si>
  <si>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</si>
  <si>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</si>
  <si>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</si>
  <si>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</si>
  <si>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</si>
  <si>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</si>
  <si>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</si>
  <si>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</si>
  <si>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</si>
  <si>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</si>
  <si>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1214-000-001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</si>
  <si>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</si>
  <si>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</si>
  <si>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</si>
  <si>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</si>
  <si>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</si>
  <si>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CUENTA DE INVERSIÓN</t>
  </si>
  <si>
    <t>CUENTA BANCARIA</t>
  </si>
  <si>
    <t>1110 EFECTIVO Y EQUIVALENTES</t>
  </si>
  <si>
    <t>EFE-01 FLUJO DE EFECTIVO</t>
  </si>
  <si>
    <t>IV) NOTAS AL ESTADO DE FLUJO DE EFECTIVO</t>
  </si>
  <si>
    <t>3100-000-000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</si>
  <si>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</si>
  <si>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</si>
  <si>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</si>
  <si>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</si>
  <si>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</si>
  <si>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</si>
  <si>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</si>
  <si>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</si>
  <si>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100%</t>
  </si>
  <si>
    <t>Depreciaciones</t>
  </si>
  <si>
    <t>5000-600-110</t>
  </si>
  <si>
    <t>Congresos y convenciones</t>
  </si>
  <si>
    <t>5000-200-830</t>
  </si>
  <si>
    <t>Viáticos en el país</t>
  </si>
  <si>
    <t>5000-200-750</t>
  </si>
  <si>
    <t>Pasajes terrestres</t>
  </si>
  <si>
    <t>5000-200-720</t>
  </si>
  <si>
    <t>Serv. De fotocopiado e impres</t>
  </si>
  <si>
    <t>5000-200-360</t>
  </si>
  <si>
    <t>Serv. De investigac científica</t>
  </si>
  <si>
    <t>5000-200-350</t>
  </si>
  <si>
    <t>Servicios de contabilidad</t>
  </si>
  <si>
    <t>5000-200-310</t>
  </si>
  <si>
    <t>Hon y comisiones fiduciarias</t>
  </si>
  <si>
    <t>5000-200-211</t>
  </si>
  <si>
    <t>Impuesto sobre nómina</t>
  </si>
  <si>
    <t>5000-200-110</t>
  </si>
  <si>
    <t>Hon. Asimilados a salarios</t>
  </si>
  <si>
    <t>5000-100-111</t>
  </si>
  <si>
    <t>5000 GASTOS Y OTRAS PERDIDAS</t>
  </si>
  <si>
    <t>EXPLICACION</t>
  </si>
  <si>
    <t>%GASTO</t>
  </si>
  <si>
    <t>MONTO</t>
  </si>
  <si>
    <t>ERA-03 GASTOS</t>
  </si>
  <si>
    <t>GASTOS Y OTRAS PÉRDIDAS</t>
  </si>
  <si>
    <t>Otros productos</t>
  </si>
  <si>
    <t>4310-210-000</t>
  </si>
  <si>
    <t>INTERÉS GENERADO</t>
  </si>
  <si>
    <t>4210-210-000</t>
  </si>
  <si>
    <t xml:space="preserve">4300 OTROS INGRESOS Y BENEFICIOS
</t>
  </si>
  <si>
    <t>CARACTERISTICAS</t>
  </si>
  <si>
    <t>NOTA</t>
  </si>
  <si>
    <t>ERA-02 OTROS INGRESOS Y BENEFICIOS</t>
  </si>
  <si>
    <t>Remanente de los Estados 2015</t>
  </si>
  <si>
    <t>4120-210-000</t>
  </si>
  <si>
    <t>CONAGUA, Federales</t>
  </si>
  <si>
    <t>4110-110-006</t>
  </si>
  <si>
    <t>aportación Edo. De Michoacán</t>
  </si>
  <si>
    <t>4110-110-005</t>
  </si>
  <si>
    <t>Aportación Edo. De México</t>
  </si>
  <si>
    <t>4110-110-004</t>
  </si>
  <si>
    <t>Aportación Edo. De Guanajuato</t>
  </si>
  <si>
    <t>4110-110-003</t>
  </si>
  <si>
    <t xml:space="preserve"> Aportación Edo. De Querétaro</t>
  </si>
  <si>
    <t>4110-110-002</t>
  </si>
  <si>
    <t>Aportación Edo. De Jalisco</t>
  </si>
  <si>
    <t>4110-110-001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</si>
  <si>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</si>
  <si>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</si>
  <si>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</si>
  <si>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</si>
  <si>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</si>
  <si>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</si>
  <si>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</si>
  <si>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</si>
  <si>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</si>
  <si>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</si>
  <si>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</si>
  <si>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</si>
  <si>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</si>
  <si>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X</t>
  </si>
  <si>
    <t>2117-202-001, IMPUESTO SOBRE NÓMINA</t>
  </si>
  <si>
    <t>2117-201-004, CEDULAR HONORARIOS PROFESIONALES</t>
  </si>
  <si>
    <t>2117-201-003, IVA HONORARIOS PROFESIONALES</t>
  </si>
  <si>
    <t>2117-201-002, ISR HONORARIOS PROFESIONALES</t>
  </si>
  <si>
    <t>2117-201-001, ISR RETENIDO ASIMILADOS A SALARIOS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</si>
  <si>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</si>
  <si>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</si>
  <si>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</si>
  <si>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</si>
  <si>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</si>
  <si>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</si>
  <si>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</si>
  <si>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</si>
  <si>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</si>
  <si>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</si>
  <si>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>1215-001-000</t>
  </si>
  <si>
    <t>1260 DEPRECIAC, DET. Y AMORTIZAC ACUMULADA DE BIENES</t>
  </si>
  <si>
    <t>CRITERIO</t>
  </si>
  <si>
    <t>ESF-09 INTANGIBLES Y DIFERIDOS</t>
  </si>
  <si>
    <t>Total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</si>
  <si>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</si>
  <si>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</si>
  <si>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</si>
  <si>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</si>
  <si>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</si>
  <si>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</si>
  <si>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</si>
  <si>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</si>
  <si>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</si>
  <si>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</si>
  <si>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</si>
  <si>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</si>
  <si>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</si>
  <si>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</si>
  <si>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</si>
  <si>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</si>
  <si>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</si>
  <si>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</si>
  <si>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</si>
  <si>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</si>
  <si>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1124xxxxxx Ingresos por Recuperar CP</t>
  </si>
  <si>
    <t>1122xxxxxx Cuentas por Cobrar a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</si>
  <si>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</si>
  <si>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</si>
  <si>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</si>
  <si>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</si>
  <si>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</si>
  <si>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Papel Bancario</t>
  </si>
  <si>
    <t>11140-0002-0001-0000-0000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</si>
  <si>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</si>
  <si>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</si>
  <si>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</si>
  <si>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</si>
  <si>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</si>
  <si>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</si>
  <si>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FIDEICOMISO DE APOYO OPERATIVO AL CONSEJO DE CUENCA LERMA CHAPALA &lt;&lt;FICUENCA&gt;&gt;</t>
  </si>
  <si>
    <t>Ente Público: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</si>
</sst>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_ ;\-#,##0.00\ 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sz val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94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/>
    <xf numFmtId="43" fontId="3" fillId="11" borderId="0" xfId="0" applyNumberFormat="1" applyFont="1" applyFill="1" applyBorder="1"/>
    <xf numFmtId="43" fontId="3" fillId="11" borderId="0" xfId="1" applyFont="1" applyFill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43" fontId="3" fillId="11" borderId="0" xfId="1" applyFont="1" applyFill="1" applyBorder="1"/>
    <xf numFmtId="0" fontId="11" fillId="12" borderId="4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11" borderId="0" xfId="0" applyFont="1" applyFill="1" applyAlignment="1">
      <alignment vertical="center"/>
    </xf>
    <xf numFmtId="43" fontId="14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44" fontId="5" fillId="12" borderId="4" xfId="2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9" fontId="9" fillId="11" borderId="8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7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3" fontId="3" fillId="11" borderId="8" xfId="1" applyFont="1" applyFill="1" applyBorder="1"/>
    <xf numFmtId="164" fontId="16" fillId="11" borderId="8" xfId="0" applyNumberFormat="1" applyFont="1" applyFill="1" applyBorder="1"/>
    <xf numFmtId="2" fontId="3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3" fillId="11" borderId="0" xfId="0" applyNumberFormat="1" applyFont="1" applyFill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12" borderId="11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10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10" fontId="3" fillId="11" borderId="6" xfId="3" applyNumberFormat="1" applyFont="1" applyFill="1" applyBorder="1"/>
    <xf numFmtId="164" fontId="3" fillId="11" borderId="3" xfId="0" applyNumberFormat="1" applyFont="1" applyFill="1" applyBorder="1"/>
    <xf numFmtId="10" fontId="3" fillId="11" borderId="8" xfId="3" applyNumberFormat="1" applyFont="1" applyFill="1" applyBorder="1"/>
    <xf numFmtId="164" fontId="3" fillId="11" borderId="0" xfId="0" applyNumberFormat="1" applyFont="1" applyFill="1" applyBorder="1"/>
    <xf numFmtId="49" fontId="17" fillId="11" borderId="8" xfId="0" applyNumberFormat="1" applyFont="1" applyFill="1" applyBorder="1" applyAlignment="1">
      <alignment horizontal="left"/>
    </xf>
    <xf numFmtId="164" fontId="3" fillId="11" borderId="10" xfId="0" applyNumberFormat="1" applyFont="1" applyFill="1" applyBorder="1"/>
    <xf numFmtId="164" fontId="3" fillId="11" borderId="2" xfId="0" applyNumberFormat="1" applyFont="1" applyFill="1" applyBorder="1"/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8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3" fillId="11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 wrapText="1"/>
    </xf>
    <xf numFmtId="49" fontId="18" fillId="14" borderId="8" xfId="0" applyNumberFormat="1" applyFont="1" applyFill="1" applyBorder="1" applyAlignment="1">
      <alignment horizontal="left" vertical="top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0" borderId="8" xfId="1" applyFont="1" applyFill="1" applyBorder="1" applyAlignment="1">
      <alignment horizontal="center"/>
    </xf>
    <xf numFmtId="49" fontId="18" fillId="14" borderId="6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right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4" fontId="18" fillId="14" borderId="8" xfId="0" applyNumberFormat="1" applyFont="1" applyFill="1" applyBorder="1" applyAlignment="1">
      <alignment horizontal="right" vertical="top"/>
    </xf>
    <xf numFmtId="0" fontId="7" fillId="11" borderId="0" xfId="0" applyFont="1" applyFill="1"/>
    <xf numFmtId="44" fontId="7" fillId="11" borderId="5" xfId="2" applyFont="1" applyFill="1" applyBorder="1"/>
    <xf numFmtId="44" fontId="7" fillId="11" borderId="6" xfId="2" applyFont="1" applyFill="1" applyBorder="1"/>
    <xf numFmtId="164" fontId="3" fillId="11" borderId="7" xfId="0" applyNumberFormat="1" applyFont="1" applyFill="1" applyBorder="1"/>
    <xf numFmtId="4" fontId="18" fillId="14" borderId="7" xfId="0" applyNumberFormat="1" applyFont="1" applyFill="1" applyBorder="1" applyAlignment="1">
      <alignment horizontal="right" vertical="top"/>
    </xf>
    <xf numFmtId="164" fontId="3" fillId="11" borderId="14" xfId="0" applyNumberFormat="1" applyFont="1" applyFill="1" applyBorder="1"/>
    <xf numFmtId="49" fontId="19" fillId="14" borderId="8" xfId="0" applyNumberFormat="1" applyFont="1" applyFill="1" applyBorder="1" applyAlignment="1">
      <alignment horizontal="left" vertical="top"/>
    </xf>
    <xf numFmtId="49" fontId="20" fillId="14" borderId="8" xfId="0" applyNumberFormat="1" applyFont="1" applyFill="1" applyBorder="1" applyAlignment="1">
      <alignment horizontal="left" vertical="top"/>
    </xf>
    <xf numFmtId="49" fontId="19" fillId="14" borderId="10" xfId="0" applyNumberFormat="1" applyFont="1" applyFill="1" applyBorder="1" applyAlignment="1">
      <alignment horizontal="left" vertical="top"/>
    </xf>
    <xf numFmtId="0" fontId="21" fillId="11" borderId="0" xfId="0" applyFont="1" applyFill="1" applyBorder="1"/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12" borderId="12" xfId="0" applyNumberFormat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43" fontId="3" fillId="11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6" fillId="0" borderId="0" xfId="0" applyFont="1"/>
    <xf numFmtId="0" fontId="22" fillId="11" borderId="0" xfId="0" applyFont="1" applyFill="1" applyBorder="1"/>
    <xf numFmtId="0" fontId="7" fillId="11" borderId="0" xfId="0" applyFont="1" applyFill="1" applyBorder="1"/>
    <xf numFmtId="164" fontId="6" fillId="11" borderId="8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3" fillId="11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RNCA_4T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%202017%20exceles/EFCyP%2012-17%20Ficuen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HP_GTO_FICURNCA_4T_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R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1205876.58</v>
          </cell>
        </row>
        <row r="34">
          <cell r="D34">
            <v>2417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>
        <row r="56">
          <cell r="H56">
            <v>4154019.14</v>
          </cell>
        </row>
      </sheetData>
      <sheetData sheetId="2">
        <row r="12">
          <cell r="H12">
            <v>2446388.7200000007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  <sheetDataSet>
      <sheetData sheetId="0">
        <row r="38">
          <cell r="H38">
            <v>1157567.9200000002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2100000</v>
          </cell>
        </row>
        <row r="28">
          <cell r="D28">
            <v>54019.140000000007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M350"/>
  <sheetViews>
    <sheetView showGridLines="0" tabSelected="1" topLeftCell="B292" zoomScale="85" zoomScaleNormal="85" workbookViewId="0">
      <selection activeCell="H1" sqref="H1:M1048576"/>
    </sheetView>
  </sheetViews>
  <sheetFormatPr baseColWidth="10" defaultRowHeight="12.75"/>
  <cols>
    <col min="1" max="1" width="55.42578125" style="1" customWidth="1"/>
    <col min="2" max="2" width="49.140625" style="1" customWidth="1"/>
    <col min="3" max="3" width="28.42578125" style="1" customWidth="1"/>
    <col min="4" max="5" width="26.7109375" style="1" customWidth="1"/>
    <col min="6" max="6" width="14.85546875" style="1" bestFit="1" customWidth="1"/>
    <col min="7" max="16384" width="11.42578125" style="1"/>
  </cols>
  <sheetData>
    <row r="2" spans="1:7" ht="4.5" customHeight="1">
      <c r="A2" s="193"/>
      <c r="B2" s="193"/>
      <c r="C2" s="193"/>
      <c r="D2" s="193"/>
      <c r="E2" s="193"/>
      <c r="F2" s="193"/>
      <c r="G2" s="193"/>
    </row>
    <row r="3" spans="1:7" ht="15" customHeight="1">
      <c r="A3" s="192"/>
      <c r="B3" s="192"/>
      <c r="C3" s="192"/>
      <c r="D3" s="192"/>
      <c r="E3" s="192"/>
      <c r="F3" s="192"/>
      <c r="G3" s="192"/>
    </row>
    <row r="4" spans="1:7" ht="24" customHeight="1">
      <c r="A4" s="192"/>
      <c r="B4" s="192"/>
      <c r="C4" s="192"/>
      <c r="D4" s="192"/>
      <c r="E4" s="192"/>
      <c r="F4" s="192"/>
      <c r="G4" s="192"/>
    </row>
    <row r="5" spans="1:7">
      <c r="A5" s="191"/>
      <c r="B5" s="176"/>
      <c r="C5" s="180"/>
      <c r="D5" s="180"/>
      <c r="E5" s="180"/>
    </row>
    <row r="7" spans="1:7">
      <c r="A7" s="190" t="s">
        <v>200</v>
      </c>
      <c r="B7" s="189" t="s">
        <v>199</v>
      </c>
      <c r="C7" s="185"/>
      <c r="D7" s="7"/>
      <c r="E7" s="7"/>
      <c r="G7" s="186"/>
    </row>
    <row r="8" spans="1:7">
      <c r="G8" s="7"/>
    </row>
    <row r="9" spans="1:7" ht="15">
      <c r="A9" s="188"/>
      <c r="B9" s="188"/>
      <c r="C9" s="188"/>
      <c r="D9" s="188"/>
      <c r="E9" s="188"/>
      <c r="F9" s="188"/>
      <c r="G9" s="188"/>
    </row>
    <row r="10" spans="1:7">
      <c r="A10" s="187"/>
      <c r="B10" s="186"/>
      <c r="C10" s="185"/>
      <c r="D10" s="7"/>
      <c r="E10" s="184"/>
    </row>
    <row r="11" spans="1:7">
      <c r="A11" s="76" t="s">
        <v>198</v>
      </c>
      <c r="B11" s="183"/>
      <c r="C11" s="180"/>
      <c r="D11" s="180"/>
      <c r="E11" s="180"/>
    </row>
    <row r="12" spans="1:7">
      <c r="A12" s="182"/>
      <c r="B12" s="176"/>
      <c r="C12" s="180"/>
      <c r="D12" s="180"/>
      <c r="E12" s="180"/>
    </row>
    <row r="13" spans="1:7">
      <c r="A13" s="181" t="s">
        <v>197</v>
      </c>
      <c r="B13" s="176"/>
      <c r="C13" s="180"/>
      <c r="D13" s="180"/>
      <c r="E13" s="180"/>
    </row>
    <row r="14" spans="1:7">
      <c r="B14" s="176"/>
    </row>
    <row r="15" spans="1:7">
      <c r="A15" s="164" t="s">
        <v>196</v>
      </c>
      <c r="B15" s="7"/>
      <c r="C15" s="7"/>
      <c r="D15" s="7"/>
    </row>
    <row r="16" spans="1:7">
      <c r="A16" s="178"/>
      <c r="B16" s="7"/>
      <c r="C16" s="7"/>
      <c r="D16" s="7"/>
    </row>
    <row r="17" spans="1:4" ht="20.25" customHeight="1">
      <c r="A17" s="151" t="s">
        <v>195</v>
      </c>
      <c r="B17" s="12" t="s">
        <v>105</v>
      </c>
      <c r="C17" s="12" t="s">
        <v>78</v>
      </c>
      <c r="D17" s="12" t="s">
        <v>194</v>
      </c>
    </row>
    <row r="18" spans="1:4">
      <c r="A18" s="21" t="s">
        <v>193</v>
      </c>
      <c r="B18" s="86"/>
      <c r="C18" s="86">
        <v>0</v>
      </c>
      <c r="D18" s="86">
        <v>0</v>
      </c>
    </row>
    <row r="19" spans="1:4">
      <c r="A19" s="125" t="s">
        <v>192</v>
      </c>
      <c r="B19" s="160">
        <v>1205876.58</v>
      </c>
      <c r="C19" s="179" t="s">
        <v>191</v>
      </c>
      <c r="D19" s="81">
        <v>0</v>
      </c>
    </row>
    <row r="20" spans="1:4">
      <c r="A20" s="125"/>
      <c r="B20" s="160"/>
      <c r="C20" s="81">
        <v>0</v>
      </c>
      <c r="D20" s="81">
        <v>0</v>
      </c>
    </row>
    <row r="21" spans="1:4">
      <c r="A21" s="125"/>
      <c r="B21" s="160"/>
      <c r="C21" s="81">
        <v>0</v>
      </c>
      <c r="D21" s="81">
        <v>0</v>
      </c>
    </row>
    <row r="22" spans="1:4">
      <c r="A22" s="15" t="s">
        <v>190</v>
      </c>
      <c r="B22" s="79"/>
      <c r="C22" s="79">
        <v>0</v>
      </c>
      <c r="D22" s="79">
        <v>0</v>
      </c>
    </row>
    <row r="23" spans="1:4">
      <c r="A23" s="178"/>
      <c r="B23" s="106">
        <f>SUM(B19:B22)</f>
        <v>1205876.58</v>
      </c>
      <c r="C23" s="12"/>
      <c r="D23" s="12">
        <f>SUM(D18:D22)</f>
        <v>0</v>
      </c>
    </row>
    <row r="24" spans="1:4">
      <c r="A24" s="178"/>
      <c r="B24" s="7"/>
      <c r="C24" s="7"/>
      <c r="D24" s="7"/>
    </row>
    <row r="25" spans="1:4">
      <c r="A25" s="178"/>
      <c r="B25" s="7"/>
      <c r="C25" s="7"/>
      <c r="D25" s="7"/>
    </row>
    <row r="26" spans="1:4">
      <c r="A26" s="178"/>
      <c r="B26" s="7"/>
      <c r="C26" s="7"/>
      <c r="D26" s="7"/>
    </row>
    <row r="27" spans="1:4">
      <c r="A27" s="164" t="s">
        <v>189</v>
      </c>
      <c r="B27" s="177"/>
      <c r="C27" s="7"/>
      <c r="D27" s="7"/>
    </row>
    <row r="30" spans="1:4">
      <c r="A30" s="151" t="s">
        <v>188</v>
      </c>
      <c r="B30" s="12" t="s">
        <v>105</v>
      </c>
      <c r="C30" s="12" t="s">
        <v>187</v>
      </c>
      <c r="D30" s="12" t="s">
        <v>186</v>
      </c>
    </row>
    <row r="31" spans="1:4">
      <c r="A31" s="18" t="s">
        <v>185</v>
      </c>
      <c r="B31" s="90"/>
      <c r="C31" s="90">
        <v>0</v>
      </c>
      <c r="D31" s="90"/>
    </row>
    <row r="32" spans="1:4">
      <c r="A32" s="18"/>
      <c r="B32" s="90"/>
      <c r="C32" s="90"/>
      <c r="D32" s="90"/>
    </row>
    <row r="33" spans="1:5">
      <c r="A33" s="18" t="s">
        <v>184</v>
      </c>
      <c r="B33" s="17" t="s">
        <v>5</v>
      </c>
      <c r="C33" s="90"/>
      <c r="D33" s="90"/>
    </row>
    <row r="34" spans="1:5">
      <c r="A34" s="18"/>
      <c r="B34" s="90"/>
      <c r="C34" s="90"/>
      <c r="D34" s="90"/>
    </row>
    <row r="35" spans="1:5">
      <c r="A35" s="15"/>
      <c r="B35" s="108"/>
      <c r="C35" s="108"/>
      <c r="D35" s="108"/>
    </row>
    <row r="36" spans="1:5">
      <c r="A36" s="176"/>
      <c r="B36" s="12">
        <v>0</v>
      </c>
      <c r="C36" s="12">
        <v>0</v>
      </c>
      <c r="D36" s="12">
        <v>0</v>
      </c>
    </row>
    <row r="39" spans="1:5" ht="14.25" customHeight="1"/>
    <row r="40" spans="1:5" ht="23.25" customHeight="1">
      <c r="A40" s="151" t="s">
        <v>183</v>
      </c>
      <c r="B40" s="12" t="s">
        <v>105</v>
      </c>
      <c r="C40" s="12" t="s">
        <v>152</v>
      </c>
      <c r="D40" s="12" t="s">
        <v>151</v>
      </c>
      <c r="E40" s="12" t="s">
        <v>150</v>
      </c>
    </row>
    <row r="41" spans="1:5" ht="14.25" customHeight="1">
      <c r="A41" s="18" t="s">
        <v>182</v>
      </c>
      <c r="B41" s="90"/>
      <c r="C41" s="90"/>
      <c r="D41" s="90"/>
      <c r="E41" s="90"/>
    </row>
    <row r="42" spans="1:5" ht="14.25" customHeight="1">
      <c r="A42" s="18"/>
      <c r="B42" s="175">
        <v>0</v>
      </c>
      <c r="C42" s="90"/>
      <c r="D42" s="90"/>
      <c r="E42" s="123" t="s">
        <v>143</v>
      </c>
    </row>
    <row r="43" spans="1:5" ht="14.25" customHeight="1">
      <c r="A43" s="18" t="s">
        <v>181</v>
      </c>
      <c r="B43" s="17" t="s">
        <v>5</v>
      </c>
      <c r="C43" s="90"/>
      <c r="D43" s="90"/>
      <c r="E43" s="90"/>
    </row>
    <row r="44" spans="1:5" ht="14.25" customHeight="1">
      <c r="A44" s="15"/>
      <c r="B44" s="174"/>
      <c r="C44" s="108"/>
      <c r="D44" s="108"/>
      <c r="E44" s="108"/>
    </row>
    <row r="45" spans="1:5" ht="14.25" customHeight="1">
      <c r="B45" s="99">
        <f>SUM(B40:B44)</f>
        <v>0</v>
      </c>
      <c r="C45" s="12">
        <f>SUM(C40:C44)</f>
        <v>0</v>
      </c>
      <c r="D45" s="12">
        <f>SUM(D40:D44)</f>
        <v>0</v>
      </c>
      <c r="E45" s="12">
        <f>SUM(E40:E44)</f>
        <v>0</v>
      </c>
    </row>
    <row r="46" spans="1:5" ht="14.25" customHeight="1"/>
    <row r="47" spans="1:5" ht="14.25" customHeight="1"/>
    <row r="48" spans="1:5" ht="14.25" customHeight="1">
      <c r="A48" s="164" t="s">
        <v>180</v>
      </c>
    </row>
    <row r="49" spans="1:6" ht="14.25" customHeight="1">
      <c r="A49" s="155"/>
    </row>
    <row r="50" spans="1:6" ht="24" customHeight="1">
      <c r="A50" s="151" t="s">
        <v>179</v>
      </c>
      <c r="B50" s="12" t="s">
        <v>105</v>
      </c>
      <c r="C50" s="12" t="s">
        <v>178</v>
      </c>
    </row>
    <row r="51" spans="1:6" ht="14.25" customHeight="1">
      <c r="A51" s="21" t="s">
        <v>177</v>
      </c>
      <c r="B51" s="86"/>
      <c r="C51" s="86">
        <v>0</v>
      </c>
    </row>
    <row r="52" spans="1:6" ht="14.25" customHeight="1">
      <c r="A52" s="18"/>
      <c r="B52" s="17" t="s">
        <v>5</v>
      </c>
      <c r="C52" s="81">
        <v>0</v>
      </c>
    </row>
    <row r="53" spans="1:6" ht="14.25" customHeight="1">
      <c r="A53" s="18" t="s">
        <v>176</v>
      </c>
      <c r="B53" s="81"/>
      <c r="C53" s="81"/>
    </row>
    <row r="54" spans="1:6" ht="14.25" customHeight="1">
      <c r="A54" s="15"/>
      <c r="B54" s="79"/>
      <c r="C54" s="79">
        <v>0</v>
      </c>
    </row>
    <row r="55" spans="1:6" ht="14.25" customHeight="1">
      <c r="A55" s="166"/>
      <c r="B55" s="12">
        <f>SUM(B50:B54)</f>
        <v>0</v>
      </c>
      <c r="C55" s="12"/>
    </row>
    <row r="56" spans="1:6" ht="14.25" customHeight="1">
      <c r="A56" s="166"/>
      <c r="B56" s="78"/>
      <c r="C56" s="78"/>
    </row>
    <row r="57" spans="1:6" ht="9.75" customHeight="1">
      <c r="A57" s="166"/>
      <c r="B57" s="78"/>
      <c r="C57" s="78"/>
    </row>
    <row r="58" spans="1:6" ht="14.25" customHeight="1">
      <c r="A58" s="164" t="s">
        <v>175</v>
      </c>
    </row>
    <row r="59" spans="1:6" ht="14.25" customHeight="1">
      <c r="A59" s="155"/>
    </row>
    <row r="60" spans="1:6" ht="27.75" customHeight="1">
      <c r="A60" s="151" t="s">
        <v>174</v>
      </c>
      <c r="B60" s="12" t="s">
        <v>105</v>
      </c>
      <c r="C60" s="12" t="s">
        <v>78</v>
      </c>
      <c r="D60" s="12" t="s">
        <v>113</v>
      </c>
      <c r="E60" s="173" t="s">
        <v>173</v>
      </c>
      <c r="F60" s="12" t="s">
        <v>172</v>
      </c>
    </row>
    <row r="61" spans="1:6" ht="14.25" customHeight="1">
      <c r="A61" s="172" t="s">
        <v>171</v>
      </c>
      <c r="B61" s="78"/>
      <c r="C61" s="78">
        <v>0</v>
      </c>
      <c r="D61" s="78">
        <v>0</v>
      </c>
      <c r="E61" s="78">
        <v>0</v>
      </c>
      <c r="F61" s="16">
        <v>0</v>
      </c>
    </row>
    <row r="62" spans="1:6" ht="14.25" customHeight="1">
      <c r="A62" s="172"/>
      <c r="B62" s="17" t="s">
        <v>5</v>
      </c>
      <c r="C62" s="78">
        <v>0</v>
      </c>
      <c r="D62" s="78">
        <v>0</v>
      </c>
      <c r="E62" s="78">
        <v>0</v>
      </c>
      <c r="F62" s="16">
        <v>0</v>
      </c>
    </row>
    <row r="63" spans="1:6" ht="14.25" customHeight="1">
      <c r="A63" s="172"/>
      <c r="B63" s="78"/>
      <c r="C63" s="78">
        <v>0</v>
      </c>
      <c r="D63" s="78">
        <v>0</v>
      </c>
      <c r="E63" s="78">
        <v>0</v>
      </c>
      <c r="F63" s="16">
        <v>0</v>
      </c>
    </row>
    <row r="64" spans="1:6" ht="14.25" customHeight="1">
      <c r="A64" s="171"/>
      <c r="B64" s="170"/>
      <c r="C64" s="170">
        <v>0</v>
      </c>
      <c r="D64" s="170">
        <v>0</v>
      </c>
      <c r="E64" s="170">
        <v>0</v>
      </c>
      <c r="F64" s="80">
        <v>0</v>
      </c>
    </row>
    <row r="65" spans="1:6" ht="15" customHeight="1">
      <c r="A65" s="166"/>
      <c r="B65" s="12">
        <f>SUM(B60:B64)</f>
        <v>0</v>
      </c>
      <c r="C65" s="169">
        <v>0</v>
      </c>
      <c r="D65" s="168">
        <v>0</v>
      </c>
      <c r="E65" s="168">
        <v>0</v>
      </c>
      <c r="F65" s="167">
        <v>0</v>
      </c>
    </row>
    <row r="66" spans="1:6">
      <c r="A66" s="166"/>
      <c r="B66" s="165"/>
      <c r="C66" s="165"/>
      <c r="D66" s="165"/>
      <c r="E66" s="165"/>
      <c r="F66" s="165"/>
    </row>
    <row r="67" spans="1:6">
      <c r="A67" s="166"/>
      <c r="B67" s="165"/>
      <c r="C67" s="165"/>
      <c r="D67" s="165"/>
      <c r="E67" s="165"/>
      <c r="F67" s="165"/>
    </row>
    <row r="68" spans="1:6">
      <c r="A68" s="166"/>
      <c r="B68" s="165"/>
      <c r="C68" s="165"/>
      <c r="D68" s="165"/>
      <c r="E68" s="165"/>
      <c r="F68" s="165"/>
    </row>
    <row r="69" spans="1:6" ht="26.25" customHeight="1">
      <c r="A69" s="151" t="s">
        <v>170</v>
      </c>
      <c r="B69" s="12" t="s">
        <v>105</v>
      </c>
      <c r="C69" s="12" t="s">
        <v>78</v>
      </c>
      <c r="D69" s="12" t="s">
        <v>169</v>
      </c>
      <c r="E69" s="165"/>
      <c r="F69" s="165"/>
    </row>
    <row r="70" spans="1:6">
      <c r="A70" s="21" t="s">
        <v>168</v>
      </c>
      <c r="B70" s="17" t="s">
        <v>5</v>
      </c>
      <c r="C70" s="81">
        <v>0</v>
      </c>
      <c r="D70" s="81">
        <v>0</v>
      </c>
      <c r="E70" s="165"/>
      <c r="F70" s="165"/>
    </row>
    <row r="71" spans="1:6">
      <c r="A71" s="15"/>
      <c r="B71" s="16"/>
      <c r="C71" s="81">
        <v>0</v>
      </c>
      <c r="D71" s="81">
        <v>0</v>
      </c>
      <c r="E71" s="165"/>
      <c r="F71" s="165"/>
    </row>
    <row r="72" spans="1:6" ht="16.5" customHeight="1">
      <c r="A72" s="166"/>
      <c r="B72" s="12">
        <f>SUM(B70:B71)</f>
        <v>0</v>
      </c>
      <c r="C72" s="105"/>
      <c r="D72" s="103"/>
      <c r="E72" s="165"/>
      <c r="F72" s="165"/>
    </row>
    <row r="73" spans="1:6">
      <c r="A73" s="166"/>
      <c r="B73" s="165"/>
      <c r="C73" s="165"/>
      <c r="D73" s="165"/>
      <c r="E73" s="165"/>
      <c r="F73" s="165"/>
    </row>
    <row r="74" spans="1:6">
      <c r="A74" s="164" t="s">
        <v>167</v>
      </c>
    </row>
    <row r="76" spans="1:6">
      <c r="A76" s="155"/>
    </row>
    <row r="77" spans="1:6">
      <c r="A77" s="151" t="s">
        <v>166</v>
      </c>
      <c r="B77" s="12"/>
      <c r="C77" s="12" t="s">
        <v>9</v>
      </c>
      <c r="D77" s="12" t="s">
        <v>8</v>
      </c>
      <c r="E77" s="12" t="s">
        <v>7</v>
      </c>
      <c r="F77" s="12" t="s">
        <v>161</v>
      </c>
    </row>
    <row r="78" spans="1:6">
      <c r="A78" s="163" t="s">
        <v>165</v>
      </c>
      <c r="B78" s="162"/>
      <c r="C78" s="154"/>
      <c r="D78" s="159" t="s">
        <v>164</v>
      </c>
      <c r="E78" s="158">
        <v>0</v>
      </c>
      <c r="F78" s="90">
        <v>0</v>
      </c>
    </row>
    <row r="79" spans="1:6">
      <c r="A79" s="161"/>
      <c r="B79" s="162"/>
      <c r="C79" s="154"/>
      <c r="D79" s="159"/>
      <c r="E79" s="158"/>
      <c r="F79" s="90"/>
    </row>
    <row r="80" spans="1:6">
      <c r="A80" s="161" t="s">
        <v>61</v>
      </c>
      <c r="B80" s="160"/>
      <c r="C80" s="154">
        <v>0</v>
      </c>
      <c r="D80" s="159">
        <v>48340</v>
      </c>
      <c r="E80" s="108">
        <f>+D80-C80</f>
        <v>48340</v>
      </c>
      <c r="F80" s="90"/>
    </row>
    <row r="81" spans="1:6">
      <c r="A81" s="83"/>
      <c r="B81" s="85"/>
      <c r="C81" s="90"/>
      <c r="D81" s="158"/>
      <c r="E81" s="158">
        <f>+D81-C81</f>
        <v>0</v>
      </c>
      <c r="F81" s="90">
        <v>0</v>
      </c>
    </row>
    <row r="82" spans="1:6">
      <c r="A82" s="15"/>
      <c r="B82" s="156" t="s">
        <v>163</v>
      </c>
      <c r="C82" s="157">
        <f>SUM(C78:C81)</f>
        <v>0</v>
      </c>
      <c r="D82" s="156">
        <f>SUM(D78:D81)</f>
        <v>48340</v>
      </c>
      <c r="E82" s="108">
        <f>+D82-C82</f>
        <v>48340</v>
      </c>
      <c r="F82" s="108">
        <v>0</v>
      </c>
    </row>
    <row r="83" spans="1:6">
      <c r="A83" s="155"/>
    </row>
    <row r="84" spans="1:6">
      <c r="A84" s="155"/>
    </row>
    <row r="86" spans="1:6" ht="21.75" customHeight="1">
      <c r="A86" s="151" t="s">
        <v>162</v>
      </c>
      <c r="B86" s="12" t="s">
        <v>9</v>
      </c>
      <c r="C86" s="12" t="s">
        <v>8</v>
      </c>
      <c r="D86" s="12" t="s">
        <v>7</v>
      </c>
      <c r="E86" s="12" t="s">
        <v>161</v>
      </c>
    </row>
    <row r="87" spans="1:6">
      <c r="A87" s="18" t="s">
        <v>160</v>
      </c>
      <c r="B87" s="81"/>
      <c r="C87" s="81"/>
      <c r="D87" s="81"/>
      <c r="E87" s="81"/>
    </row>
    <row r="88" spans="1:6">
      <c r="A88" s="83" t="s">
        <v>159</v>
      </c>
      <c r="B88" s="154">
        <v>0</v>
      </c>
      <c r="C88" s="81">
        <v>2417</v>
      </c>
      <c r="D88" s="81">
        <f>+B88+C88</f>
        <v>2417</v>
      </c>
      <c r="E88" s="81" t="s">
        <v>158</v>
      </c>
    </row>
    <row r="89" spans="1:6" ht="15">
      <c r="A89" s="153"/>
      <c r="B89" s="79"/>
      <c r="C89" s="79"/>
      <c r="D89" s="79"/>
      <c r="E89" s="79"/>
    </row>
    <row r="90" spans="1:6" ht="16.5" customHeight="1">
      <c r="B90" s="99">
        <f>SUM(B87:B89)</f>
        <v>0</v>
      </c>
      <c r="C90" s="99">
        <f>SUM(C87:C89)</f>
        <v>2417</v>
      </c>
      <c r="D90" s="111">
        <f>SUM(D87:D89)</f>
        <v>2417</v>
      </c>
      <c r="E90" s="152"/>
    </row>
    <row r="93" spans="1:6" ht="27" customHeight="1">
      <c r="A93" s="151" t="s">
        <v>157</v>
      </c>
      <c r="B93" s="12" t="s">
        <v>105</v>
      </c>
    </row>
    <row r="94" spans="1:6">
      <c r="A94" s="21" t="s">
        <v>156</v>
      </c>
      <c r="B94" s="86"/>
    </row>
    <row r="95" spans="1:6">
      <c r="A95" s="18"/>
      <c r="B95" s="17" t="s">
        <v>5</v>
      </c>
    </row>
    <row r="96" spans="1:6">
      <c r="A96" s="15"/>
      <c r="B96" s="79"/>
    </row>
    <row r="97" spans="1:5" ht="15" customHeight="1">
      <c r="B97" s="12">
        <f>SUM(B95:B96)</f>
        <v>0</v>
      </c>
    </row>
    <row r="98" spans="1:5" ht="15">
      <c r="A98"/>
    </row>
    <row r="100" spans="1:5" ht="22.5" customHeight="1">
      <c r="A100" s="24" t="s">
        <v>155</v>
      </c>
      <c r="B100" s="23" t="s">
        <v>105</v>
      </c>
      <c r="C100" s="150" t="s">
        <v>137</v>
      </c>
    </row>
    <row r="101" spans="1:5">
      <c r="A101" s="149"/>
      <c r="B101" s="148"/>
      <c r="C101" s="147"/>
    </row>
    <row r="102" spans="1:5">
      <c r="A102" s="146"/>
      <c r="B102" s="145"/>
      <c r="C102" s="144"/>
    </row>
    <row r="103" spans="1:5">
      <c r="A103" s="143"/>
      <c r="B103" s="17" t="s">
        <v>5</v>
      </c>
      <c r="C103" s="142"/>
    </row>
    <row r="104" spans="1:5">
      <c r="A104" s="143"/>
      <c r="B104" s="142"/>
      <c r="C104" s="142"/>
    </row>
    <row r="105" spans="1:5">
      <c r="A105" s="141"/>
      <c r="B105" s="140"/>
      <c r="C105" s="140"/>
    </row>
    <row r="106" spans="1:5" ht="14.25" customHeight="1">
      <c r="B106" s="12">
        <f>SUM(B104:B105)</f>
        <v>0</v>
      </c>
      <c r="C106" s="12"/>
    </row>
    <row r="110" spans="1:5">
      <c r="A110" s="76" t="s">
        <v>154</v>
      </c>
    </row>
    <row r="112" spans="1:5" ht="20.25" customHeight="1">
      <c r="A112" s="24" t="s">
        <v>153</v>
      </c>
      <c r="B112" s="87" t="s">
        <v>105</v>
      </c>
      <c r="C112" s="12" t="s">
        <v>152</v>
      </c>
      <c r="D112" s="12" t="s">
        <v>151</v>
      </c>
      <c r="E112" s="12" t="s">
        <v>150</v>
      </c>
    </row>
    <row r="113" spans="1:5">
      <c r="A113" s="21" t="s">
        <v>149</v>
      </c>
      <c r="B113" s="85"/>
      <c r="C113" s="117"/>
      <c r="D113" s="117"/>
      <c r="E113" s="117"/>
    </row>
    <row r="114" spans="1:5">
      <c r="A114" s="18"/>
      <c r="B114" s="85"/>
      <c r="C114" s="90"/>
      <c r="D114" s="90"/>
      <c r="E114" s="90"/>
    </row>
    <row r="115" spans="1:5">
      <c r="A115" s="18" t="s">
        <v>148</v>
      </c>
      <c r="B115" s="139">
        <v>14402.12</v>
      </c>
      <c r="C115" s="123" t="s">
        <v>143</v>
      </c>
      <c r="D115" s="90"/>
      <c r="E115" s="90"/>
    </row>
    <row r="116" spans="1:5">
      <c r="A116" s="18" t="s">
        <v>147</v>
      </c>
      <c r="B116" s="139">
        <v>31643.96</v>
      </c>
      <c r="C116" s="123" t="s">
        <v>143</v>
      </c>
      <c r="D116" s="90"/>
      <c r="E116" s="90"/>
    </row>
    <row r="117" spans="1:5">
      <c r="A117" s="18" t="s">
        <v>146</v>
      </c>
      <c r="B117" s="139">
        <v>33753.040000000001</v>
      </c>
      <c r="C117" s="123" t="s">
        <v>143</v>
      </c>
      <c r="D117" s="90"/>
      <c r="E117" s="90"/>
    </row>
    <row r="118" spans="1:5">
      <c r="A118" s="18" t="s">
        <v>145</v>
      </c>
      <c r="B118" s="139">
        <v>6328.78</v>
      </c>
      <c r="C118" s="123" t="s">
        <v>143</v>
      </c>
      <c r="D118" s="90"/>
      <c r="E118" s="90"/>
    </row>
    <row r="119" spans="1:5">
      <c r="A119" s="18" t="s">
        <v>144</v>
      </c>
      <c r="B119" s="137">
        <v>1603.76</v>
      </c>
      <c r="C119" s="123" t="s">
        <v>143</v>
      </c>
      <c r="D119" s="90"/>
      <c r="E119" s="90"/>
    </row>
    <row r="120" spans="1:5">
      <c r="A120" s="83"/>
      <c r="B120" s="137"/>
      <c r="C120" s="123"/>
      <c r="D120" s="90"/>
      <c r="E120" s="90"/>
    </row>
    <row r="121" spans="1:5">
      <c r="A121" s="83"/>
      <c r="B121" s="137"/>
      <c r="C121" s="123"/>
      <c r="D121" s="90"/>
      <c r="E121" s="90"/>
    </row>
    <row r="122" spans="1:5">
      <c r="A122" s="138"/>
      <c r="B122" s="137"/>
      <c r="C122" s="108"/>
      <c r="D122" s="108"/>
      <c r="E122" s="108"/>
    </row>
    <row r="123" spans="1:5" ht="16.5" customHeight="1">
      <c r="B123" s="99">
        <f>SUM(B115:B122)</f>
        <v>87731.659999999989</v>
      </c>
      <c r="C123" s="12">
        <f>SUM(C122:C122)</f>
        <v>0</v>
      </c>
      <c r="D123" s="12">
        <f>SUM(D122:D122)</f>
        <v>0</v>
      </c>
      <c r="E123" s="12">
        <f>SUM(E122:E122)</f>
        <v>0</v>
      </c>
    </row>
    <row r="127" spans="1:5" ht="20.25" customHeight="1">
      <c r="A127" s="24" t="s">
        <v>142</v>
      </c>
      <c r="B127" s="23" t="s">
        <v>105</v>
      </c>
      <c r="C127" s="12" t="s">
        <v>74</v>
      </c>
      <c r="D127" s="12" t="s">
        <v>137</v>
      </c>
    </row>
    <row r="128" spans="1:5">
      <c r="A128" s="95" t="s">
        <v>141</v>
      </c>
      <c r="B128" s="136"/>
      <c r="C128" s="135"/>
      <c r="D128" s="134"/>
    </row>
    <row r="129" spans="1:4">
      <c r="A129" s="133"/>
      <c r="B129" s="17" t="s">
        <v>5</v>
      </c>
      <c r="C129" s="132"/>
      <c r="D129" s="131"/>
    </row>
    <row r="130" spans="1:4">
      <c r="A130" s="130"/>
      <c r="B130" s="129"/>
      <c r="C130" s="128"/>
      <c r="D130" s="127"/>
    </row>
    <row r="131" spans="1:4" ht="16.5" customHeight="1">
      <c r="B131" s="12">
        <f>SUM(B129:B130)</f>
        <v>0</v>
      </c>
      <c r="C131" s="120"/>
      <c r="D131" s="119"/>
    </row>
    <row r="134" spans="1:4" ht="27.75" customHeight="1">
      <c r="A134" s="24" t="s">
        <v>140</v>
      </c>
      <c r="B134" s="23" t="s">
        <v>105</v>
      </c>
      <c r="C134" s="12" t="s">
        <v>74</v>
      </c>
      <c r="D134" s="12" t="s">
        <v>137</v>
      </c>
    </row>
    <row r="135" spans="1:4">
      <c r="A135" s="95" t="s">
        <v>139</v>
      </c>
      <c r="B135" s="136"/>
      <c r="C135" s="135"/>
      <c r="D135" s="134"/>
    </row>
    <row r="136" spans="1:4">
      <c r="A136" s="133"/>
      <c r="B136" s="17" t="s">
        <v>5</v>
      </c>
      <c r="C136" s="132"/>
      <c r="D136" s="131"/>
    </row>
    <row r="137" spans="1:4">
      <c r="A137" s="130"/>
      <c r="B137" s="129"/>
      <c r="C137" s="128"/>
      <c r="D137" s="127"/>
    </row>
    <row r="138" spans="1:4" ht="15" customHeight="1">
      <c r="B138" s="12">
        <f>SUM(B136:B137)</f>
        <v>0</v>
      </c>
      <c r="C138" s="120"/>
      <c r="D138" s="119"/>
    </row>
    <row r="139" spans="1:4" ht="15">
      <c r="A139"/>
    </row>
    <row r="141" spans="1:4" ht="24" customHeight="1">
      <c r="A141" s="24" t="s">
        <v>138</v>
      </c>
      <c r="B141" s="23" t="s">
        <v>105</v>
      </c>
      <c r="C141" s="12" t="s">
        <v>74</v>
      </c>
      <c r="D141" s="12" t="s">
        <v>137</v>
      </c>
    </row>
    <row r="142" spans="1:4">
      <c r="A142" s="95" t="s">
        <v>136</v>
      </c>
      <c r="B142" s="136"/>
      <c r="C142" s="135"/>
      <c r="D142" s="134"/>
    </row>
    <row r="143" spans="1:4">
      <c r="A143" s="133"/>
      <c r="B143" s="17" t="s">
        <v>5</v>
      </c>
      <c r="C143" s="132"/>
      <c r="D143" s="131"/>
    </row>
    <row r="144" spans="1:4">
      <c r="A144" s="130"/>
      <c r="B144" s="129"/>
      <c r="C144" s="128"/>
      <c r="D144" s="127"/>
    </row>
    <row r="145" spans="1:4" ht="16.5" customHeight="1">
      <c r="B145" s="12">
        <f>SUM(B143:B144)</f>
        <v>0</v>
      </c>
      <c r="C145" s="120"/>
      <c r="D145" s="119"/>
    </row>
    <row r="148" spans="1:4" ht="24" customHeight="1">
      <c r="A148" s="24" t="s">
        <v>135</v>
      </c>
      <c r="B148" s="23" t="s">
        <v>105</v>
      </c>
      <c r="C148" s="22" t="s">
        <v>74</v>
      </c>
      <c r="D148" s="22" t="s">
        <v>113</v>
      </c>
    </row>
    <row r="149" spans="1:4">
      <c r="A149" s="95" t="s">
        <v>134</v>
      </c>
      <c r="B149" s="86"/>
      <c r="C149" s="86">
        <v>0</v>
      </c>
      <c r="D149" s="86">
        <v>0</v>
      </c>
    </row>
    <row r="150" spans="1:4">
      <c r="A150" s="18"/>
      <c r="B150" s="17" t="s">
        <v>5</v>
      </c>
      <c r="C150" s="81">
        <v>0</v>
      </c>
      <c r="D150" s="81">
        <v>0</v>
      </c>
    </row>
    <row r="151" spans="1:4">
      <c r="A151" s="15"/>
      <c r="B151" s="126"/>
      <c r="C151" s="126">
        <v>0</v>
      </c>
      <c r="D151" s="126">
        <v>0</v>
      </c>
    </row>
    <row r="152" spans="1:4" ht="18.75" customHeight="1">
      <c r="B152" s="12">
        <f>SUM(B150:B151)</f>
        <v>0</v>
      </c>
      <c r="C152" s="120"/>
      <c r="D152" s="119"/>
    </row>
    <row r="155" spans="1:4">
      <c r="A155" s="76" t="s">
        <v>133</v>
      </c>
    </row>
    <row r="156" spans="1:4">
      <c r="A156" s="76"/>
    </row>
    <row r="157" spans="1:4">
      <c r="A157" s="76" t="s">
        <v>132</v>
      </c>
    </row>
    <row r="159" spans="1:4" ht="24" customHeight="1">
      <c r="A159" s="88" t="s">
        <v>131</v>
      </c>
      <c r="B159" s="87" t="s">
        <v>105</v>
      </c>
      <c r="C159" s="12" t="s">
        <v>114</v>
      </c>
      <c r="D159" s="12" t="s">
        <v>113</v>
      </c>
    </row>
    <row r="160" spans="1:4">
      <c r="A160" s="21" t="s">
        <v>130</v>
      </c>
      <c r="B160" s="117"/>
      <c r="C160" s="117"/>
      <c r="D160" s="117"/>
    </row>
    <row r="161" spans="1:4">
      <c r="A161" s="125" t="s">
        <v>129</v>
      </c>
      <c r="B161" s="90">
        <v>300000</v>
      </c>
      <c r="C161" s="90" t="s">
        <v>128</v>
      </c>
      <c r="D161" s="90"/>
    </row>
    <row r="162" spans="1:4">
      <c r="A162" s="125" t="s">
        <v>127</v>
      </c>
      <c r="B162" s="90">
        <v>300000</v>
      </c>
      <c r="C162" s="90" t="s">
        <v>126</v>
      </c>
      <c r="D162" s="90"/>
    </row>
    <row r="163" spans="1:4">
      <c r="A163" s="125" t="s">
        <v>125</v>
      </c>
      <c r="B163" s="90">
        <v>400000</v>
      </c>
      <c r="C163" s="90" t="s">
        <v>124</v>
      </c>
      <c r="D163" s="90"/>
    </row>
    <row r="164" spans="1:4">
      <c r="A164" s="125" t="s">
        <v>123</v>
      </c>
      <c r="B164" s="90">
        <v>400000</v>
      </c>
      <c r="C164" s="90" t="s">
        <v>122</v>
      </c>
      <c r="D164" s="90"/>
    </row>
    <row r="165" spans="1:4">
      <c r="A165" s="125" t="s">
        <v>121</v>
      </c>
      <c r="B165" s="90">
        <v>100000</v>
      </c>
      <c r="C165" s="90" t="s">
        <v>120</v>
      </c>
      <c r="D165" s="90"/>
    </row>
    <row r="166" spans="1:4">
      <c r="A166" s="125" t="s">
        <v>119</v>
      </c>
      <c r="B166" s="90">
        <v>600000</v>
      </c>
      <c r="C166" s="90" t="s">
        <v>118</v>
      </c>
      <c r="D166" s="90"/>
    </row>
    <row r="167" spans="1:4">
      <c r="A167" s="124" t="s">
        <v>117</v>
      </c>
      <c r="B167" s="90">
        <v>7408.66</v>
      </c>
      <c r="C167" s="123" t="s">
        <v>116</v>
      </c>
      <c r="D167" s="90"/>
    </row>
    <row r="168" spans="1:4">
      <c r="A168" s="15"/>
      <c r="B168" s="108"/>
      <c r="C168" s="108"/>
      <c r="D168" s="108"/>
    </row>
    <row r="169" spans="1:4" ht="15.75" customHeight="1">
      <c r="B169" s="106">
        <f>SUM(B161:B168)</f>
        <v>2107408.66</v>
      </c>
      <c r="C169" s="120"/>
      <c r="D169" s="119"/>
    </row>
    <row r="172" spans="1:4" ht="24.75" customHeight="1">
      <c r="A172" s="88" t="s">
        <v>115</v>
      </c>
      <c r="B172" s="87" t="s">
        <v>105</v>
      </c>
      <c r="C172" s="12" t="s">
        <v>114</v>
      </c>
      <c r="D172" s="12" t="s">
        <v>113</v>
      </c>
    </row>
    <row r="173" spans="1:4" ht="25.5">
      <c r="A173" s="122" t="s">
        <v>112</v>
      </c>
      <c r="B173" s="117"/>
      <c r="C173" s="117"/>
      <c r="D173" s="117"/>
    </row>
    <row r="174" spans="1:4">
      <c r="A174" s="121" t="s">
        <v>111</v>
      </c>
      <c r="B174" s="90">
        <f>+[4]EA!D28</f>
        <v>54019.140000000007</v>
      </c>
      <c r="C174" s="90"/>
      <c r="D174" s="90" t="s">
        <v>110</v>
      </c>
    </row>
    <row r="175" spans="1:4">
      <c r="A175" s="83" t="s">
        <v>109</v>
      </c>
      <c r="B175" s="90">
        <v>1.78</v>
      </c>
      <c r="C175" s="90"/>
      <c r="D175" s="90" t="s">
        <v>108</v>
      </c>
    </row>
    <row r="176" spans="1:4">
      <c r="A176" s="15"/>
      <c r="B176" s="108"/>
      <c r="C176" s="108"/>
      <c r="D176" s="108"/>
    </row>
    <row r="177" spans="1:4" ht="16.5" customHeight="1">
      <c r="B177" s="106">
        <f>SUM(B174:B176)</f>
        <v>54020.920000000006</v>
      </c>
      <c r="C177" s="120"/>
      <c r="D177" s="119"/>
    </row>
    <row r="181" spans="1:4">
      <c r="A181" s="76" t="s">
        <v>107</v>
      </c>
    </row>
    <row r="183" spans="1:4" ht="26.25" customHeight="1">
      <c r="A183" s="88" t="s">
        <v>106</v>
      </c>
      <c r="B183" s="87" t="s">
        <v>105</v>
      </c>
      <c r="C183" s="12" t="s">
        <v>104</v>
      </c>
      <c r="D183" s="12" t="s">
        <v>103</v>
      </c>
    </row>
    <row r="184" spans="1:4">
      <c r="A184" s="21" t="s">
        <v>102</v>
      </c>
      <c r="B184" s="118"/>
      <c r="C184" s="117"/>
      <c r="D184" s="117">
        <v>0</v>
      </c>
    </row>
    <row r="185" spans="1:4">
      <c r="A185" s="116"/>
      <c r="B185" s="115"/>
      <c r="C185" s="90"/>
      <c r="D185" s="90"/>
    </row>
    <row r="186" spans="1:4">
      <c r="A186" s="83" t="s">
        <v>101</v>
      </c>
      <c r="B186" s="115">
        <v>959190.8</v>
      </c>
      <c r="C186" s="114">
        <f>+B186/$B$197</f>
        <v>0.39964086307688562</v>
      </c>
      <c r="D186" s="90" t="s">
        <v>100</v>
      </c>
    </row>
    <row r="187" spans="1:4">
      <c r="A187" s="83" t="s">
        <v>99</v>
      </c>
      <c r="B187" s="115">
        <v>19183.759999999998</v>
      </c>
      <c r="C187" s="114">
        <f>+B187/$B$197</f>
        <v>7.9927939294870583E-3</v>
      </c>
      <c r="D187" s="90" t="s">
        <v>98</v>
      </c>
    </row>
    <row r="188" spans="1:4">
      <c r="A188" s="83" t="s">
        <v>97</v>
      </c>
      <c r="B188" s="115">
        <v>114144.02</v>
      </c>
      <c r="C188" s="114">
        <f>+B188/$B$197</f>
        <v>4.7557393865605563E-2</v>
      </c>
      <c r="D188" s="90" t="s">
        <v>96</v>
      </c>
    </row>
    <row r="189" spans="1:4">
      <c r="A189" s="83" t="s">
        <v>95</v>
      </c>
      <c r="B189" s="115">
        <f>6500+69825.6</f>
        <v>76325.600000000006</v>
      </c>
      <c r="C189" s="114">
        <f>+B189/$B$197</f>
        <v>3.180058509616767E-2</v>
      </c>
      <c r="D189" s="90" t="s">
        <v>94</v>
      </c>
    </row>
    <row r="190" spans="1:4">
      <c r="A190" s="83" t="s">
        <v>93</v>
      </c>
      <c r="B190" s="115">
        <v>1054156.8700000001</v>
      </c>
      <c r="C190" s="114">
        <f>+B190/$B$197</f>
        <v>0.43920788371325953</v>
      </c>
      <c r="D190" s="90" t="s">
        <v>92</v>
      </c>
    </row>
    <row r="191" spans="1:4">
      <c r="A191" s="83" t="s">
        <v>91</v>
      </c>
      <c r="B191" s="115">
        <v>56000</v>
      </c>
      <c r="C191" s="114">
        <f>+B191/$B$197</f>
        <v>2.3332050653848635E-2</v>
      </c>
      <c r="D191" s="90" t="s">
        <v>90</v>
      </c>
    </row>
    <row r="192" spans="1:4">
      <c r="A192" s="83" t="s">
        <v>89</v>
      </c>
      <c r="B192" s="115">
        <v>12138.5</v>
      </c>
      <c r="C192" s="114">
        <f>+B192/$B$197</f>
        <v>5.0574303011025291E-3</v>
      </c>
      <c r="D192" s="90" t="s">
        <v>88</v>
      </c>
    </row>
    <row r="193" spans="1:6">
      <c r="A193" s="83" t="s">
        <v>87</v>
      </c>
      <c r="B193" s="115">
        <v>26575.39</v>
      </c>
      <c r="C193" s="114">
        <f>+B193/$B$197</f>
        <v>1.1072470457603258E-2</v>
      </c>
      <c r="D193" s="90" t="s">
        <v>86</v>
      </c>
    </row>
    <row r="194" spans="1:6">
      <c r="A194" s="83" t="s">
        <v>85</v>
      </c>
      <c r="B194" s="115">
        <v>80000</v>
      </c>
      <c r="C194" s="114">
        <f>+B194/$B$197</f>
        <v>3.3331500934069475E-2</v>
      </c>
      <c r="D194" s="90" t="s">
        <v>84</v>
      </c>
    </row>
    <row r="195" spans="1:6">
      <c r="A195" s="83" t="s">
        <v>83</v>
      </c>
      <c r="B195" s="115">
        <v>2417</v>
      </c>
      <c r="C195" s="114">
        <f>+B195/$B$197</f>
        <v>1.0070279719705741E-3</v>
      </c>
      <c r="D195" s="90" t="s">
        <v>82</v>
      </c>
    </row>
    <row r="196" spans="1:6">
      <c r="A196" s="100"/>
      <c r="B196" s="113"/>
      <c r="C196" s="112"/>
      <c r="D196" s="108"/>
    </row>
    <row r="197" spans="1:6" ht="15.75" customHeight="1">
      <c r="B197" s="111">
        <f>SUM(B186:B196)</f>
        <v>2400131.9400000004</v>
      </c>
      <c r="C197" s="12" t="s">
        <v>81</v>
      </c>
      <c r="D197" s="12"/>
    </row>
    <row r="201" spans="1:6">
      <c r="A201" s="76" t="s">
        <v>80</v>
      </c>
    </row>
    <row r="203" spans="1:6" ht="28.5" customHeight="1">
      <c r="A203" s="24" t="s">
        <v>79</v>
      </c>
      <c r="B203" s="23" t="s">
        <v>9</v>
      </c>
      <c r="C203" s="22" t="s">
        <v>8</v>
      </c>
      <c r="D203" s="22" t="s">
        <v>75</v>
      </c>
      <c r="E203" s="110" t="s">
        <v>78</v>
      </c>
      <c r="F203" s="23" t="s">
        <v>74</v>
      </c>
    </row>
    <row r="204" spans="1:6">
      <c r="A204" s="95" t="s">
        <v>77</v>
      </c>
      <c r="B204" s="86"/>
      <c r="C204" s="86"/>
      <c r="D204" s="86">
        <v>0</v>
      </c>
      <c r="E204" s="86">
        <v>0</v>
      </c>
      <c r="F204" s="19">
        <v>0</v>
      </c>
    </row>
    <row r="205" spans="1:6">
      <c r="A205" s="109"/>
      <c r="B205" s="90"/>
      <c r="C205" s="90"/>
      <c r="D205" s="81"/>
      <c r="E205" s="81"/>
      <c r="F205" s="16"/>
    </row>
    <row r="206" spans="1:6">
      <c r="A206" s="109"/>
      <c r="B206" s="17" t="s">
        <v>5</v>
      </c>
      <c r="C206" s="90">
        <v>0</v>
      </c>
      <c r="D206" s="81"/>
      <c r="E206" s="81"/>
      <c r="F206" s="16"/>
    </row>
    <row r="207" spans="1:6">
      <c r="A207" s="83"/>
      <c r="B207" s="91">
        <v>0</v>
      </c>
      <c r="C207" s="90">
        <v>0</v>
      </c>
      <c r="D207" s="81">
        <f>+C207-B207</f>
        <v>0</v>
      </c>
      <c r="E207" s="81"/>
      <c r="F207" s="16"/>
    </row>
    <row r="208" spans="1:6">
      <c r="A208" s="100"/>
      <c r="B208" s="108"/>
      <c r="C208" s="108"/>
      <c r="D208" s="79"/>
      <c r="E208" s="79"/>
      <c r="F208" s="80"/>
    </row>
    <row r="209" spans="1:6" ht="19.5" customHeight="1">
      <c r="B209" s="107">
        <f>SUM(B205:B208)</f>
        <v>0</v>
      </c>
      <c r="C209" s="106">
        <f>SUM(C205:C208)</f>
        <v>0</v>
      </c>
      <c r="D209" s="105"/>
      <c r="E209" s="104"/>
      <c r="F209" s="103"/>
    </row>
    <row r="212" spans="1:6">
      <c r="A212" s="102"/>
      <c r="B212" s="102"/>
      <c r="C212" s="102"/>
      <c r="D212" s="102"/>
      <c r="E212" s="102"/>
    </row>
    <row r="213" spans="1:6" ht="27" customHeight="1">
      <c r="A213" s="88" t="s">
        <v>76</v>
      </c>
      <c r="B213" s="87" t="s">
        <v>9</v>
      </c>
      <c r="C213" s="12" t="s">
        <v>8</v>
      </c>
      <c r="D213" s="12" t="s">
        <v>75</v>
      </c>
      <c r="E213" s="101" t="s">
        <v>74</v>
      </c>
    </row>
    <row r="214" spans="1:6">
      <c r="A214" s="21" t="s">
        <v>73</v>
      </c>
      <c r="B214" s="86"/>
      <c r="C214" s="86"/>
      <c r="D214" s="86"/>
      <c r="E214" s="86"/>
    </row>
    <row r="215" spans="1:6">
      <c r="A215" s="83"/>
      <c r="B215" s="90">
        <v>0</v>
      </c>
      <c r="C215" s="90">
        <v>0</v>
      </c>
      <c r="D215" s="90">
        <f>+C215-B215</f>
        <v>0</v>
      </c>
      <c r="E215" s="81"/>
    </row>
    <row r="216" spans="1:6">
      <c r="A216" s="83" t="s">
        <v>72</v>
      </c>
      <c r="B216" s="91">
        <v>1396270.42</v>
      </c>
      <c r="C216" s="90">
        <f>+[3]EVHP!H38</f>
        <v>1157567.9200000002</v>
      </c>
      <c r="D216" s="90">
        <f>+C216-B216</f>
        <v>-238702.49999999977</v>
      </c>
      <c r="E216" s="81"/>
    </row>
    <row r="217" spans="1:6">
      <c r="A217" s="83"/>
      <c r="B217" s="90"/>
      <c r="C217" s="90"/>
      <c r="D217" s="90"/>
      <c r="E217" s="81"/>
    </row>
    <row r="218" spans="1:6">
      <c r="A218" s="100"/>
      <c r="B218" s="90"/>
      <c r="C218" s="90"/>
      <c r="D218" s="90"/>
      <c r="E218" s="79"/>
    </row>
    <row r="219" spans="1:6" ht="20.25" customHeight="1">
      <c r="B219" s="99">
        <f>SUM(B215:B218)</f>
        <v>1396270.42</v>
      </c>
      <c r="C219" s="99">
        <f>SUM(C215:C218)</f>
        <v>1157567.9200000002</v>
      </c>
      <c r="D219" s="98"/>
      <c r="E219" s="97"/>
    </row>
    <row r="223" spans="1:6">
      <c r="A223" s="76" t="s">
        <v>71</v>
      </c>
    </row>
    <row r="224" spans="1:6">
      <c r="E224" s="96"/>
    </row>
    <row r="225" spans="1:4" ht="30.75" customHeight="1">
      <c r="A225" s="88" t="s">
        <v>70</v>
      </c>
      <c r="B225" s="87" t="s">
        <v>9</v>
      </c>
      <c r="C225" s="12" t="s">
        <v>8</v>
      </c>
      <c r="D225" s="12" t="s">
        <v>7</v>
      </c>
    </row>
    <row r="226" spans="1:4">
      <c r="A226" s="95" t="s">
        <v>69</v>
      </c>
      <c r="B226" s="86"/>
      <c r="C226" s="86"/>
      <c r="D226" s="86"/>
    </row>
    <row r="227" spans="1:4">
      <c r="A227" s="95"/>
      <c r="B227" s="94"/>
      <c r="C227" s="94"/>
      <c r="D227" s="94"/>
    </row>
    <row r="228" spans="1:4">
      <c r="A228" s="21"/>
      <c r="B228" s="90"/>
      <c r="C228" s="90"/>
      <c r="D228" s="90"/>
    </row>
    <row r="229" spans="1:4">
      <c r="A229" s="83"/>
      <c r="B229" s="81"/>
      <c r="C229" s="81"/>
      <c r="D229" s="81">
        <f>+C229-B229</f>
        <v>0</v>
      </c>
    </row>
    <row r="230" spans="1:4">
      <c r="A230" s="83" t="s">
        <v>68</v>
      </c>
      <c r="B230" s="93">
        <v>0</v>
      </c>
      <c r="C230" s="93">
        <v>0</v>
      </c>
      <c r="D230" s="92">
        <f>+C230-B230</f>
        <v>0</v>
      </c>
    </row>
    <row r="231" spans="1:4">
      <c r="A231" s="83"/>
      <c r="B231" s="81"/>
      <c r="C231" s="81"/>
      <c r="D231" s="81"/>
    </row>
    <row r="232" spans="1:4">
      <c r="A232" s="83" t="s">
        <v>67</v>
      </c>
      <c r="B232" s="91">
        <v>1576170.0600000003</v>
      </c>
      <c r="C232" s="90">
        <v>1205876.58</v>
      </c>
      <c r="D232" s="81">
        <f>+C232-B232</f>
        <v>-370293.48000000021</v>
      </c>
    </row>
    <row r="233" spans="1:4">
      <c r="A233" s="83"/>
      <c r="B233" s="90"/>
      <c r="C233" s="90"/>
      <c r="D233" s="90"/>
    </row>
    <row r="234" spans="1:4">
      <c r="A234" s="18"/>
      <c r="B234" s="81"/>
      <c r="C234" s="81"/>
      <c r="D234" s="81"/>
    </row>
    <row r="235" spans="1:4">
      <c r="A235" s="18"/>
      <c r="B235" s="81"/>
      <c r="C235" s="81"/>
      <c r="D235" s="81"/>
    </row>
    <row r="236" spans="1:4">
      <c r="A236" s="18"/>
      <c r="B236" s="81"/>
      <c r="C236" s="81"/>
      <c r="D236" s="81"/>
    </row>
    <row r="237" spans="1:4">
      <c r="A237" s="15"/>
      <c r="B237" s="79"/>
      <c r="C237" s="79"/>
      <c r="D237" s="79"/>
    </row>
    <row r="238" spans="1:4" ht="21.75" customHeight="1">
      <c r="B238" s="89">
        <f>+B230+B232</f>
        <v>1576170.0600000003</v>
      </c>
      <c r="C238" s="89">
        <f>+C230+C232</f>
        <v>1205876.58</v>
      </c>
      <c r="D238" s="89">
        <f>+D230+D232</f>
        <v>-370293.48000000021</v>
      </c>
    </row>
    <row r="241" spans="1:6" ht="24" customHeight="1">
      <c r="A241" s="88" t="s">
        <v>66</v>
      </c>
      <c r="B241" s="87" t="s">
        <v>7</v>
      </c>
      <c r="C241" s="12" t="s">
        <v>65</v>
      </c>
      <c r="D241" s="7"/>
    </row>
    <row r="242" spans="1:6">
      <c r="A242" s="21" t="s">
        <v>64</v>
      </c>
      <c r="B242" s="19"/>
      <c r="C242" s="86"/>
      <c r="D242" s="78"/>
    </row>
    <row r="243" spans="1:6">
      <c r="A243" s="18"/>
      <c r="B243" s="16"/>
      <c r="C243" s="81"/>
      <c r="D243" s="78"/>
    </row>
    <row r="244" spans="1:6">
      <c r="A244" s="18" t="s">
        <v>63</v>
      </c>
      <c r="B244" s="16"/>
      <c r="C244" s="81"/>
      <c r="D244" s="78"/>
    </row>
    <row r="245" spans="1:6">
      <c r="A245" s="18"/>
      <c r="B245" s="16"/>
      <c r="C245" s="81"/>
      <c r="D245" s="78"/>
    </row>
    <row r="246" spans="1:6">
      <c r="A246" s="18" t="s">
        <v>62</v>
      </c>
      <c r="B246" s="85"/>
      <c r="C246" s="81"/>
      <c r="D246" s="78"/>
    </row>
    <row r="247" spans="1:6">
      <c r="A247" s="18"/>
      <c r="B247" s="84"/>
      <c r="C247" s="81"/>
      <c r="D247" s="78"/>
    </row>
    <row r="248" spans="1:6">
      <c r="A248" s="83" t="s">
        <v>61</v>
      </c>
      <c r="B248" s="82">
        <v>48340</v>
      </c>
      <c r="C248" s="81"/>
      <c r="D248" s="78"/>
    </row>
    <row r="249" spans="1:6">
      <c r="A249" s="18"/>
      <c r="B249" s="16"/>
      <c r="C249" s="81"/>
      <c r="D249" s="78"/>
    </row>
    <row r="250" spans="1:6">
      <c r="A250" s="18" t="s">
        <v>60</v>
      </c>
      <c r="B250" s="16"/>
      <c r="C250" s="81"/>
      <c r="D250" s="78"/>
      <c r="E250" s="7"/>
      <c r="F250" s="7"/>
    </row>
    <row r="251" spans="1:6">
      <c r="A251" s="15"/>
      <c r="B251" s="80"/>
      <c r="C251" s="79"/>
      <c r="D251" s="78"/>
      <c r="E251" s="7"/>
      <c r="F251" s="7"/>
    </row>
    <row r="252" spans="1:6" ht="18" customHeight="1">
      <c r="B252" s="77">
        <f>+B248</f>
        <v>48340</v>
      </c>
      <c r="C252" s="12"/>
      <c r="D252" s="7"/>
      <c r="E252" s="7"/>
      <c r="F252" s="7"/>
    </row>
    <row r="253" spans="1:6">
      <c r="E253" s="7"/>
      <c r="F253" s="7"/>
    </row>
    <row r="254" spans="1:6" ht="15">
      <c r="A254" t="s">
        <v>59</v>
      </c>
      <c r="E254" s="7"/>
      <c r="F254" s="7"/>
    </row>
    <row r="255" spans="1:6">
      <c r="E255" s="7"/>
      <c r="F255" s="7"/>
    </row>
    <row r="256" spans="1:6">
      <c r="E256" s="7"/>
      <c r="F256" s="7"/>
    </row>
    <row r="257" spans="1:6">
      <c r="A257" s="76" t="s">
        <v>58</v>
      </c>
      <c r="E257" s="7"/>
      <c r="F257" s="7"/>
    </row>
    <row r="258" spans="1:6" ht="12" customHeight="1">
      <c r="A258" s="76" t="s">
        <v>57</v>
      </c>
      <c r="E258" s="7"/>
      <c r="F258" s="7"/>
    </row>
    <row r="259" spans="1:6">
      <c r="A259" s="75"/>
      <c r="B259" s="75"/>
      <c r="C259" s="75"/>
      <c r="D259" s="75"/>
      <c r="E259" s="7"/>
      <c r="F259" s="7"/>
    </row>
    <row r="260" spans="1:6">
      <c r="A260" s="2"/>
      <c r="B260" s="2"/>
      <c r="C260" s="2"/>
      <c r="D260" s="2"/>
      <c r="E260" s="7"/>
      <c r="F260" s="7"/>
    </row>
    <row r="261" spans="1:6">
      <c r="A261" s="62" t="s">
        <v>56</v>
      </c>
      <c r="B261" s="61"/>
      <c r="C261" s="61"/>
      <c r="D261" s="60"/>
      <c r="E261" s="7"/>
      <c r="F261" s="7"/>
    </row>
    <row r="262" spans="1:6">
      <c r="A262" s="59" t="s">
        <v>41</v>
      </c>
      <c r="B262" s="58"/>
      <c r="C262" s="58"/>
      <c r="D262" s="57"/>
      <c r="E262" s="7"/>
      <c r="F262" s="32"/>
    </row>
    <row r="263" spans="1:6">
      <c r="A263" s="56" t="s">
        <v>40</v>
      </c>
      <c r="B263" s="55"/>
      <c r="C263" s="55"/>
      <c r="D263" s="54"/>
      <c r="E263" s="7"/>
      <c r="F263" s="32"/>
    </row>
    <row r="264" spans="1:6">
      <c r="A264" s="53" t="s">
        <v>55</v>
      </c>
      <c r="B264" s="52"/>
      <c r="D264" s="51">
        <f>+[2]EAI!H56</f>
        <v>4154019.14</v>
      </c>
      <c r="E264" s="7"/>
      <c r="F264" s="32"/>
    </row>
    <row r="265" spans="1:6">
      <c r="A265" s="35"/>
      <c r="B265" s="35"/>
      <c r="C265" s="7"/>
      <c r="E265" s="7"/>
      <c r="F265" s="32"/>
    </row>
    <row r="266" spans="1:6">
      <c r="A266" s="72" t="s">
        <v>54</v>
      </c>
      <c r="B266" s="72"/>
      <c r="C266" s="71"/>
      <c r="D266" s="70">
        <f>SUM(C266:C271)</f>
        <v>1.78</v>
      </c>
      <c r="E266" s="7"/>
      <c r="F266" s="7"/>
    </row>
    <row r="267" spans="1:6">
      <c r="A267" s="41" t="s">
        <v>53</v>
      </c>
      <c r="B267" s="41"/>
      <c r="C267" s="66">
        <v>0</v>
      </c>
      <c r="D267" s="69"/>
      <c r="E267" s="7"/>
      <c r="F267" s="7"/>
    </row>
    <row r="268" spans="1:6">
      <c r="A268" s="41" t="s">
        <v>52</v>
      </c>
      <c r="B268" s="41"/>
      <c r="C268" s="66">
        <v>0</v>
      </c>
      <c r="D268" s="69"/>
      <c r="E268" s="7"/>
      <c r="F268" s="7"/>
    </row>
    <row r="269" spans="1:6">
      <c r="A269" s="41" t="s">
        <v>51</v>
      </c>
      <c r="B269" s="41"/>
      <c r="C269" s="66">
        <v>0</v>
      </c>
      <c r="D269" s="69"/>
      <c r="E269" s="7"/>
      <c r="F269" s="7"/>
    </row>
    <row r="270" spans="1:6">
      <c r="A270" s="41" t="s">
        <v>50</v>
      </c>
      <c r="B270" s="41"/>
      <c r="C270" s="66">
        <v>0</v>
      </c>
      <c r="D270" s="69"/>
      <c r="E270" s="7"/>
      <c r="F270" s="7"/>
    </row>
    <row r="271" spans="1:6">
      <c r="A271" s="74" t="s">
        <v>49</v>
      </c>
      <c r="B271" s="73"/>
      <c r="C271" s="66">
        <v>1.78</v>
      </c>
      <c r="D271" s="69"/>
      <c r="E271" s="7"/>
      <c r="F271" s="7"/>
    </row>
    <row r="272" spans="1:6">
      <c r="A272" s="35"/>
      <c r="B272" s="35"/>
      <c r="C272" s="63"/>
      <c r="E272" s="7"/>
      <c r="F272" s="7"/>
    </row>
    <row r="273" spans="1:6">
      <c r="A273" s="72" t="s">
        <v>48</v>
      </c>
      <c r="B273" s="72"/>
      <c r="C273" s="71"/>
      <c r="D273" s="70">
        <f>SUM(C273:C277)</f>
        <v>1992591.34</v>
      </c>
      <c r="E273" s="7"/>
      <c r="F273" s="7"/>
    </row>
    <row r="274" spans="1:6">
      <c r="A274" s="41" t="s">
        <v>47</v>
      </c>
      <c r="B274" s="41"/>
      <c r="C274" s="66">
        <v>0</v>
      </c>
      <c r="D274" s="69"/>
      <c r="E274" s="7"/>
      <c r="F274" s="7"/>
    </row>
    <row r="275" spans="1:6">
      <c r="A275" s="41" t="s">
        <v>46</v>
      </c>
      <c r="B275" s="41"/>
      <c r="C275" s="66">
        <v>0</v>
      </c>
      <c r="D275" s="69"/>
      <c r="E275" s="7"/>
      <c r="F275" s="7"/>
    </row>
    <row r="276" spans="1:6">
      <c r="A276" s="41" t="s">
        <v>45</v>
      </c>
      <c r="B276" s="41"/>
      <c r="C276" s="66">
        <v>0</v>
      </c>
      <c r="D276" s="69"/>
      <c r="E276" s="7"/>
      <c r="F276" s="7"/>
    </row>
    <row r="277" spans="1:6">
      <c r="A277" s="68" t="s">
        <v>44</v>
      </c>
      <c r="B277" s="67"/>
      <c r="C277" s="66">
        <v>1992591.34</v>
      </c>
      <c r="D277" s="65"/>
      <c r="E277" s="63"/>
      <c r="F277" s="7"/>
    </row>
    <row r="278" spans="1:6">
      <c r="A278" s="35"/>
      <c r="B278" s="35"/>
      <c r="E278" s="7"/>
      <c r="F278" s="7"/>
    </row>
    <row r="279" spans="1:6">
      <c r="A279" s="64" t="s">
        <v>43</v>
      </c>
      <c r="B279" s="64"/>
      <c r="D279" s="33">
        <f>+D264+D266-D273</f>
        <v>2161429.58</v>
      </c>
      <c r="E279" s="63"/>
      <c r="F279" s="32"/>
    </row>
    <row r="280" spans="1:6">
      <c r="A280" s="2"/>
      <c r="B280" s="2"/>
      <c r="C280" s="2"/>
      <c r="D280" s="2"/>
      <c r="E280" s="7"/>
      <c r="F280" s="7"/>
    </row>
    <row r="281" spans="1:6">
      <c r="A281" s="2"/>
      <c r="B281" s="2"/>
      <c r="C281" s="2"/>
      <c r="D281" s="2"/>
      <c r="E281" s="7"/>
      <c r="F281" s="7"/>
    </row>
    <row r="282" spans="1:6">
      <c r="A282" s="62" t="s">
        <v>42</v>
      </c>
      <c r="B282" s="61"/>
      <c r="C282" s="61"/>
      <c r="D282" s="60"/>
      <c r="E282" s="29"/>
      <c r="F282" s="7"/>
    </row>
    <row r="283" spans="1:6">
      <c r="A283" s="59" t="s">
        <v>41</v>
      </c>
      <c r="B283" s="58"/>
      <c r="C283" s="58"/>
      <c r="D283" s="57"/>
      <c r="E283" s="7"/>
      <c r="F283" s="7"/>
    </row>
    <row r="284" spans="1:6">
      <c r="A284" s="56" t="s">
        <v>40</v>
      </c>
      <c r="B284" s="55"/>
      <c r="C284" s="55"/>
      <c r="D284" s="54"/>
      <c r="E284" s="7"/>
      <c r="F284" s="7"/>
    </row>
    <row r="285" spans="1:6">
      <c r="A285" s="53" t="s">
        <v>39</v>
      </c>
      <c r="B285" s="52"/>
      <c r="D285" s="51">
        <f>+[2]CAdmon!H12</f>
        <v>2446388.7200000007</v>
      </c>
      <c r="E285" s="7"/>
      <c r="F285" s="7"/>
    </row>
    <row r="286" spans="1:6">
      <c r="A286" s="35"/>
      <c r="B286" s="35"/>
      <c r="E286" s="7"/>
      <c r="F286" s="7"/>
    </row>
    <row r="287" spans="1:6">
      <c r="A287" s="45" t="s">
        <v>38</v>
      </c>
      <c r="B287" s="45"/>
      <c r="C287" s="50"/>
      <c r="D287" s="43">
        <f>SUM(C287:C304)</f>
        <v>48678</v>
      </c>
      <c r="E287" s="7"/>
      <c r="F287" s="7"/>
    </row>
    <row r="288" spans="1:6">
      <c r="A288" s="41" t="s">
        <v>37</v>
      </c>
      <c r="B288" s="41"/>
      <c r="C288" s="37">
        <v>48340</v>
      </c>
      <c r="D288" s="36"/>
      <c r="E288" s="7"/>
      <c r="F288" s="7"/>
    </row>
    <row r="289" spans="1:7">
      <c r="A289" s="41" t="s">
        <v>36</v>
      </c>
      <c r="B289" s="41"/>
      <c r="C289" s="40">
        <v>0</v>
      </c>
      <c r="D289" s="36"/>
      <c r="E289" s="7"/>
      <c r="F289" s="7"/>
    </row>
    <row r="290" spans="1:7">
      <c r="A290" s="41" t="s">
        <v>35</v>
      </c>
      <c r="B290" s="41"/>
      <c r="C290" s="40">
        <v>0</v>
      </c>
      <c r="D290" s="36"/>
      <c r="E290" s="7"/>
      <c r="F290" s="7"/>
    </row>
    <row r="291" spans="1:7">
      <c r="A291" s="41" t="s">
        <v>34</v>
      </c>
      <c r="B291" s="41"/>
      <c r="C291" s="40">
        <v>0</v>
      </c>
      <c r="D291" s="36"/>
      <c r="E291" s="7"/>
      <c r="F291" s="7"/>
    </row>
    <row r="292" spans="1:7">
      <c r="A292" s="41" t="s">
        <v>33</v>
      </c>
      <c r="B292" s="41"/>
      <c r="C292" s="40">
        <v>0</v>
      </c>
      <c r="D292" s="36"/>
      <c r="E292" s="7"/>
      <c r="F292" s="32"/>
    </row>
    <row r="293" spans="1:7">
      <c r="A293" s="41" t="s">
        <v>32</v>
      </c>
      <c r="B293" s="41"/>
      <c r="C293" s="40">
        <v>0</v>
      </c>
      <c r="D293" s="36"/>
      <c r="E293" s="7"/>
      <c r="F293" s="7"/>
    </row>
    <row r="294" spans="1:7">
      <c r="A294" s="41" t="s">
        <v>31</v>
      </c>
      <c r="B294" s="41"/>
      <c r="C294" s="40">
        <v>0</v>
      </c>
      <c r="D294" s="36"/>
      <c r="E294" s="7"/>
      <c r="F294" s="32"/>
    </row>
    <row r="295" spans="1:7">
      <c r="A295" s="41" t="s">
        <v>30</v>
      </c>
      <c r="B295" s="41"/>
      <c r="C295" s="40">
        <v>0</v>
      </c>
      <c r="D295" s="36"/>
      <c r="E295" s="7"/>
      <c r="F295" s="7"/>
    </row>
    <row r="296" spans="1:7">
      <c r="A296" s="41" t="s">
        <v>29</v>
      </c>
      <c r="B296" s="41"/>
      <c r="C296" s="40">
        <v>0</v>
      </c>
      <c r="D296" s="36"/>
      <c r="E296" s="7"/>
      <c r="F296" s="32"/>
    </row>
    <row r="297" spans="1:7">
      <c r="A297" s="41" t="s">
        <v>28</v>
      </c>
      <c r="B297" s="41"/>
      <c r="C297" s="40">
        <v>0</v>
      </c>
      <c r="D297" s="36"/>
      <c r="E297" s="7"/>
      <c r="F297" s="32"/>
    </row>
    <row r="298" spans="1:7">
      <c r="A298" s="41" t="s">
        <v>27</v>
      </c>
      <c r="B298" s="41"/>
      <c r="C298" s="40">
        <v>0</v>
      </c>
      <c r="D298" s="36"/>
      <c r="E298" s="7"/>
      <c r="F298" s="32"/>
      <c r="G298" s="49"/>
    </row>
    <row r="299" spans="1:7">
      <c r="A299" s="41" t="s">
        <v>26</v>
      </c>
      <c r="B299" s="41"/>
      <c r="C299" s="40">
        <v>0</v>
      </c>
      <c r="D299" s="36"/>
      <c r="E299" s="7"/>
      <c r="F299" s="32"/>
      <c r="G299" s="49"/>
    </row>
    <row r="300" spans="1:7">
      <c r="A300" s="41" t="s">
        <v>25</v>
      </c>
      <c r="B300" s="41"/>
      <c r="C300" s="40">
        <v>0</v>
      </c>
      <c r="D300" s="36"/>
      <c r="E300" s="7"/>
      <c r="F300" s="48"/>
    </row>
    <row r="301" spans="1:7">
      <c r="A301" s="41" t="s">
        <v>24</v>
      </c>
      <c r="B301" s="41"/>
      <c r="C301" s="40">
        <v>0</v>
      </c>
      <c r="D301" s="36"/>
      <c r="E301" s="7"/>
      <c r="F301" s="7"/>
    </row>
    <row r="302" spans="1:7">
      <c r="A302" s="41" t="s">
        <v>23</v>
      </c>
      <c r="B302" s="41"/>
      <c r="C302" s="40">
        <v>0</v>
      </c>
      <c r="D302" s="36"/>
      <c r="E302" s="7"/>
      <c r="F302" s="7"/>
    </row>
    <row r="303" spans="1:7" ht="12.75" customHeight="1">
      <c r="A303" s="41" t="s">
        <v>22</v>
      </c>
      <c r="B303" s="41"/>
      <c r="C303" s="40">
        <v>0</v>
      </c>
      <c r="D303" s="36"/>
      <c r="E303" s="7"/>
      <c r="F303" s="7"/>
    </row>
    <row r="304" spans="1:7">
      <c r="A304" s="39" t="s">
        <v>21</v>
      </c>
      <c r="B304" s="38"/>
      <c r="C304" s="47">
        <v>338</v>
      </c>
      <c r="D304" s="36"/>
      <c r="E304" s="7"/>
      <c r="F304" s="7"/>
    </row>
    <row r="305" spans="1:6">
      <c r="A305" s="35"/>
      <c r="B305" s="35"/>
      <c r="C305" s="46"/>
      <c r="E305" s="7"/>
      <c r="F305" s="7"/>
    </row>
    <row r="306" spans="1:6">
      <c r="A306" s="45" t="s">
        <v>20</v>
      </c>
      <c r="B306" s="45"/>
      <c r="C306" s="44"/>
      <c r="D306" s="43">
        <f>SUM(C306:C313)</f>
        <v>2421.2199999999998</v>
      </c>
      <c r="E306" s="7"/>
      <c r="F306" s="7"/>
    </row>
    <row r="307" spans="1:6">
      <c r="A307" s="41" t="s">
        <v>19</v>
      </c>
      <c r="B307" s="41"/>
      <c r="C307" s="42">
        <f>+[1]ESF!D34</f>
        <v>2417</v>
      </c>
      <c r="D307" s="36"/>
      <c r="E307" s="7"/>
      <c r="F307" s="7"/>
    </row>
    <row r="308" spans="1:6">
      <c r="A308" s="41" t="s">
        <v>18</v>
      </c>
      <c r="B308" s="41"/>
      <c r="C308" s="40">
        <v>0</v>
      </c>
      <c r="D308" s="36"/>
      <c r="E308" s="7"/>
      <c r="F308" s="7"/>
    </row>
    <row r="309" spans="1:6">
      <c r="A309" s="41" t="s">
        <v>17</v>
      </c>
      <c r="B309" s="41"/>
      <c r="C309" s="40">
        <v>0</v>
      </c>
      <c r="D309" s="36"/>
      <c r="E309" s="32"/>
      <c r="F309" s="7"/>
    </row>
    <row r="310" spans="1:6">
      <c r="A310" s="41" t="s">
        <v>16</v>
      </c>
      <c r="B310" s="41"/>
      <c r="C310" s="40">
        <v>0</v>
      </c>
      <c r="D310" s="36"/>
      <c r="E310" s="7"/>
      <c r="F310" s="7"/>
    </row>
    <row r="311" spans="1:6">
      <c r="A311" s="41" t="s">
        <v>15</v>
      </c>
      <c r="B311" s="41"/>
      <c r="C311" s="40">
        <v>0</v>
      </c>
      <c r="D311" s="36"/>
      <c r="E311" s="7"/>
      <c r="F311" s="7"/>
    </row>
    <row r="312" spans="1:6">
      <c r="A312" s="41" t="s">
        <v>14</v>
      </c>
      <c r="B312" s="41"/>
      <c r="C312" s="40">
        <v>0</v>
      </c>
      <c r="D312" s="36"/>
      <c r="E312" s="7"/>
      <c r="F312" s="7"/>
    </row>
    <row r="313" spans="1:6">
      <c r="A313" s="39" t="s">
        <v>13</v>
      </c>
      <c r="B313" s="38"/>
      <c r="C313" s="37">
        <v>4.22</v>
      </c>
      <c r="D313" s="36"/>
      <c r="E313" s="7"/>
      <c r="F313" s="7"/>
    </row>
    <row r="314" spans="1:6">
      <c r="A314" s="35"/>
      <c r="B314" s="35"/>
      <c r="E314" s="7"/>
      <c r="F314" s="7"/>
    </row>
    <row r="315" spans="1:6">
      <c r="A315" s="34" t="s">
        <v>12</v>
      </c>
      <c r="D315" s="33">
        <f>+D285-D287+D306</f>
        <v>2400131.9400000009</v>
      </c>
      <c r="E315" s="32"/>
      <c r="F315" s="32"/>
    </row>
    <row r="316" spans="1:6">
      <c r="E316" s="31"/>
      <c r="F316" s="7"/>
    </row>
    <row r="317" spans="1:6">
      <c r="D317" s="30"/>
      <c r="E317" s="29"/>
      <c r="F317" s="7"/>
    </row>
    <row r="318" spans="1:6">
      <c r="D318" s="28"/>
      <c r="E318" s="27"/>
      <c r="F318" s="7"/>
    </row>
    <row r="319" spans="1:6">
      <c r="E319" s="27"/>
      <c r="F319" s="7"/>
    </row>
    <row r="320" spans="1:6">
      <c r="E320" s="7"/>
      <c r="F320" s="7"/>
    </row>
    <row r="321" spans="1:6">
      <c r="A321" s="26" t="s">
        <v>11</v>
      </c>
      <c r="B321" s="26"/>
      <c r="C321" s="26"/>
      <c r="D321" s="26"/>
      <c r="E321" s="26"/>
      <c r="F321" s="7"/>
    </row>
    <row r="322" spans="1:6">
      <c r="A322" s="25"/>
      <c r="B322" s="25"/>
      <c r="C322" s="25"/>
      <c r="D322" s="25"/>
      <c r="E322" s="25"/>
      <c r="F322" s="7"/>
    </row>
    <row r="323" spans="1:6">
      <c r="A323" s="25"/>
      <c r="B323" s="25"/>
      <c r="C323" s="25"/>
      <c r="D323" s="25"/>
      <c r="E323" s="25"/>
      <c r="F323" s="7"/>
    </row>
    <row r="324" spans="1:6" ht="21" customHeight="1">
      <c r="A324" s="24" t="s">
        <v>10</v>
      </c>
      <c r="B324" s="23" t="s">
        <v>9</v>
      </c>
      <c r="C324" s="22" t="s">
        <v>8</v>
      </c>
      <c r="D324" s="22" t="s">
        <v>7</v>
      </c>
      <c r="E324" s="7"/>
      <c r="F324" s="7"/>
    </row>
    <row r="325" spans="1:6">
      <c r="A325" s="21" t="s">
        <v>6</v>
      </c>
      <c r="B325" s="20">
        <v>0</v>
      </c>
      <c r="C325" s="19"/>
      <c r="D325" s="19"/>
      <c r="E325" s="7"/>
      <c r="F325" s="7"/>
    </row>
    <row r="326" spans="1:6">
      <c r="A326" s="18"/>
      <c r="B326" s="17" t="s">
        <v>5</v>
      </c>
      <c r="C326" s="16"/>
      <c r="D326" s="16"/>
      <c r="E326" s="7"/>
      <c r="F326" s="7"/>
    </row>
    <row r="327" spans="1:6">
      <c r="A327" s="15"/>
      <c r="B327" s="14">
        <v>0</v>
      </c>
      <c r="C327" s="13">
        <v>0</v>
      </c>
      <c r="D327" s="13">
        <v>0</v>
      </c>
      <c r="E327" s="7"/>
      <c r="F327" s="7"/>
    </row>
    <row r="328" spans="1:6" ht="21" customHeight="1">
      <c r="B328" s="12">
        <f>SUM(B326:B327)</f>
        <v>0</v>
      </c>
      <c r="C328" s="12">
        <f>SUM(C326:C327)</f>
        <v>0</v>
      </c>
      <c r="D328" s="12">
        <f>SUM(D326:D327)</f>
        <v>0</v>
      </c>
      <c r="E328" s="7"/>
      <c r="F328" s="7"/>
    </row>
    <row r="329" spans="1:6">
      <c r="E329" s="7"/>
      <c r="F329" s="7"/>
    </row>
    <row r="330" spans="1:6">
      <c r="E330" s="7"/>
      <c r="F330" s="7"/>
    </row>
    <row r="331" spans="1:6">
      <c r="E331" s="7"/>
      <c r="F331" s="7"/>
    </row>
    <row r="332" spans="1:6">
      <c r="E332" s="7"/>
      <c r="F332" s="7"/>
    </row>
    <row r="333" spans="1:6">
      <c r="A333" s="11" t="s">
        <v>4</v>
      </c>
      <c r="E333" s="7"/>
      <c r="F333" s="7"/>
    </row>
    <row r="334" spans="1:6" ht="12" customHeight="1">
      <c r="E334" s="7"/>
      <c r="F334" s="7"/>
    </row>
    <row r="335" spans="1:6">
      <c r="B335" s="2"/>
      <c r="C335" s="2"/>
      <c r="D335" s="2"/>
    </row>
    <row r="336" spans="1:6">
      <c r="B336" s="2"/>
      <c r="C336" s="2"/>
      <c r="D336" s="2"/>
    </row>
    <row r="337" spans="1:6">
      <c r="B337" s="2"/>
      <c r="C337" s="2"/>
      <c r="D337" s="2"/>
    </row>
    <row r="338" spans="1:6">
      <c r="F338" s="7"/>
    </row>
    <row r="339" spans="1:6">
      <c r="A339" s="10"/>
      <c r="B339" s="2"/>
      <c r="C339" s="10"/>
      <c r="D339" s="10"/>
      <c r="E339" s="9"/>
      <c r="F339" s="9"/>
    </row>
    <row r="340" spans="1:6">
      <c r="A340" s="5" t="s">
        <v>3</v>
      </c>
      <c r="B340" s="2"/>
      <c r="C340" s="8" t="s">
        <v>2</v>
      </c>
      <c r="D340" s="8"/>
      <c r="E340" s="7"/>
      <c r="F340" s="6"/>
    </row>
    <row r="341" spans="1:6">
      <c r="A341" s="5" t="s">
        <v>1</v>
      </c>
      <c r="B341" s="2"/>
      <c r="C341" s="4" t="s">
        <v>0</v>
      </c>
      <c r="D341" s="4"/>
      <c r="E341" s="3"/>
      <c r="F341" s="3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7" spans="1:6" ht="12.75" customHeight="1"/>
    <row r="350" spans="1:6" ht="12.75" customHeight="1"/>
  </sheetData>
  <mergeCells count="69">
    <mergeCell ref="C152:D152"/>
    <mergeCell ref="C169:D169"/>
    <mergeCell ref="C177:D177"/>
    <mergeCell ref="D209:F209"/>
    <mergeCell ref="C72:D72"/>
    <mergeCell ref="C131:D131"/>
    <mergeCell ref="C138:D138"/>
    <mergeCell ref="A261:D261"/>
    <mergeCell ref="A262:D262"/>
    <mergeCell ref="A264:B264"/>
    <mergeCell ref="A265:B265"/>
    <mergeCell ref="A266:B266"/>
    <mergeCell ref="A267:B267"/>
    <mergeCell ref="A270:B270"/>
    <mergeCell ref="A268:B268"/>
    <mergeCell ref="A269:B269"/>
    <mergeCell ref="A2:G2"/>
    <mergeCell ref="A3:G3"/>
    <mergeCell ref="A4:G4"/>
    <mergeCell ref="A9:G9"/>
    <mergeCell ref="A259:D259"/>
    <mergeCell ref="D219:E219"/>
    <mergeCell ref="C145:D145"/>
    <mergeCell ref="A297:B297"/>
    <mergeCell ref="A272:B272"/>
    <mergeCell ref="A296:B296"/>
    <mergeCell ref="A279:B279"/>
    <mergeCell ref="A284:D284"/>
    <mergeCell ref="A276:B276"/>
    <mergeCell ref="A277:B277"/>
    <mergeCell ref="A278:B278"/>
    <mergeCell ref="A312:B312"/>
    <mergeCell ref="A300:B300"/>
    <mergeCell ref="A308:B308"/>
    <mergeCell ref="A309:B309"/>
    <mergeCell ref="A310:B310"/>
    <mergeCell ref="A311:B311"/>
    <mergeCell ref="A306:B306"/>
    <mergeCell ref="A302:B302"/>
    <mergeCell ref="A321:E321"/>
    <mergeCell ref="A314:B314"/>
    <mergeCell ref="A298:B298"/>
    <mergeCell ref="A299:B299"/>
    <mergeCell ref="A286:B286"/>
    <mergeCell ref="A263:D263"/>
    <mergeCell ref="A271:B271"/>
    <mergeCell ref="A313:B313"/>
    <mergeCell ref="A304:B304"/>
    <mergeCell ref="A303:B303"/>
    <mergeCell ref="C341:D341"/>
    <mergeCell ref="A282:D282"/>
    <mergeCell ref="A283:D283"/>
    <mergeCell ref="A285:B285"/>
    <mergeCell ref="A287:B287"/>
    <mergeCell ref="C340:D340"/>
    <mergeCell ref="A305:B305"/>
    <mergeCell ref="A307:B307"/>
    <mergeCell ref="A301:B301"/>
    <mergeCell ref="A292:B292"/>
    <mergeCell ref="A273:B273"/>
    <mergeCell ref="A274:B274"/>
    <mergeCell ref="A294:B294"/>
    <mergeCell ref="A295:B295"/>
    <mergeCell ref="A288:B288"/>
    <mergeCell ref="A289:B289"/>
    <mergeCell ref="A290:B290"/>
    <mergeCell ref="A291:B291"/>
    <mergeCell ref="A293:B293"/>
    <mergeCell ref="A275:B275"/>
  </mergeCells>
  <dataValidations count="4">
    <dataValidation allowBlank="1" showInputMessage="1" showErrorMessage="1" prompt="Corresponde al número de la cuenta de acuerdo al Plan de Cuentas emitido por el CONAC (DOF 22/11/2010)." sqref="A100"/>
    <dataValidation allowBlank="1" showInputMessage="1" showErrorMessage="1" prompt="Especificar origen de dicho recurso: Federal, Estatal, Municipal, Particulares." sqref="C127 C141 C134"/>
    <dataValidation allowBlank="1" showInputMessage="1" showErrorMessage="1" prompt="Características cualitativas significativas que les impacten financieramente." sqref="D127 D141 D134 C100:D100"/>
    <dataValidation allowBlank="1" showInputMessage="1" showErrorMessage="1" prompt="Saldo final del periodo que corresponde la cuenta pública presentada (mensual:  enero, febrero, marzo, etc.; trimestral: 1er, 2do, 3ro. o 4to.)." sqref="B127 B141 B134 B100"/>
  </dataValidations>
  <pageMargins left="0.46" right="0.70866141732283472" top="0.38" bottom="0.74803149606299213" header="0.31496062992125984" footer="0.31496062992125984"/>
  <pageSetup scale="4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2018-01-19T20:49:58Z</dcterms:created>
  <dcterms:modified xsi:type="dcterms:W3CDTF">2018-01-19T20:50:16Z</dcterms:modified>
</cp:coreProperties>
</file>