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F-3" sheetId="1" r:id="rId1"/>
  </sheets>
  <externalReferences>
    <externalReference r:id="rId2"/>
    <externalReference r:id="rId3"/>
    <externalReference r:id="rId4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'F-3'!$A$7</definedName>
    <definedName name="APP_FIN">'F-3'!$A$16</definedName>
    <definedName name="APP_FIN_01">'F-3'!$B$16</definedName>
    <definedName name="APP_FIN_02">'F-3'!$C$16</definedName>
    <definedName name="APP_FIN_03">'F-3'!$D$16</definedName>
    <definedName name="APP_FIN_04">'F-3'!$E$16</definedName>
    <definedName name="APP_FIN_05">'F-3'!$F$16</definedName>
    <definedName name="APP_FIN_06">'F-3'!$G$16</definedName>
    <definedName name="APP_FIN_07">'F-3'!$H$16</definedName>
    <definedName name="APP_FIN_08">'F-3'!$I$16</definedName>
    <definedName name="APP_FIN_09">'F-3'!$J$16</definedName>
    <definedName name="APP_FIN_10">'F-3'!$K$16</definedName>
    <definedName name="APP_T1">'F-3'!$B$7</definedName>
    <definedName name="APP_T10">'F-3'!$K$7</definedName>
    <definedName name="APP_T2">'F-3'!$C$7</definedName>
    <definedName name="APP_T3">'F-3'!$D$7</definedName>
    <definedName name="APP_T4">'F-3'!$E$7</definedName>
    <definedName name="APP_T5">'F-3'!$F$7</definedName>
    <definedName name="APP_T6">'F-3'!$G$7</definedName>
    <definedName name="APP_T7">'F-3'!$H$7</definedName>
    <definedName name="APP_T8">'F-3'!$I$7</definedName>
    <definedName name="APP_T9">'F-3'!$J$7</definedName>
    <definedName name="DEUDA_CONT">'[3]F-2'!$A$21</definedName>
    <definedName name="DEUDA_CONT_FIN">'[3]F-2'!$A$25</definedName>
    <definedName name="DEUDA_CONT_FIN_01">'[3]F-2'!$B$25</definedName>
    <definedName name="DEUDA_CONT_FIN_02">'[3]F-2'!$C$25</definedName>
    <definedName name="DEUDA_CONT_FIN_03">'[3]F-2'!$D$25</definedName>
    <definedName name="DEUDA_CONT_FIN_04">'[3]F-2'!$E$25</definedName>
    <definedName name="DEUDA_CONT_FIN_05">'[3]F-2'!$F$25</definedName>
    <definedName name="DEUDA_CONT_FIN_06">'[3]F-2'!$G$25</definedName>
    <definedName name="DEUDA_CONT_FIN_07">'[3]F-2'!$H$25</definedName>
    <definedName name="DEUDA_CONT_T1">'[3]F-2'!$B$21</definedName>
    <definedName name="DEUDA_CONT_T2">'[3]F-2'!$C$21</definedName>
    <definedName name="DEUDA_CONT_T3">'[3]F-2'!$D$21</definedName>
    <definedName name="DEUDA_CONT_T4">'[3]F-2'!$E$21</definedName>
    <definedName name="DEUDA_CONT_T5">'[3]F-2'!$F$21</definedName>
    <definedName name="DEUDA_CONT_T6">'[3]F-2'!$G$21</definedName>
    <definedName name="DEUDA_CONT_T7">'[3]F-2'!$H$21</definedName>
    <definedName name="DEUDA_CONT_V1">'[3]F-2'!$B$21</definedName>
    <definedName name="DEUDA_CONT_V2">'[3]F-2'!$C$21</definedName>
    <definedName name="DEUDA_CONT_V3">'[3]F-2'!$D$21</definedName>
    <definedName name="DEUDA_CONT_V4">'[3]F-2'!$E$21</definedName>
    <definedName name="DEUDA_CONT_V5">'[3]F-2'!$F$21</definedName>
    <definedName name="DEUDA_CONT_V6">'[3]F-2'!$G$21</definedName>
    <definedName name="DEUDA_CONT_V7">'[3]F-2'!$H$21</definedName>
    <definedName name="DEUDA_CONTINGENTE">'[3]F-2'!$A$21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'[3]F-2'!$A$1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'[3]F-2'!$A$40</definedName>
    <definedName name="OB_CORTO_PLAZO_FIN">'[3]F-2'!$A$44</definedName>
    <definedName name="OB_CORTO_PLAZO_FIN_01">'[3]F-2'!$B$44</definedName>
    <definedName name="OB_CORTO_PLAZO_FIN_02">'[3]F-2'!$C$44</definedName>
    <definedName name="OB_CORTO_PLAZO_FIN_03">'[3]F-2'!$D$44</definedName>
    <definedName name="OB_CORTO_PLAZO_FIN_04">'[3]F-2'!$E$44</definedName>
    <definedName name="OB_CORTO_PLAZO_FIN_05">'[3]F-2'!$F$44</definedName>
    <definedName name="OB_CORTO_PLAZO_T1">'[3]F-2'!$B$40</definedName>
    <definedName name="OB_CORTO_PLAZO_T2">'[3]F-2'!$C$40</definedName>
    <definedName name="OB_CORTO_PLAZO_T3">'[3]F-2'!$D$40</definedName>
    <definedName name="OB_CORTO_PLAZO_T4">'[3]F-2'!$E$40</definedName>
    <definedName name="OB_CORTO_PLAZO_T5">'[3]F-2'!$F$40</definedName>
    <definedName name="OTROS">'F-3'!$A$17</definedName>
    <definedName name="OTROS_FIN">'F-3'!$A$22</definedName>
    <definedName name="OTROS_FIN_01">'F-3'!$B$22</definedName>
    <definedName name="OTROS_FIN_02">'F-3'!$C$22</definedName>
    <definedName name="OTROS_FIN_03">'F-3'!$D$22</definedName>
    <definedName name="OTROS_FIN_04">'F-3'!$E$22</definedName>
    <definedName name="OTROS_FIN_05">'F-3'!$F$22</definedName>
    <definedName name="OTROS_FIN_06">'F-3'!$G$22</definedName>
    <definedName name="OTROS_FIN_07">'F-3'!$H$22</definedName>
    <definedName name="OTROS_FIN_08">'F-3'!$I$22</definedName>
    <definedName name="OTROS_FIN_09">'F-3'!$J$22</definedName>
    <definedName name="OTROS_FIN_10">'F-3'!$K$22</definedName>
    <definedName name="OTROS_T1">'F-3'!$B$17</definedName>
    <definedName name="OTROS_T10">'F-3'!$K$17</definedName>
    <definedName name="OTROS_T2">'F-3'!$C$17</definedName>
    <definedName name="OTROS_T3">'F-3'!$D$17</definedName>
    <definedName name="OTROS_T4">'F-3'!$E$17</definedName>
    <definedName name="OTROS_T5">'F-3'!$F$17</definedName>
    <definedName name="OTROS_T6">'F-3'!$G$17</definedName>
    <definedName name="OTROS_T7">'F-3'!$H$17</definedName>
    <definedName name="OTROS_T8">'F-3'!$I$17</definedName>
    <definedName name="OTROS_T9">'F-3'!$J$17</definedName>
    <definedName name="PERIODO">'[1]Info General'!$C$15</definedName>
    <definedName name="PERIODO_ANT">'[3]F-2'!$B$5</definedName>
    <definedName name="PERIODO_INFORME">'[1]Info General'!$C$14</definedName>
    <definedName name="PERIODO_INFORME_F01">'[2]F-1'!$A$3</definedName>
    <definedName name="PERIODO_INFORME_F02">'[3]F-2'!$A$3</definedName>
    <definedName name="PERIODO_INFORME_F03">'F-3'!$A$3</definedName>
    <definedName name="PERIODO_INFORME_F2">'[3]F-2'!$A$3</definedName>
    <definedName name="SALDO_ANT">'[3]F-2'!$B$5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'F-3'!$A$23</definedName>
    <definedName name="TOTAL_ODF_T1">'F-3'!$B$23</definedName>
    <definedName name="TOTAL_ODF_T10">'F-3'!$K$23</definedName>
    <definedName name="TOTAL_ODF_T2">'F-3'!$C$23</definedName>
    <definedName name="TOTAL_ODF_T3">'F-3'!$D$23</definedName>
    <definedName name="TOTAL_ODF_T4">'F-3'!$E$23</definedName>
    <definedName name="TOTAL_ODF_T5">'F-3'!$F$23</definedName>
    <definedName name="TOTAL_ODF_T6">'F-3'!$G$23</definedName>
    <definedName name="TOTAL_ODF_T7">'F-3'!$H$23</definedName>
    <definedName name="TOTAL_ODF_T8">'F-3'!$I$23</definedName>
    <definedName name="TOTAL_ODF_T9">'F-3'!$J$23</definedName>
    <definedName name="TRIMESTRE">'[1]Info General'!$C$16</definedName>
    <definedName name="ULTIMO">'[1]Info General'!$E$20</definedName>
    <definedName name="ULTIMO_SALDO">'[1]Info General'!$F$20</definedName>
    <definedName name="VALOR_INS_BCC">'[3]F-2'!$A$26</definedName>
    <definedName name="VALOR_INS_BCC_FIN">'[3]F-2'!$A$30</definedName>
    <definedName name="VALOR_INS_BCC_FIN_01">'[3]F-2'!$B$30</definedName>
    <definedName name="VALOR_INS_BCC_FIN_02">'[3]F-2'!$C$30</definedName>
    <definedName name="VALOR_INS_BCC_FIN_03">'[3]F-2'!$D$30</definedName>
    <definedName name="VALOR_INS_BCC_FIN_04">'[3]F-2'!$E$30</definedName>
    <definedName name="VALOR_INS_BCC_FIN_05">'[3]F-2'!$F$30</definedName>
    <definedName name="VALOR_INS_BCC_FIN_06">'[3]F-2'!$G$30</definedName>
    <definedName name="VALOR_INS_BCC_FIN_07">'[3]F-2'!$H$30</definedName>
    <definedName name="VALOR_INS_BCC_T1">'[3]F-2'!$B$26</definedName>
    <definedName name="VALOR_INS_BCC_T2">'[3]F-2'!$C$26</definedName>
    <definedName name="VALOR_INS_BCC_T3">'[3]F-2'!$D$26</definedName>
    <definedName name="VALOR_INS_BCC_T4">'[3]F-2'!$E$26</definedName>
    <definedName name="VALOR_INS_BCC_T5">'[3]F-2'!$F$26</definedName>
    <definedName name="VALOR_INS_BCC_T6">'[3]F-2'!$G$26</definedName>
    <definedName name="VALOR_INS_BCC_T7">'[3]F-2'!$H$26</definedName>
    <definedName name="VALOR_INS_BCC_V1">'[3]F-2'!$B$26</definedName>
    <definedName name="VALOR_INS_BCC_V2">'[3]F-2'!$C$26</definedName>
    <definedName name="VALOR_INSTRUMENTOS_BCC">'[3]F-2'!$A$26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I5"/>
  <c r="J5"/>
  <c r="K5"/>
  <c r="E7"/>
  <c r="I7"/>
  <c r="G8"/>
  <c r="H8"/>
  <c r="J8"/>
  <c r="K8" s="1"/>
  <c r="G9"/>
  <c r="H9"/>
  <c r="J9"/>
  <c r="K9" s="1"/>
  <c r="G10"/>
  <c r="H10"/>
  <c r="J10"/>
  <c r="K10" s="1"/>
  <c r="G11"/>
  <c r="H11"/>
  <c r="K11"/>
  <c r="G12"/>
  <c r="G7" s="1"/>
  <c r="H12"/>
  <c r="H7" s="1"/>
  <c r="G13"/>
  <c r="H13"/>
  <c r="G14"/>
  <c r="H14"/>
  <c r="G15"/>
  <c r="H15"/>
  <c r="K15"/>
  <c r="E17"/>
  <c r="G17"/>
  <c r="H17"/>
  <c r="I17"/>
  <c r="J17"/>
  <c r="K18"/>
  <c r="K17" s="1"/>
  <c r="K19"/>
  <c r="K20"/>
  <c r="K21"/>
  <c r="E23" l="1"/>
  <c r="I23"/>
  <c r="G23"/>
  <c r="H23"/>
  <c r="K7"/>
  <c r="J7"/>
  <c r="K23" l="1"/>
  <c r="J23"/>
</calcChain>
</file>

<file path=xl/sharedStrings.xml><?xml version="1.0" encoding="utf-8"?>
<sst xmlns="http://schemas.openxmlformats.org/spreadsheetml/2006/main" count="31" uniqueCount="30">
  <si>
    <t>Coordinación de Seguimiento y Control de Fideicomisos</t>
  </si>
  <si>
    <t xml:space="preserve">Presidente del Comité Técnico </t>
  </si>
  <si>
    <t>Miguel Espino Salgado</t>
  </si>
  <si>
    <t>Paulo Bañuelos Rosales</t>
  </si>
  <si>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</si>
  <si>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</si>
  <si>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</si>
  <si>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</si>
  <si>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</si>
  <si>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</si>
  <si>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</si>
  <si>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h) APP 8</t>
  </si>
  <si>
    <t>g) APP 7</t>
  </si>
  <si>
    <t>f) APP 6</t>
  </si>
  <si>
    <t>e) APP 5</t>
  </si>
  <si>
    <t>d) APP 4</t>
  </si>
  <si>
    <t>c) APP 3</t>
  </si>
  <si>
    <t>b) APP 2</t>
  </si>
  <si>
    <t>a) APP 1</t>
  </si>
  <si>
    <t>A. Asociaciones Público Privadas (APP’s) (A=a+b+c+d)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</si>
  <si>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</si>
  <si>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</si>
  <si>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</si>
  <si>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</si>
  <si>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</si>
  <si>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</si>
  <si>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</si>
  <si>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</si>
  <si>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</si>
  <si>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Informe Analítico de Obligaciones Diferentes de Financiamientos – LDF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</si>
</sst>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43" fontId="0" fillId="0" borderId="2" xfId="1" applyFont="1" applyBorder="1"/>
    <xf numFmtId="0" fontId="0" fillId="0" borderId="2" xfId="0" applyBorder="1"/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vertical="center"/>
    </xf>
    <xf numFmtId="16" fontId="0" fillId="0" borderId="2" xfId="0" applyNumberForma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left" indent="3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6-2018_Ficuenca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Documents/MEspino/FIDEICOMISOS%202018/dgdfg%202018/2do%20trimestre/FICUENCA/Formato_1_ESF_GTO_FICUENCA_2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2_EADOP_GTO_FICUENCA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>
            <v>0</v>
          </cell>
          <cell r="C8">
            <v>3233755.55</v>
          </cell>
          <cell r="D8">
            <v>3233755.55</v>
          </cell>
          <cell r="E8">
            <v>597253.98</v>
          </cell>
          <cell r="F8">
            <v>586022.98</v>
          </cell>
          <cell r="G8">
            <v>2636501.5699999998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3233755.55</v>
          </cell>
          <cell r="D14">
            <v>3233755.55</v>
          </cell>
          <cell r="E14">
            <v>597253.98</v>
          </cell>
          <cell r="F14">
            <v>586022.98</v>
          </cell>
          <cell r="G14">
            <v>2636501.5699999998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30 de junio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30 de junio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tabColor rgb="FFFFFF00"/>
    <pageSetUpPr fitToPage="1"/>
  </sheetPr>
  <dimension ref="A1:K34"/>
  <sheetViews>
    <sheetView showGridLines="0" tabSelected="1" topLeftCell="A10" zoomScale="90" zoomScaleNormal="90" workbookViewId="0">
      <selection activeCell="A30" sqref="A30:XFD31"/>
    </sheetView>
  </sheetViews>
  <sheetFormatPr baseColWidth="10" defaultColWidth="0" defaultRowHeight="15" zeroHeight="1"/>
  <cols>
    <col min="1" max="1" width="56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1">
      <c r="A1" s="31" t="str">
        <f>ENTE_PUBLICO_A</f>
        <v>FIDEICOMISO DE APOYO OPERATIVO AL CONSEJO DE CUENCA LERMA CHAPALA (FICUENCA), Gobierno del Estado de Guanajuato (a)</v>
      </c>
      <c r="B1" s="30"/>
      <c r="C1" s="30"/>
      <c r="D1" s="30"/>
      <c r="E1" s="30"/>
      <c r="F1" s="30"/>
      <c r="G1" s="30"/>
      <c r="H1" s="30"/>
      <c r="I1" s="30"/>
      <c r="J1" s="30"/>
      <c r="K1" s="29"/>
    </row>
    <row r="2" spans="1:11">
      <c r="A2" s="25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3"/>
    </row>
    <row r="3" spans="1:11">
      <c r="A3" s="28" t="str">
        <f>TRIMESTRE</f>
        <v>Del 1 de enero al 30 de junio de 2018 (b)</v>
      </c>
      <c r="B3" s="27"/>
      <c r="C3" s="27"/>
      <c r="D3" s="27"/>
      <c r="E3" s="27"/>
      <c r="F3" s="27"/>
      <c r="G3" s="27"/>
      <c r="H3" s="27"/>
      <c r="I3" s="27"/>
      <c r="J3" s="27"/>
      <c r="K3" s="26"/>
    </row>
    <row r="4" spans="1:11">
      <c r="A4" s="25" t="s">
        <v>28</v>
      </c>
      <c r="B4" s="24"/>
      <c r="C4" s="24"/>
      <c r="D4" s="24"/>
      <c r="E4" s="24"/>
      <c r="F4" s="24"/>
      <c r="G4" s="24"/>
      <c r="H4" s="24"/>
      <c r="I4" s="24"/>
      <c r="J4" s="24"/>
      <c r="K4" s="23"/>
    </row>
    <row r="5" spans="1:11" ht="75">
      <c r="A5" s="22" t="s">
        <v>27</v>
      </c>
      <c r="B5" s="22" t="s">
        <v>26</v>
      </c>
      <c r="C5" s="22" t="s">
        <v>25</v>
      </c>
      <c r="D5" s="22" t="s">
        <v>24</v>
      </c>
      <c r="E5" s="22" t="s">
        <v>23</v>
      </c>
      <c r="F5" s="22" t="s">
        <v>22</v>
      </c>
      <c r="G5" s="22" t="s">
        <v>21</v>
      </c>
      <c r="H5" s="22" t="s">
        <v>20</v>
      </c>
      <c r="I5" s="21" t="str">
        <f>MONTO1</f>
        <v>Monto pagado de la inversión al 30 de junio de 2018 (k)</v>
      </c>
      <c r="J5" s="21" t="str">
        <f>MONTO2</f>
        <v>Monto pagado de la inversión actualizado al 30 de junio de 2018 (l)</v>
      </c>
      <c r="K5" s="21" t="str">
        <f>SALDO_PENDIENTE</f>
        <v>Saldo pendiente por pagar de la inversión al 30 de junio de 2018 (m = g – l)</v>
      </c>
    </row>
    <row r="6" spans="1:11">
      <c r="A6" s="20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9" t="s">
        <v>19</v>
      </c>
      <c r="B7" s="7"/>
      <c r="C7" s="7"/>
      <c r="D7" s="7"/>
      <c r="E7" s="8">
        <f>SUM(E8:APP_FIN_04)</f>
        <v>571531.15999999992</v>
      </c>
      <c r="F7" s="7"/>
      <c r="G7" s="8">
        <f>SUM(G8:APP_FIN_06)</f>
        <v>181832.2</v>
      </c>
      <c r="H7" s="8">
        <f>SUM(H8:APP_FIN_07)</f>
        <v>181832.2</v>
      </c>
      <c r="I7" s="8">
        <f>SUM(I8:APP_FIN_08)</f>
        <v>508428.43999999994</v>
      </c>
      <c r="J7" s="8">
        <f>SUM(J8:APP_FIN_09)</f>
        <v>508428.43999999994</v>
      </c>
      <c r="K7" s="8">
        <f>SUM(K8:APP_FIN_10)</f>
        <v>63102.720000000001</v>
      </c>
    </row>
    <row r="8" spans="1:11" s="13" customFormat="1">
      <c r="A8" s="16" t="s">
        <v>18</v>
      </c>
      <c r="B8" s="15">
        <v>43130</v>
      </c>
      <c r="C8" s="15">
        <v>43102</v>
      </c>
      <c r="D8" s="15">
        <v>43190</v>
      </c>
      <c r="E8" s="18">
        <v>103240</v>
      </c>
      <c r="F8" s="14">
        <v>3</v>
      </c>
      <c r="G8" s="18">
        <f>+E8/F8</f>
        <v>34413.333333333336</v>
      </c>
      <c r="H8" s="18">
        <f>+E8/F8</f>
        <v>34413.333333333336</v>
      </c>
      <c r="I8" s="18">
        <v>103240</v>
      </c>
      <c r="J8" s="19">
        <f>+I8</f>
        <v>103240</v>
      </c>
      <c r="K8" s="18">
        <f>E8-J8</f>
        <v>0</v>
      </c>
    </row>
    <row r="9" spans="1:11" s="13" customFormat="1">
      <c r="A9" s="16" t="s">
        <v>17</v>
      </c>
      <c r="B9" s="15">
        <v>43130</v>
      </c>
      <c r="C9" s="15">
        <v>43102</v>
      </c>
      <c r="D9" s="15">
        <v>43190</v>
      </c>
      <c r="E9" s="18">
        <v>68826.67</v>
      </c>
      <c r="F9" s="14">
        <v>3</v>
      </c>
      <c r="G9" s="18">
        <f>+E9/F9</f>
        <v>22942.223333333332</v>
      </c>
      <c r="H9" s="18">
        <f>+E9/F9</f>
        <v>22942.223333333332</v>
      </c>
      <c r="I9" s="18">
        <v>68826.67</v>
      </c>
      <c r="J9" s="19">
        <f>+I9</f>
        <v>68826.67</v>
      </c>
      <c r="K9" s="18">
        <f>E9-J9</f>
        <v>0</v>
      </c>
    </row>
    <row r="10" spans="1:11" s="13" customFormat="1">
      <c r="A10" s="16" t="s">
        <v>16</v>
      </c>
      <c r="B10" s="15">
        <v>43130</v>
      </c>
      <c r="C10" s="15">
        <v>43102</v>
      </c>
      <c r="D10" s="15">
        <v>43190</v>
      </c>
      <c r="E10" s="18">
        <v>61296.11</v>
      </c>
      <c r="F10" s="14">
        <v>3</v>
      </c>
      <c r="G10" s="18">
        <f>+E10/F10</f>
        <v>20432.036666666667</v>
      </c>
      <c r="H10" s="18">
        <f>+E10/F10</f>
        <v>20432.036666666667</v>
      </c>
      <c r="I10" s="18">
        <v>61296.11</v>
      </c>
      <c r="J10" s="19">
        <f>+I10</f>
        <v>61296.11</v>
      </c>
      <c r="K10" s="18">
        <f>E10-J10</f>
        <v>0</v>
      </c>
    </row>
    <row r="11" spans="1:11" s="13" customFormat="1">
      <c r="A11" s="16" t="s">
        <v>15</v>
      </c>
      <c r="B11" s="15">
        <v>43164</v>
      </c>
      <c r="C11" s="15">
        <v>43131</v>
      </c>
      <c r="D11" s="15">
        <v>43465</v>
      </c>
      <c r="E11" s="18">
        <v>83040</v>
      </c>
      <c r="F11" s="14">
        <v>9</v>
      </c>
      <c r="G11" s="18">
        <f>+E11/F11</f>
        <v>9226.6666666666661</v>
      </c>
      <c r="H11" s="18">
        <f>+E11/F11</f>
        <v>9226.6666666666661</v>
      </c>
      <c r="I11" s="18">
        <v>34600</v>
      </c>
      <c r="J11" s="18">
        <v>34600</v>
      </c>
      <c r="K11" s="18">
        <f>E11-J11</f>
        <v>48440</v>
      </c>
    </row>
    <row r="12" spans="1:11" s="13" customFormat="1">
      <c r="A12" s="16" t="s">
        <v>14</v>
      </c>
      <c r="B12" s="15">
        <v>43181</v>
      </c>
      <c r="C12" s="15">
        <v>43191</v>
      </c>
      <c r="D12" s="15">
        <v>43281</v>
      </c>
      <c r="E12" s="18">
        <v>104400</v>
      </c>
      <c r="F12" s="14">
        <v>3</v>
      </c>
      <c r="G12" s="18">
        <f>+E12/F12</f>
        <v>34800</v>
      </c>
      <c r="H12" s="18">
        <f>+E12/F12</f>
        <v>34800</v>
      </c>
      <c r="I12" s="18">
        <v>104400</v>
      </c>
      <c r="J12" s="18">
        <v>104400</v>
      </c>
      <c r="K12" s="18"/>
    </row>
    <row r="13" spans="1:11" s="13" customFormat="1">
      <c r="A13" s="16" t="s">
        <v>13</v>
      </c>
      <c r="B13" s="15">
        <v>43181</v>
      </c>
      <c r="C13" s="15">
        <v>43191</v>
      </c>
      <c r="D13" s="15">
        <v>43281</v>
      </c>
      <c r="E13" s="18">
        <v>69600</v>
      </c>
      <c r="F13" s="14">
        <v>3</v>
      </c>
      <c r="G13" s="18">
        <f>+E13/F13</f>
        <v>23200</v>
      </c>
      <c r="H13" s="18">
        <f>+E13/F13</f>
        <v>23200</v>
      </c>
      <c r="I13" s="18">
        <v>69600</v>
      </c>
      <c r="J13" s="18">
        <v>69600</v>
      </c>
      <c r="K13" s="18"/>
    </row>
    <row r="14" spans="1:11" s="13" customFormat="1">
      <c r="A14" s="16" t="s">
        <v>12</v>
      </c>
      <c r="B14" s="15">
        <v>43181</v>
      </c>
      <c r="C14" s="15">
        <v>43191</v>
      </c>
      <c r="D14" s="15">
        <v>43281</v>
      </c>
      <c r="E14" s="18">
        <v>66465.66</v>
      </c>
      <c r="F14" s="14">
        <v>3</v>
      </c>
      <c r="G14" s="18">
        <f>+E14/F14</f>
        <v>22155.22</v>
      </c>
      <c r="H14" s="18">
        <f>+E14/F14</f>
        <v>22155.22</v>
      </c>
      <c r="I14" s="18">
        <v>66465.66</v>
      </c>
      <c r="J14" s="18">
        <v>66465.66</v>
      </c>
      <c r="K14" s="18"/>
    </row>
    <row r="15" spans="1:11" s="13" customFormat="1">
      <c r="A15" s="16" t="s">
        <v>11</v>
      </c>
      <c r="B15" s="15">
        <v>43255</v>
      </c>
      <c r="C15" s="15">
        <v>43255</v>
      </c>
      <c r="D15" s="15">
        <v>43259</v>
      </c>
      <c r="E15" s="18">
        <v>14662.72</v>
      </c>
      <c r="F15" s="14">
        <v>1</v>
      </c>
      <c r="G15" s="18">
        <f>+E15/F15</f>
        <v>14662.72</v>
      </c>
      <c r="H15" s="18">
        <f>+E15/F15</f>
        <v>14662.72</v>
      </c>
      <c r="I15" s="18">
        <v>0</v>
      </c>
      <c r="J15" s="18">
        <v>0</v>
      </c>
      <c r="K15" s="18">
        <f>E15-J15</f>
        <v>14662.72</v>
      </c>
    </row>
    <row r="16" spans="1:11">
      <c r="A16" s="12" t="s">
        <v>5</v>
      </c>
      <c r="B16" s="11"/>
      <c r="C16" s="11"/>
      <c r="D16" s="11"/>
      <c r="E16" s="10"/>
      <c r="F16" s="10"/>
      <c r="G16" s="10"/>
      <c r="H16" s="10"/>
      <c r="I16" s="10"/>
      <c r="J16" s="10"/>
      <c r="K16" s="10"/>
    </row>
    <row r="17" spans="1:11">
      <c r="A17" s="9" t="s">
        <v>10</v>
      </c>
      <c r="B17" s="7"/>
      <c r="C17" s="7"/>
      <c r="D17" s="7"/>
      <c r="E17" s="17">
        <f>SUM(E18:OTROS_FIN_04)</f>
        <v>0</v>
      </c>
      <c r="F17" s="7"/>
      <c r="G17" s="17">
        <f>SUM(G18:OTROS_FIN_06)</f>
        <v>0</v>
      </c>
      <c r="H17" s="17">
        <f>SUM(H18:OTROS_FIN_07)</f>
        <v>0</v>
      </c>
      <c r="I17" s="17">
        <f>SUM(I18:OTROS_FIN_08)</f>
        <v>0</v>
      </c>
      <c r="J17" s="17">
        <f>SUM(J18:OTROS_FIN_09)</f>
        <v>0</v>
      </c>
      <c r="K17" s="17">
        <f>SUM(K18:OTROS_FIN_10)</f>
        <v>0</v>
      </c>
    </row>
    <row r="18" spans="1:11" s="13" customFormat="1">
      <c r="A18" s="16" t="s">
        <v>9</v>
      </c>
      <c r="B18" s="15"/>
      <c r="C18" s="15"/>
      <c r="D18" s="15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f>E18-J18</f>
        <v>0</v>
      </c>
    </row>
    <row r="19" spans="1:11" s="13" customFormat="1">
      <c r="A19" s="16" t="s">
        <v>8</v>
      </c>
      <c r="B19" s="15"/>
      <c r="C19" s="15"/>
      <c r="D19" s="15"/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f>E19-J19</f>
        <v>0</v>
      </c>
    </row>
    <row r="20" spans="1:11" s="13" customFormat="1">
      <c r="A20" s="16" t="s">
        <v>7</v>
      </c>
      <c r="B20" s="15"/>
      <c r="C20" s="15"/>
      <c r="D20" s="15"/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f>E20-J20</f>
        <v>0</v>
      </c>
    </row>
    <row r="21" spans="1:11" s="13" customFormat="1">
      <c r="A21" s="16" t="s">
        <v>6</v>
      </c>
      <c r="B21" s="15"/>
      <c r="C21" s="15"/>
      <c r="D21" s="15"/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f>E21-J21</f>
        <v>0</v>
      </c>
    </row>
    <row r="22" spans="1:11">
      <c r="A22" s="12" t="s">
        <v>5</v>
      </c>
      <c r="B22" s="11"/>
      <c r="C22" s="11"/>
      <c r="D22" s="11"/>
      <c r="E22" s="10"/>
      <c r="F22" s="10"/>
      <c r="G22" s="10"/>
      <c r="H22" s="10"/>
      <c r="I22" s="10"/>
      <c r="J22" s="10"/>
      <c r="K22" s="10"/>
    </row>
    <row r="23" spans="1:11">
      <c r="A23" s="9" t="s">
        <v>4</v>
      </c>
      <c r="B23" s="7"/>
      <c r="C23" s="7"/>
      <c r="D23" s="7"/>
      <c r="E23" s="8">
        <f>APP_T4+OTROS_T4</f>
        <v>571531.15999999992</v>
      </c>
      <c r="F23" s="7"/>
      <c r="G23" s="6">
        <f>APP_T6+OTROS_T6</f>
        <v>181832.2</v>
      </c>
      <c r="H23" s="6">
        <f>APP_T7+OTROS_T7</f>
        <v>181832.2</v>
      </c>
      <c r="I23" s="6">
        <f>APP_T8+OTROS_T8</f>
        <v>508428.43999999994</v>
      </c>
      <c r="J23" s="6">
        <f>APP_T9+OTROS_T9</f>
        <v>508428.43999999994</v>
      </c>
      <c r="K23" s="6">
        <f>APP_T10+OTROS_T10</f>
        <v>63102.720000000001</v>
      </c>
    </row>
    <row r="24" spans="1:11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2"/>
      <c r="B30" s="3" t="s">
        <v>3</v>
      </c>
      <c r="C30" s="3"/>
      <c r="D30" s="1"/>
      <c r="E30" s="1"/>
      <c r="F30" s="1"/>
      <c r="G30" s="1"/>
      <c r="H30" s="3" t="s">
        <v>2</v>
      </c>
      <c r="I30" s="3"/>
      <c r="J30" s="1"/>
      <c r="K30" s="1"/>
    </row>
    <row r="31" spans="1:11">
      <c r="A31" s="2"/>
      <c r="B31" s="3" t="s">
        <v>1</v>
      </c>
      <c r="C31" s="3"/>
      <c r="D31" s="1"/>
      <c r="E31" s="1"/>
      <c r="F31" s="1"/>
      <c r="G31" s="1"/>
      <c r="H31" s="3" t="s">
        <v>0</v>
      </c>
      <c r="I31" s="3"/>
      <c r="J31" s="1"/>
      <c r="K31" s="1"/>
    </row>
    <row r="32" spans="1:11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/>
  </sheetData>
  <mergeCells count="8">
    <mergeCell ref="B31:C31"/>
    <mergeCell ref="H31:I31"/>
    <mergeCell ref="A1:K1"/>
    <mergeCell ref="A2:K2"/>
    <mergeCell ref="A3:K3"/>
    <mergeCell ref="A4:K4"/>
    <mergeCell ref="B30:C30"/>
    <mergeCell ref="H30:I30"/>
  </mergeCells>
  <dataValidations count="5">
    <dataValidation type="date" operator="greaterThanOrEqual" allowBlank="1" showInputMessage="1" showErrorMessage="1" sqref="B18:D21 B8:D15">
      <formula1>36526</formula1>
    </dataValidation>
    <dataValidation type="decimal" allowBlank="1" showInputMessage="1" showErrorMessage="1" sqref="E7:K23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0866141732283472" right="0.70866141732283472" top="0.74803149606299213" bottom="0.74803149606299213" header="0.31496062992125984" footer="0.31496062992125984"/>
  <pageSetup scale="3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56</vt:i4>
      </vt:variant>
    </vt:vector>
  </HeadingPairs>
  <TitlesOfParts>
    <vt:vector size="57" baseType="lpstr">
      <vt:lpstr>F-3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PERIODO_INFORME_F03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2018-07-12T18:54:49Z</cp:lastPrinted>
  <dcterms:created xsi:type="dcterms:W3CDTF">2018-07-12T18:54:13Z</dcterms:created>
  <dcterms:modified xsi:type="dcterms:W3CDTF">2018-07-12T18:54:52Z</dcterms:modified>
</cp:coreProperties>
</file>