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E84" s="1"/>
  <c r="G11"/>
  <c r="H11"/>
  <c r="F12"/>
  <c r="I12" s="1"/>
  <c r="F13"/>
  <c r="I13"/>
  <c r="F14"/>
  <c r="I14" s="1"/>
  <c r="F15"/>
  <c r="I15"/>
  <c r="F16"/>
  <c r="I16" s="1"/>
  <c r="F17"/>
  <c r="I17"/>
  <c r="F18"/>
  <c r="I18" s="1"/>
  <c r="D19"/>
  <c r="E19"/>
  <c r="F19" s="1"/>
  <c r="I19" s="1"/>
  <c r="G19"/>
  <c r="H19"/>
  <c r="F20"/>
  <c r="I20" s="1"/>
  <c r="F21"/>
  <c r="I21"/>
  <c r="F22"/>
  <c r="I22" s="1"/>
  <c r="F23"/>
  <c r="I23"/>
  <c r="F24"/>
  <c r="I24" s="1"/>
  <c r="F25"/>
  <c r="I25"/>
  <c r="F26"/>
  <c r="I26" s="1"/>
  <c r="F27"/>
  <c r="I27"/>
  <c r="F28"/>
  <c r="I28" s="1"/>
  <c r="D29"/>
  <c r="E29"/>
  <c r="F29" s="1"/>
  <c r="I29" s="1"/>
  <c r="G29"/>
  <c r="H29"/>
  <c r="F30"/>
  <c r="I30" s="1"/>
  <c r="F31"/>
  <c r="I31"/>
  <c r="F32"/>
  <c r="I32" s="1"/>
  <c r="F33"/>
  <c r="I33"/>
  <c r="F34"/>
  <c r="I34" s="1"/>
  <c r="F35"/>
  <c r="I35"/>
  <c r="F36"/>
  <c r="I36" s="1"/>
  <c r="F37"/>
  <c r="I37"/>
  <c r="F38"/>
  <c r="I38" s="1"/>
  <c r="D39"/>
  <c r="E39"/>
  <c r="F39" s="1"/>
  <c r="I39" s="1"/>
  <c r="G39"/>
  <c r="H39"/>
  <c r="F40"/>
  <c r="I40" s="1"/>
  <c r="F41"/>
  <c r="I41"/>
  <c r="F42"/>
  <c r="I42" s="1"/>
  <c r="F43"/>
  <c r="I43"/>
  <c r="F44"/>
  <c r="I44" s="1"/>
  <c r="F45"/>
  <c r="I45"/>
  <c r="F46"/>
  <c r="I46" s="1"/>
  <c r="F47"/>
  <c r="I47"/>
  <c r="F48"/>
  <c r="I48" s="1"/>
  <c r="E49"/>
  <c r="F49"/>
  <c r="I49" s="1"/>
  <c r="G49"/>
  <c r="H49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D63"/>
  <c r="E63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D84"/>
  <c r="G84"/>
  <c r="H84"/>
  <c r="D89"/>
  <c r="E89"/>
  <c r="F89"/>
  <c r="G89"/>
  <c r="H89"/>
  <c r="I89"/>
  <c r="F11" l="1"/>
  <c r="F84" l="1"/>
  <c r="I11"/>
  <c r="I84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<sst xmlns="http://schemas.openxmlformats.org/spreadsheetml/2006/main" count="92" uniqueCount="92">
  <si>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</si>
  <si>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</si>
  <si>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</si>
  <si>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</si>
  <si>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</si>
  <si>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</si>
  <si>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</si>
  <si>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</si>
  <si>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</si>
  <si>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</si>
  <si>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</si>
  <si>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</si>
  <si>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</si>
  <si>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</si>
  <si>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</si>
  <si>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</si>
  <si>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</si>
  <si>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</si>
  <si>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</si>
  <si>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</si>
  <si>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</si>
  <si>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</si>
  <si>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</si>
  <si>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</si>
  <si>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</si>
  <si>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</si>
  <si>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</si>
  <si>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</si>
  <si>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</si>
  <si>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</si>
  <si>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</si>
  <si>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</si>
  <si>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</si>
  <si>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</si>
  <si>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</si>
  <si>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</si>
  <si>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</si>
  <si>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</si>
  <si>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</si>
  <si>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</si>
  <si>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</si>
  <si>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</si>
  <si>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</si>
  <si>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</si>
  <si>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</si>
  <si>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</si>
  <si>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</si>
  <si>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</si>
  <si>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</si>
  <si>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</si>
  <si>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</si>
  <si>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</si>
  <si>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</si>
  <si>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</si>
  <si>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</si>
  <si>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</si>
  <si>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</si>
  <si>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</si>
  <si>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</si>
  <si>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</si>
  <si>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</si>
  <si>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</si>
  <si>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</si>
  <si>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</si>
  <si>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</si>
  <si>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</si>
  <si>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</si>
  <si>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</si>
  <si>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</si>
  <si>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</si>
  <si>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</si>
  <si>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</si>
  <si>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</si>
  <si>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</si>
  <si>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</si>
  <si>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</si>
  <si>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</si>
  <si>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</si>
  <si>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</si>
  <si>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</si>
  <si>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</si>
  <si>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</si>
  <si>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</si>
  <si>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</si>
  <si>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</si>
  <si>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</si>
  <si>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</si>
  <si>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</si>
  <si>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 APOYO OPERATIVO AL CONSEJO DE CUENCA LERMA CHAPALA &lt;&lt;FICUENCA&gt;&gt;</t>
  </si>
  <si>
    <t>Del 1 de Enero al 30 de septiembre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</si>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</sst>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3" fillId="0" borderId="4" xfId="0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3%20y%204/03-2018/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2"/>
  <sheetViews>
    <sheetView showGridLines="0" tabSelected="1" topLeftCell="A70" zoomScale="85" zoomScaleNormal="85" workbookViewId="0">
      <selection activeCell="H84" sqref="H84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6" width="14.28515625" style="1" customWidth="1"/>
    <col min="7" max="7" width="12.7109375" style="1" customWidth="1"/>
    <col min="8" max="8" width="13.140625" style="1" bestFit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1:10" ht="14.25" customHeight="1">
      <c r="A1" s="1"/>
      <c r="B1" s="39" t="s">
        <v>91</v>
      </c>
      <c r="C1" s="39"/>
      <c r="D1" s="39"/>
      <c r="E1" s="39"/>
      <c r="F1" s="39"/>
      <c r="G1" s="39"/>
      <c r="H1" s="39"/>
      <c r="I1" s="39"/>
      <c r="J1" s="1"/>
    </row>
    <row r="2" spans="1:10" ht="14.25" customHeight="1">
      <c r="A2" s="1"/>
      <c r="B2" s="39" t="s">
        <v>90</v>
      </c>
      <c r="C2" s="39"/>
      <c r="D2" s="39"/>
      <c r="E2" s="39"/>
      <c r="F2" s="39"/>
      <c r="G2" s="39"/>
      <c r="H2" s="39"/>
      <c r="I2" s="39"/>
      <c r="J2" s="1"/>
    </row>
    <row r="3" spans="1:10" ht="14.25" customHeight="1">
      <c r="A3" s="1"/>
      <c r="B3" s="39" t="s">
        <v>89</v>
      </c>
      <c r="C3" s="39"/>
      <c r="D3" s="39"/>
      <c r="E3" s="39"/>
      <c r="F3" s="39"/>
      <c r="G3" s="39"/>
      <c r="H3" s="39"/>
      <c r="I3" s="39"/>
      <c r="J3" s="1"/>
    </row>
    <row r="4" spans="1:10" s="2" customFormat="1" ht="6.75" customHeight="1">
      <c r="E4" s="37"/>
    </row>
    <row r="5" spans="1:10" s="2" customFormat="1">
      <c r="B5" s="38" t="s">
        <v>88</v>
      </c>
      <c r="C5" s="38"/>
      <c r="D5" s="38"/>
      <c r="E5" s="38"/>
      <c r="F5" s="38"/>
      <c r="G5" s="38"/>
      <c r="H5" s="38"/>
      <c r="I5" s="38"/>
    </row>
    <row r="6" spans="1:10" s="2" customFormat="1">
      <c r="E6" s="37"/>
    </row>
    <row r="7" spans="1:10" s="2" customFormat="1">
      <c r="B7" s="34" t="s">
        <v>87</v>
      </c>
      <c r="C7" s="33"/>
      <c r="D7" s="35" t="s">
        <v>86</v>
      </c>
      <c r="E7" s="35"/>
      <c r="F7" s="35"/>
      <c r="G7" s="35"/>
      <c r="H7" s="35"/>
      <c r="I7" s="35" t="s">
        <v>85</v>
      </c>
    </row>
    <row r="8" spans="1:10" s="2" customFormat="1" ht="25.5">
      <c r="B8" s="34"/>
      <c r="C8" s="33"/>
      <c r="D8" s="32" t="s">
        <v>84</v>
      </c>
      <c r="E8" s="36" t="s">
        <v>83</v>
      </c>
      <c r="F8" s="32" t="s">
        <v>82</v>
      </c>
      <c r="G8" s="32" t="s">
        <v>81</v>
      </c>
      <c r="H8" s="32" t="s">
        <v>80</v>
      </c>
      <c r="I8" s="35"/>
    </row>
    <row r="9" spans="1:10" s="2" customFormat="1">
      <c r="B9" s="34"/>
      <c r="C9" s="33"/>
      <c r="D9" s="32">
        <v>1</v>
      </c>
      <c r="E9" s="32">
        <v>2</v>
      </c>
      <c r="F9" s="32" t="s">
        <v>79</v>
      </c>
      <c r="G9" s="32">
        <v>4</v>
      </c>
      <c r="H9" s="32">
        <v>5</v>
      </c>
      <c r="I9" s="32" t="s">
        <v>78</v>
      </c>
    </row>
    <row r="10" spans="1:10" s="2" customFormat="1">
      <c r="B10" s="31"/>
      <c r="C10" s="30"/>
      <c r="D10" s="25"/>
      <c r="E10" s="29"/>
      <c r="F10" s="29"/>
      <c r="G10" s="29"/>
      <c r="H10" s="29"/>
      <c r="I10" s="28"/>
    </row>
    <row r="11" spans="1:10" s="2" customFormat="1">
      <c r="B11" s="18"/>
      <c r="C11" s="26" t="s">
        <v>77</v>
      </c>
      <c r="D11" s="24">
        <f>+D13</f>
        <v>0</v>
      </c>
      <c r="E11" s="24">
        <f>+E13</f>
        <v>1250000</v>
      </c>
      <c r="F11" s="21">
        <f>+D11+E11</f>
        <v>1250000</v>
      </c>
      <c r="G11" s="24">
        <f>+G13</f>
        <v>630102.18999999994</v>
      </c>
      <c r="H11" s="24">
        <f>+H13</f>
        <v>620031.18999999994</v>
      </c>
      <c r="I11" s="23">
        <f>+F11-G11</f>
        <v>619897.81000000006</v>
      </c>
    </row>
    <row r="12" spans="1:10" s="2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1:10" s="2" customFormat="1">
      <c r="B13" s="18"/>
      <c r="C13" s="22" t="s">
        <v>75</v>
      </c>
      <c r="D13" s="20">
        <v>0</v>
      </c>
      <c r="E13" s="20">
        <v>1250000</v>
      </c>
      <c r="F13" s="21">
        <f>+D13+E13</f>
        <v>1250000</v>
      </c>
      <c r="G13" s="20">
        <v>630102.18999999994</v>
      </c>
      <c r="H13" s="20">
        <v>620031.18999999994</v>
      </c>
      <c r="I13" s="19">
        <f>+F13-G13</f>
        <v>619897.81000000006</v>
      </c>
    </row>
    <row r="14" spans="1:10" s="2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1:10" s="2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1:10" s="2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2:9" s="2" customFormat="1"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</row>
    <row r="18" spans="2:9" s="2" customFormat="1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2:9" s="2" customFormat="1">
      <c r="B19" s="18"/>
      <c r="C19" s="26" t="s">
        <v>69</v>
      </c>
      <c r="D19" s="24">
        <f>+D20+D25+D26</f>
        <v>0</v>
      </c>
      <c r="E19" s="24">
        <f>+E25+E20+E26</f>
        <v>95000</v>
      </c>
      <c r="F19" s="21">
        <f>+D19+E19</f>
        <v>95000</v>
      </c>
      <c r="G19" s="24">
        <f>+G20+G25+G28</f>
        <v>0</v>
      </c>
      <c r="H19" s="24">
        <f>+H20+H25+H28</f>
        <v>0</v>
      </c>
      <c r="I19" s="23">
        <f>+F19-G19</f>
        <v>95000</v>
      </c>
    </row>
    <row r="20" spans="2:9" s="2" customFormat="1">
      <c r="B20" s="18"/>
      <c r="C20" s="22" t="s">
        <v>68</v>
      </c>
      <c r="D20" s="20">
        <v>0</v>
      </c>
      <c r="E20" s="20">
        <v>15000</v>
      </c>
      <c r="F20" s="21">
        <f>+D20+E20</f>
        <v>15000</v>
      </c>
      <c r="G20" s="20">
        <v>0</v>
      </c>
      <c r="H20" s="20">
        <v>0</v>
      </c>
      <c r="I20" s="19">
        <f>+F20-G20</f>
        <v>15000</v>
      </c>
    </row>
    <row r="21" spans="2:9" s="2" customFormat="1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2:9" s="2" customFormat="1">
      <c r="B22" s="18"/>
      <c r="C22" s="22" t="s">
        <v>66</v>
      </c>
      <c r="D22" s="20">
        <v>0</v>
      </c>
      <c r="E22" s="20">
        <v>0</v>
      </c>
      <c r="F22" s="21">
        <f>+D22+E22</f>
        <v>0</v>
      </c>
      <c r="G22" s="20">
        <v>0</v>
      </c>
      <c r="H22" s="20">
        <v>0</v>
      </c>
      <c r="I22" s="19">
        <f>+F22-G22</f>
        <v>0</v>
      </c>
    </row>
    <row r="23" spans="2:9" s="2" customFormat="1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2:9" s="2" customFormat="1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2:9" s="2" customFormat="1">
      <c r="B25" s="18"/>
      <c r="C25" s="22" t="s">
        <v>63</v>
      </c>
      <c r="D25" s="20">
        <v>0</v>
      </c>
      <c r="E25" s="20">
        <v>75000</v>
      </c>
      <c r="F25" s="21">
        <f>+D25+E25</f>
        <v>75000</v>
      </c>
      <c r="G25" s="20">
        <v>0</v>
      </c>
      <c r="H25" s="20">
        <v>0</v>
      </c>
      <c r="I25" s="19">
        <f>+F25-G25</f>
        <v>75000</v>
      </c>
    </row>
    <row r="26" spans="2:9" s="2" customFormat="1">
      <c r="B26" s="18"/>
      <c r="C26" s="22" t="s">
        <v>62</v>
      </c>
      <c r="D26" s="20">
        <v>0</v>
      </c>
      <c r="E26" s="20">
        <v>5000</v>
      </c>
      <c r="F26" s="21">
        <f>+D26+E26</f>
        <v>5000</v>
      </c>
      <c r="G26" s="20">
        <v>0</v>
      </c>
      <c r="H26" s="20">
        <v>0</v>
      </c>
      <c r="I26" s="19">
        <f>+F26-G26</f>
        <v>5000</v>
      </c>
    </row>
    <row r="27" spans="2:9" s="2" customFormat="1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2:9" s="2" customFormat="1">
      <c r="B28" s="18"/>
      <c r="C28" s="22" t="s">
        <v>60</v>
      </c>
      <c r="D28" s="20">
        <v>0</v>
      </c>
      <c r="E28" s="20">
        <v>0</v>
      </c>
      <c r="F28" s="21">
        <f>+D28+E28</f>
        <v>0</v>
      </c>
      <c r="G28" s="20">
        <v>0</v>
      </c>
      <c r="H28" s="20">
        <v>0</v>
      </c>
      <c r="I28" s="19">
        <f>+F28-G28</f>
        <v>0</v>
      </c>
    </row>
    <row r="29" spans="2:9" s="2" customFormat="1">
      <c r="B29" s="18"/>
      <c r="C29" s="26" t="s">
        <v>59</v>
      </c>
      <c r="D29" s="24">
        <f>+D30+D31+D32+D33+D34+D36+D37+D38</f>
        <v>0</v>
      </c>
      <c r="E29" s="24">
        <f>+E30+E31+E32+E33+E34+E35+E36+E37+E38</f>
        <v>1849778.1800000002</v>
      </c>
      <c r="F29" s="21">
        <f>+D29+E29</f>
        <v>1849778.1800000002</v>
      </c>
      <c r="G29" s="24">
        <f>+G30+G31+G32+G33+G36+G38+G37</f>
        <v>188387.39</v>
      </c>
      <c r="H29" s="24">
        <f>+H30+H31+H32+H33+H36+H38+H37</f>
        <v>183974.41</v>
      </c>
      <c r="I29" s="23">
        <f>+F29-G29</f>
        <v>1661390.79</v>
      </c>
    </row>
    <row r="30" spans="2:9" s="2" customFormat="1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2:9" s="2" customFormat="1">
      <c r="B31" s="18"/>
      <c r="C31" s="22" t="s">
        <v>57</v>
      </c>
      <c r="D31" s="20">
        <v>0</v>
      </c>
      <c r="E31" s="20">
        <v>50000</v>
      </c>
      <c r="F31" s="21">
        <f>+D31+E31</f>
        <v>50000</v>
      </c>
      <c r="G31" s="20">
        <v>0</v>
      </c>
      <c r="H31" s="20">
        <v>0</v>
      </c>
      <c r="I31" s="19">
        <f>+F31-G31</f>
        <v>50000</v>
      </c>
    </row>
    <row r="32" spans="2:9" s="2" customFormat="1">
      <c r="B32" s="18"/>
      <c r="C32" s="22" t="s">
        <v>56</v>
      </c>
      <c r="D32" s="20">
        <v>0</v>
      </c>
      <c r="E32" s="20">
        <v>1271644.58</v>
      </c>
      <c r="F32" s="21">
        <f>+D32+E32</f>
        <v>1271644.58</v>
      </c>
      <c r="G32" s="20">
        <v>61860</v>
      </c>
      <c r="H32" s="20">
        <v>61860</v>
      </c>
      <c r="I32" s="19">
        <f>+F32-G32</f>
        <v>1209784.58</v>
      </c>
    </row>
    <row r="33" spans="2:9" s="2" customFormat="1">
      <c r="B33" s="18"/>
      <c r="C33" s="22" t="s">
        <v>55</v>
      </c>
      <c r="D33" s="20">
        <v>0</v>
      </c>
      <c r="E33" s="20">
        <v>130000</v>
      </c>
      <c r="F33" s="21">
        <f>+D33+E33</f>
        <v>130000</v>
      </c>
      <c r="G33" s="20">
        <v>86865.45</v>
      </c>
      <c r="H33" s="20">
        <v>86865.45</v>
      </c>
      <c r="I33" s="19">
        <f>+F33-G33</f>
        <v>43134.55</v>
      </c>
    </row>
    <row r="34" spans="2:9" s="2" customFormat="1">
      <c r="B34" s="18"/>
      <c r="C34" s="22" t="s">
        <v>54</v>
      </c>
      <c r="D34" s="20">
        <v>0</v>
      </c>
      <c r="E34" s="20">
        <v>30000</v>
      </c>
      <c r="F34" s="21">
        <f>+D34+E34</f>
        <v>30000</v>
      </c>
      <c r="G34" s="27">
        <v>0</v>
      </c>
      <c r="H34" s="27">
        <v>0</v>
      </c>
      <c r="I34" s="19">
        <f>+F34-G34</f>
        <v>30000</v>
      </c>
    </row>
    <row r="35" spans="2:9" s="2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2" customFormat="1">
      <c r="B36" s="18"/>
      <c r="C36" s="22" t="s">
        <v>52</v>
      </c>
      <c r="D36" s="20">
        <v>0</v>
      </c>
      <c r="E36" s="20">
        <v>100000</v>
      </c>
      <c r="F36" s="21">
        <f>+D36+E36</f>
        <v>100000</v>
      </c>
      <c r="G36" s="20">
        <v>27059.94</v>
      </c>
      <c r="H36" s="20">
        <v>23806.959999999999</v>
      </c>
      <c r="I36" s="19">
        <f>+F36-G36</f>
        <v>72940.06</v>
      </c>
    </row>
    <row r="37" spans="2:9" s="2" customFormat="1">
      <c r="B37" s="18"/>
      <c r="C37" s="22" t="s">
        <v>51</v>
      </c>
      <c r="D37" s="20">
        <v>0</v>
      </c>
      <c r="E37" s="20">
        <v>233133.6</v>
      </c>
      <c r="F37" s="21">
        <f>+D37+E37</f>
        <v>233133.6</v>
      </c>
      <c r="G37" s="20">
        <v>0</v>
      </c>
      <c r="H37" s="20">
        <v>0</v>
      </c>
      <c r="I37" s="19">
        <f>+F37-G37</f>
        <v>233133.6</v>
      </c>
    </row>
    <row r="38" spans="2:9" s="2" customFormat="1">
      <c r="B38" s="18"/>
      <c r="C38" s="22" t="s">
        <v>50</v>
      </c>
      <c r="D38" s="20">
        <v>0</v>
      </c>
      <c r="E38" s="20">
        <v>35000</v>
      </c>
      <c r="F38" s="21">
        <f>+D38+E38</f>
        <v>35000</v>
      </c>
      <c r="G38" s="20">
        <v>12602</v>
      </c>
      <c r="H38" s="20">
        <v>11442</v>
      </c>
      <c r="I38" s="19">
        <f>+F38-G38</f>
        <v>22398</v>
      </c>
    </row>
    <row r="39" spans="2:9" s="2" customFormat="1" ht="16.5" customHeight="1">
      <c r="B39" s="18"/>
      <c r="C39" s="26" t="s">
        <v>49</v>
      </c>
      <c r="D39" s="24">
        <f>+D43</f>
        <v>0</v>
      </c>
      <c r="E39" s="24">
        <f>+E46</f>
        <v>0</v>
      </c>
      <c r="F39" s="21">
        <f>+D39+E39</f>
        <v>0</v>
      </c>
      <c r="G39" s="24">
        <f>+G42</f>
        <v>0</v>
      </c>
      <c r="H39" s="24">
        <f>+H42</f>
        <v>0</v>
      </c>
      <c r="I39" s="23">
        <f>+F39-G39</f>
        <v>0</v>
      </c>
    </row>
    <row r="40" spans="2:9" s="2" customFormat="1">
      <c r="B40" s="18"/>
      <c r="C40" s="22" t="s">
        <v>48</v>
      </c>
      <c r="D40" s="20">
        <v>0</v>
      </c>
      <c r="E40" s="20">
        <v>0</v>
      </c>
      <c r="F40" s="21">
        <f>+D40+E40</f>
        <v>0</v>
      </c>
      <c r="G40" s="20">
        <v>0</v>
      </c>
      <c r="H40" s="20">
        <v>0</v>
      </c>
      <c r="I40" s="19">
        <f>+F40-G40</f>
        <v>0</v>
      </c>
    </row>
    <row r="41" spans="2:9" s="2" customFormat="1">
      <c r="B41" s="18"/>
      <c r="C41" s="22" t="s">
        <v>47</v>
      </c>
      <c r="D41" s="20">
        <v>0</v>
      </c>
      <c r="E41" s="20">
        <v>0</v>
      </c>
      <c r="F41" s="21">
        <f>+D41+E41</f>
        <v>0</v>
      </c>
      <c r="G41" s="20">
        <v>0</v>
      </c>
      <c r="H41" s="20">
        <v>0</v>
      </c>
      <c r="I41" s="19">
        <f>+F41-G41</f>
        <v>0</v>
      </c>
    </row>
    <row r="42" spans="2:9" s="2" customFormat="1">
      <c r="B42" s="18"/>
      <c r="C42" s="22" t="s">
        <v>46</v>
      </c>
      <c r="D42" s="20">
        <v>0</v>
      </c>
      <c r="E42" s="20">
        <v>0</v>
      </c>
      <c r="F42" s="21">
        <f>+D42+E42</f>
        <v>0</v>
      </c>
      <c r="G42" s="20">
        <v>0</v>
      </c>
      <c r="H42" s="20">
        <v>0</v>
      </c>
      <c r="I42" s="19">
        <f>+F42-G42</f>
        <v>0</v>
      </c>
    </row>
    <row r="43" spans="2:9" s="2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2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2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2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2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2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2" customFormat="1">
      <c r="B49" s="18"/>
      <c r="C49" s="26" t="s">
        <v>39</v>
      </c>
      <c r="D49" s="24">
        <v>0</v>
      </c>
      <c r="E49" s="24">
        <f>+E50+E51+E55</f>
        <v>16866.400000000001</v>
      </c>
      <c r="F49" s="21">
        <f>+D49+E49</f>
        <v>16866.400000000001</v>
      </c>
      <c r="G49" s="24">
        <f>+G50</f>
        <v>16866.400000000001</v>
      </c>
      <c r="H49" s="24">
        <f>+H50</f>
        <v>16866.400000000001</v>
      </c>
      <c r="I49" s="23">
        <f>+F49-G49</f>
        <v>0</v>
      </c>
    </row>
    <row r="50" spans="2:9" s="2" customFormat="1">
      <c r="B50" s="18"/>
      <c r="C50" s="22" t="s">
        <v>38</v>
      </c>
      <c r="D50" s="20">
        <v>0</v>
      </c>
      <c r="E50" s="20">
        <v>16866.400000000001</v>
      </c>
      <c r="F50" s="21">
        <f>+D50+E50</f>
        <v>16866.400000000001</v>
      </c>
      <c r="G50" s="20">
        <v>16866.400000000001</v>
      </c>
      <c r="H50" s="20">
        <v>16866.400000000001</v>
      </c>
      <c r="I50" s="19">
        <f>+F50-G50</f>
        <v>0</v>
      </c>
    </row>
    <row r="51" spans="2:9" s="2" customFormat="1">
      <c r="B51" s="18"/>
      <c r="C51" s="22" t="s">
        <v>37</v>
      </c>
      <c r="D51" s="20">
        <v>0</v>
      </c>
      <c r="E51" s="20">
        <v>0</v>
      </c>
      <c r="F51" s="21">
        <f>+D51+E51</f>
        <v>0</v>
      </c>
      <c r="G51" s="20">
        <v>0</v>
      </c>
      <c r="H51" s="20">
        <v>0</v>
      </c>
      <c r="I51" s="19">
        <f>+F51-G51</f>
        <v>0</v>
      </c>
    </row>
    <row r="52" spans="2:9" s="2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2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2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2" customFormat="1">
      <c r="B55" s="18"/>
      <c r="C55" s="22" t="s">
        <v>33</v>
      </c>
      <c r="D55" s="20">
        <v>0</v>
      </c>
      <c r="E55" s="20">
        <v>0</v>
      </c>
      <c r="F55" s="21">
        <f>+D55+E55</f>
        <v>0</v>
      </c>
      <c r="G55" s="20">
        <v>0</v>
      </c>
      <c r="H55" s="20">
        <v>0</v>
      </c>
      <c r="I55" s="19">
        <f>+F55-G55</f>
        <v>0</v>
      </c>
    </row>
    <row r="56" spans="2:9" s="2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2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2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2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2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2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2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2" customFormat="1">
      <c r="B63" s="18"/>
      <c r="C63" s="26" t="s">
        <v>25</v>
      </c>
      <c r="D63" s="24">
        <f>+D70</f>
        <v>0</v>
      </c>
      <c r="E63" s="24">
        <f>+E70</f>
        <v>142506.62</v>
      </c>
      <c r="F63" s="23">
        <f>+D63+E63</f>
        <v>142506.62</v>
      </c>
      <c r="G63" s="24">
        <v>0</v>
      </c>
      <c r="H63" s="24">
        <v>0</v>
      </c>
      <c r="I63" s="23">
        <f>+F63-G63</f>
        <v>142506.62</v>
      </c>
    </row>
    <row r="64" spans="2:9" s="2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2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2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2" customFormat="1">
      <c r="B67" s="18"/>
      <c r="C67" s="22" t="s">
        <v>21</v>
      </c>
      <c r="D67" s="20">
        <v>0</v>
      </c>
      <c r="E67" s="20">
        <v>0</v>
      </c>
      <c r="F67" s="21">
        <f>+D67+E67</f>
        <v>0</v>
      </c>
      <c r="G67" s="20">
        <v>0</v>
      </c>
      <c r="H67" s="20">
        <v>0</v>
      </c>
      <c r="I67" s="19">
        <f>+F67-G67</f>
        <v>0</v>
      </c>
    </row>
    <row r="68" spans="2:9" s="2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2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2" customFormat="1">
      <c r="B70" s="18"/>
      <c r="C70" s="22" t="s">
        <v>18</v>
      </c>
      <c r="D70" s="20">
        <v>0</v>
      </c>
      <c r="E70" s="20">
        <v>142506.62</v>
      </c>
      <c r="F70" s="21">
        <f>+D70+E70</f>
        <v>142506.62</v>
      </c>
      <c r="G70" s="20">
        <v>0</v>
      </c>
      <c r="H70" s="20">
        <v>0</v>
      </c>
      <c r="I70" s="19">
        <f>+F70-G70</f>
        <v>142506.62</v>
      </c>
    </row>
    <row r="71" spans="2:9" s="2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2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2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2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2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2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2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2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2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2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2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</row>
    <row r="82" spans="2:10" s="2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</row>
    <row r="83" spans="2:10" s="2" customFormat="1">
      <c r="B83" s="18"/>
      <c r="C83" s="7"/>
      <c r="D83" s="17"/>
      <c r="E83" s="17"/>
      <c r="F83" s="17"/>
      <c r="G83" s="16"/>
      <c r="H83" s="16"/>
      <c r="I83" s="15">
        <f>+F83-G83</f>
        <v>0</v>
      </c>
    </row>
    <row r="84" spans="2:10" s="2" customFormat="1">
      <c r="B84" s="14"/>
      <c r="C84" s="13" t="s">
        <v>5</v>
      </c>
      <c r="D84" s="12">
        <f>+D11+D19+D29+D39+D49+D63+D71+D75</f>
        <v>0</v>
      </c>
      <c r="E84" s="12">
        <f>+E11+E19+E29+E39+E49+E63+E71+E75</f>
        <v>3354151.2</v>
      </c>
      <c r="F84" s="12">
        <f>+F11+F19+F29+F39+F49+F63+F71+F75</f>
        <v>3354151.2</v>
      </c>
      <c r="G84" s="12">
        <f>+G11+G19+G29+G39+G49+G63+G71+G75</f>
        <v>835355.98</v>
      </c>
      <c r="H84" s="12">
        <f>+H11+H19+H29+H39+H49+H63+H71+H75</f>
        <v>820872</v>
      </c>
      <c r="I84" s="12">
        <f>+I11+I19+I29+I39+I49+I63+I71+I75</f>
        <v>2518795.2200000002</v>
      </c>
      <c r="J84" s="11"/>
    </row>
    <row r="85" spans="2:10" s="1" customFormat="1">
      <c r="E85" s="3"/>
      <c r="F85" s="3"/>
      <c r="J85" s="2"/>
    </row>
    <row r="86" spans="2:10" s="1" customFormat="1">
      <c r="B86" s="10" t="s">
        <v>4</v>
      </c>
      <c r="E86" s="3"/>
      <c r="F86" s="9"/>
      <c r="G86" s="8"/>
      <c r="H86" s="8"/>
      <c r="I86" s="8"/>
      <c r="J86" s="2"/>
    </row>
    <row r="87" spans="2:10" s="1" customFormat="1">
      <c r="B87" s="10"/>
      <c r="E87" s="3"/>
      <c r="F87" s="9"/>
      <c r="G87" s="8"/>
      <c r="H87" s="8"/>
      <c r="I87" s="8"/>
      <c r="J87" s="2"/>
    </row>
    <row r="88" spans="2:10" s="1" customFormat="1">
      <c r="E88" s="3"/>
      <c r="F88" s="3"/>
      <c r="J88" s="2"/>
    </row>
    <row r="89" spans="2:10" s="1" customFormat="1">
      <c r="D89" s="8" t="str">
        <f>IF(D85=[1]CAdmon!D71," ","ERROR")</f>
        <v xml:space="preserve"> </v>
      </c>
      <c r="E89" s="9" t="str">
        <f>IF(E85=[1]CAdmon!E71," ","ERROR")</f>
        <v xml:space="preserve"> </v>
      </c>
      <c r="F89" s="9" t="str">
        <f>IF(F85=[1]CAdmon!F71," ","ERROR")</f>
        <v xml:space="preserve"> </v>
      </c>
      <c r="G89" s="8" t="str">
        <f>IF(G85=[1]CAdmon!H71," ","ERROR")</f>
        <v xml:space="preserve"> </v>
      </c>
      <c r="H89" s="8" t="str">
        <f>IF(H85=[1]CAdmon!J71," ","ERROR")</f>
        <v xml:space="preserve"> </v>
      </c>
      <c r="I89" s="8" t="str">
        <f>IF(I85=[1]CAdmon!K71," ","ERROR")</f>
        <v xml:space="preserve"> </v>
      </c>
      <c r="J89" s="2"/>
    </row>
    <row r="90" spans="2:10" s="1" customFormat="1">
      <c r="C90" s="7"/>
      <c r="E90" s="3"/>
      <c r="J90" s="2"/>
    </row>
    <row r="91" spans="2:10" s="1" customFormat="1">
      <c r="C91" s="5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5" t="s">
        <v>1</v>
      </c>
      <c r="E92" s="3"/>
      <c r="F92" s="4" t="s">
        <v>0</v>
      </c>
      <c r="G92" s="4"/>
      <c r="H92" s="4"/>
      <c r="I92" s="4"/>
      <c r="J92" s="2"/>
    </row>
  </sheetData>
  <mergeCells count="10">
    <mergeCell ref="B1:I1"/>
    <mergeCell ref="B2:I2"/>
    <mergeCell ref="F92:I92"/>
    <mergeCell ref="B3:I3"/>
    <mergeCell ref="B5:I5"/>
    <mergeCell ref="D7:H7"/>
    <mergeCell ref="I7:I8"/>
    <mergeCell ref="F91:I91"/>
    <mergeCell ref="B7:C9"/>
    <mergeCell ref="B10:C10"/>
  </mergeCells>
  <printOptions horizontalCentered="1" verticalCentered="1"/>
  <pageMargins left="0.70866141732283472" right="0.70866141732283472" top="0.43307086614173229" bottom="0.74803149606299213" header="0.31496062992125984" footer="0.31496062992125984"/>
  <pageSetup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2018-10-04T15:21:20Z</dcterms:created>
  <dcterms:modified xsi:type="dcterms:W3CDTF">2018-10-04T15:21:34Z</dcterms:modified>
</cp:coreProperties>
</file>