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45" windowWidth="18675" windowHeight="8220"/>
  </bookViews>
  <sheets>
    <sheet name="NOTAS" sheetId="1" r:id="rId1"/>
  </sheets>
  <externalReferences>
    <externalReference r:id="rId2"/>
    <externalReference r:id="rId3"/>
  </externalReferences>
  <definedNames>
    <definedName name="Abr">#REF!</definedName>
    <definedName name="_xlnm.Print_Area" localSheetId="0">NOTAS!$A$1:$F$502</definedName>
    <definedName name="Ejercicio">[2]Catalogo!$D$3:$D$6</definedName>
    <definedName name="Ene">#REF!</definedName>
    <definedName name="Entes">[2]Catalogo!$B$3:$B$11</definedName>
    <definedName name="Feb">#REF!</definedName>
    <definedName name="Jul">#REF!</definedName>
    <definedName name="Jun">#REF!</definedName>
    <definedName name="Mar">#REF!</definedName>
    <definedName name="May">#REF!</definedName>
    <definedName name="Periodo">[2]Catalogo!$F$3:$F$14</definedName>
  </definedNames>
  <calcPr calcId="144525"/>
</workbook>
</file>

<file path=xl/calcChain.xml><?xml version="1.0" encoding="utf-8"?>
<calcChain xmlns="http://schemas.openxmlformats.org/spreadsheetml/2006/main">
  <c r="D487" i="1" l="1"/>
  <c r="C487" i="1"/>
  <c r="B487" i="1"/>
  <c r="F475" i="1"/>
  <c r="C473" i="1"/>
  <c r="C467" i="1"/>
  <c r="D466" i="1"/>
  <c r="C453" i="1"/>
  <c r="C451" i="1"/>
  <c r="C449" i="1"/>
  <c r="C448" i="1"/>
  <c r="D447" i="1" s="1"/>
  <c r="D445" i="1"/>
  <c r="F439" i="1"/>
  <c r="G439" i="1" s="1"/>
  <c r="C437" i="1"/>
  <c r="D433" i="1" s="1"/>
  <c r="D426" i="1"/>
  <c r="D424" i="1"/>
  <c r="D439" i="1" s="1"/>
  <c r="B413" i="1"/>
  <c r="B401" i="1"/>
  <c r="B402" i="1" s="1"/>
  <c r="C399" i="1"/>
  <c r="D399" i="1" s="1"/>
  <c r="C398" i="1"/>
  <c r="D398" i="1" s="1"/>
  <c r="C397" i="1"/>
  <c r="D397" i="1" s="1"/>
  <c r="C396" i="1"/>
  <c r="D396" i="1" s="1"/>
  <c r="C393" i="1"/>
  <c r="D393" i="1" s="1"/>
  <c r="C392" i="1"/>
  <c r="D392" i="1" s="1"/>
  <c r="C391" i="1"/>
  <c r="D391" i="1" s="1"/>
  <c r="C390" i="1"/>
  <c r="D390" i="1" s="1"/>
  <c r="C387" i="1"/>
  <c r="C401" i="1" s="1"/>
  <c r="C402" i="1" s="1"/>
  <c r="D380" i="1"/>
  <c r="C380" i="1"/>
  <c r="B380" i="1"/>
  <c r="C370" i="1"/>
  <c r="C372" i="1" s="1"/>
  <c r="B370" i="1"/>
  <c r="B372" i="1" s="1"/>
  <c r="B363" i="1"/>
  <c r="C362" i="1" s="1"/>
  <c r="C361" i="1"/>
  <c r="C359" i="1"/>
  <c r="C357" i="1"/>
  <c r="C355"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B312" i="1"/>
  <c r="B304" i="1"/>
  <c r="B305" i="1" s="1"/>
  <c r="B288" i="1"/>
  <c r="B281" i="1"/>
  <c r="B274" i="1"/>
  <c r="B275" i="1" s="1"/>
  <c r="B250" i="1"/>
  <c r="D242" i="1"/>
  <c r="B242" i="1"/>
  <c r="B243" i="1" s="1"/>
  <c r="C240" i="1"/>
  <c r="C239" i="1"/>
  <c r="C238" i="1"/>
  <c r="C234" i="1"/>
  <c r="E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242" i="1" s="1"/>
  <c r="E197" i="1"/>
  <c r="E196" i="1"/>
  <c r="E195" i="1"/>
  <c r="E194" i="1"/>
  <c r="E193" i="1"/>
  <c r="E242" i="1" s="1"/>
  <c r="B183" i="1"/>
  <c r="B174" i="1"/>
  <c r="D167" i="1"/>
  <c r="C167" i="1"/>
  <c r="B167" i="1"/>
  <c r="D165" i="1"/>
  <c r="C160" i="1"/>
  <c r="B160" i="1"/>
  <c r="D158" i="1"/>
  <c r="D157" i="1"/>
  <c r="D156" i="1"/>
  <c r="D155" i="1"/>
  <c r="D154" i="1"/>
  <c r="D153" i="1"/>
  <c r="D152" i="1"/>
  <c r="D151" i="1"/>
  <c r="D150" i="1"/>
  <c r="D149" i="1"/>
  <c r="D148" i="1"/>
  <c r="D147" i="1"/>
  <c r="D146" i="1"/>
  <c r="D145" i="1"/>
  <c r="D144" i="1"/>
  <c r="D143" i="1"/>
  <c r="D142" i="1"/>
  <c r="D141" i="1"/>
  <c r="D160" i="1" s="1"/>
  <c r="B132" i="1"/>
  <c r="B125" i="1"/>
  <c r="B115" i="1"/>
  <c r="B100" i="1"/>
  <c r="D99" i="1"/>
  <c r="C99" i="1"/>
  <c r="B99" i="1"/>
  <c r="E97" i="1"/>
  <c r="E99" i="1" s="1"/>
  <c r="B90" i="1"/>
  <c r="B91" i="1" s="1"/>
  <c r="C88" i="1"/>
  <c r="C84" i="1"/>
  <c r="C83" i="1"/>
  <c r="C82" i="1"/>
  <c r="C81" i="1"/>
  <c r="C80" i="1"/>
  <c r="C79" i="1"/>
  <c r="C78" i="1"/>
  <c r="C77" i="1"/>
  <c r="C76" i="1"/>
  <c r="C75" i="1"/>
  <c r="C74" i="1"/>
  <c r="C73" i="1"/>
  <c r="C72" i="1"/>
  <c r="C71" i="1"/>
  <c r="C70" i="1"/>
  <c r="C69" i="1"/>
  <c r="C68" i="1"/>
  <c r="D67" i="1"/>
  <c r="D90" i="1" s="1"/>
  <c r="C63" i="1"/>
  <c r="C62" i="1"/>
  <c r="C61" i="1"/>
  <c r="C60" i="1"/>
  <c r="C59" i="1"/>
  <c r="C58" i="1"/>
  <c r="E57" i="1"/>
  <c r="E56" i="1"/>
  <c r="E55" i="1"/>
  <c r="E54" i="1"/>
  <c r="C53" i="1"/>
  <c r="C52" i="1"/>
  <c r="C51" i="1"/>
  <c r="C50" i="1"/>
  <c r="E49" i="1"/>
  <c r="E90" i="1" s="1"/>
  <c r="C48" i="1"/>
  <c r="C90" i="1" s="1"/>
  <c r="E42" i="1"/>
  <c r="D42" i="1"/>
  <c r="C42" i="1"/>
  <c r="B42" i="1"/>
  <c r="B32" i="1"/>
  <c r="B33" i="1" s="1"/>
  <c r="D30" i="1"/>
  <c r="D29" i="1"/>
  <c r="D28" i="1"/>
  <c r="D27" i="1"/>
  <c r="D24" i="1"/>
  <c r="D23" i="1"/>
  <c r="D22" i="1"/>
  <c r="D21" i="1"/>
  <c r="D18" i="1"/>
  <c r="D32" i="1" s="1"/>
  <c r="B5" i="1"/>
  <c r="D475" i="1" l="1"/>
  <c r="G475" i="1"/>
  <c r="B364" i="1"/>
  <c r="C354" i="1"/>
  <c r="C363" i="1" s="1"/>
  <c r="C356" i="1"/>
  <c r="C358" i="1"/>
  <c r="C360" i="1"/>
  <c r="D370" i="1"/>
  <c r="D372" i="1" s="1"/>
  <c r="D387" i="1"/>
  <c r="D401" i="1" s="1"/>
</calcChain>
</file>

<file path=xl/sharedStrings.xml><?xml version="1.0" encoding="utf-8"?>
<sst xmlns="http://schemas.openxmlformats.org/spreadsheetml/2006/main" count="414" uniqueCount="335">
  <si>
    <t xml:space="preserve">NOTAS A LOS ESTADOS FINANCIEROS </t>
  </si>
  <si>
    <t>Al 31 de Marzo del 2018</t>
  </si>
  <si>
    <t>Ente Público:</t>
  </si>
  <si>
    <t>NOTAS DE DESGLOSE</t>
  </si>
  <si>
    <t>I) NOTAS AL ESTADO DE SITUACIÓN FINANCIERA</t>
  </si>
  <si>
    <t>ACTIVO</t>
  </si>
  <si>
    <t>* EFECTIVO Y EQUVALENTES</t>
  </si>
  <si>
    <t>ESF-01 FONDOS C/INVERSIONES FINANCIERAS</t>
  </si>
  <si>
    <t>MONTO</t>
  </si>
  <si>
    <t>TIPO</t>
  </si>
  <si>
    <t>MONTO PARCIAL</t>
  </si>
  <si>
    <t>1-1-1-1-000 EFECTIVO</t>
  </si>
  <si>
    <t>1-1-1-1-001 FONDO FIJO REVOLVENTE</t>
  </si>
  <si>
    <t>Fondo Fijo Revolvente</t>
  </si>
  <si>
    <t>1-1-1-2-000 BANCOS / TESORERÍA</t>
  </si>
  <si>
    <t>1-1-1-2-001 Cta. 696678477</t>
  </si>
  <si>
    <t>Cuenta de Cheques</t>
  </si>
  <si>
    <t>1-1-1-2-002 Cta. 801476114</t>
  </si>
  <si>
    <t>1-1-1-2-003 Cta. 459865100</t>
  </si>
  <si>
    <t>1-1-1-2-004 Cta. 1001577498</t>
  </si>
  <si>
    <t>1-1-1-4-000 INVERSIONES TEMPORALES</t>
  </si>
  <si>
    <t>1-1-1-4-001 Cta. 696678477</t>
  </si>
  <si>
    <t>Instrumentos de Deuda</t>
  </si>
  <si>
    <t>1-1-1-4-002 Cta. 801476114</t>
  </si>
  <si>
    <t>1-1-1-4-003 Cta. 459865100</t>
  </si>
  <si>
    <t>1-1-1-4-004 Cta. 1001577498</t>
  </si>
  <si>
    <t>* DERECHOSA RECIBIR EFECTIVO Y EQUIVALENTES Y BIENES O SERVICIOS A RECIBIR</t>
  </si>
  <si>
    <t>ESF-02 INGRESOS P/RECUPERAR</t>
  </si>
  <si>
    <t>2014</t>
  </si>
  <si>
    <t>2013</t>
  </si>
  <si>
    <t>ESF-03 DEUDORES P/RECUPERAR</t>
  </si>
  <si>
    <t>90 DIAS</t>
  </si>
  <si>
    <t>180 DIAS</t>
  </si>
  <si>
    <t>365 DIAS</t>
  </si>
  <si>
    <t>1-1-2-2-000 CUENTAS POR COBRAR A CORTO PLAZO</t>
  </si>
  <si>
    <t>1-1-2-2-003 ALEJANDRA GUTIERREZ DEL ANGEL</t>
  </si>
  <si>
    <t>1-1-2-2-004 MARCO ANTONIO RANGEL CHAVIRA</t>
  </si>
  <si>
    <t>1-1-2-2-010 J. REFUGIO ROMERO HERNANDEZ</t>
  </si>
  <si>
    <t>1-1-2-2-012 MARTHA MARTINEZ GUERRERO</t>
  </si>
  <si>
    <t>1-1-2-2-013 VICTOR ROCHA GUTIERREZ</t>
  </si>
  <si>
    <t>1-1-2-2-015 HECTOR GUTIERREZ GARCIA</t>
  </si>
  <si>
    <t>1-1-2-2-016 ANTONIO MONTES VAZQUEZ</t>
  </si>
  <si>
    <t>1-1-2-2-018 ALEJANDRO MEDEL VAZQUEZ</t>
  </si>
  <si>
    <t>1-1-2-2-020 LUIS ENRIQUE SANCHEZ MORALES</t>
  </si>
  <si>
    <t>1-1-2-2-048 SALVADOR JIMENEZ VAZQUEZ</t>
  </si>
  <si>
    <t>1-1-2-2-049 MARIA DEL ROSARIO RODRIGUEZ RAMIREZ</t>
  </si>
  <si>
    <t>1-1-2-2-054 BLANCA SANCHEZ SALAZAR</t>
  </si>
  <si>
    <t>1-1-2-2-059 ELOISA SANDOVAL MENDOZA</t>
  </si>
  <si>
    <t>1-1-2-2-065 TOP TICKET LATINOAMERICA SA DE CV</t>
  </si>
  <si>
    <t>1-1-2-2-067 JULIANA GARCIA LOPEZ</t>
  </si>
  <si>
    <t>1-1-2-2-068 LETICIA RAMIREZ LOPEZ</t>
  </si>
  <si>
    <t>1-1-2-3-000 DEUDORES DIVERSOS POR COBRAR A CORTO PLAZO</t>
  </si>
  <si>
    <t>1-1-2-3-001 BANCO MERCANTIL DEL NORTE SA</t>
  </si>
  <si>
    <t>1-1-2-3-006 LUIS LARA BRAVO</t>
  </si>
  <si>
    <t>1-1-2-3-007 LILIBETH ADRIANA CRUCES VAZQUEZ</t>
  </si>
  <si>
    <t>1-1-2-3-013 JOSE ERASMO RANGEL RIVERA</t>
  </si>
  <si>
    <t>1-1-2-3-018 MELODY BARBA GONZALEZ</t>
  </si>
  <si>
    <t>1-1-2-3-019 CARLOS OSCAR DOMINGUEZ AGUILAR</t>
  </si>
  <si>
    <t>1-1-2-3-020 JAIRO ARTURO NEAVE CORONADO</t>
  </si>
  <si>
    <t>1-1-2-3-025 MARIA MAGDALENA PLIEGO NUÑEZ</t>
  </si>
  <si>
    <t>1-1-2-3-029 GERMAN SANCHEZ MOSQUEDA</t>
  </si>
  <si>
    <t>1-1-2-3-030 ADRIANA ELIZABETH BARBA MARTINEZ</t>
  </si>
  <si>
    <t>1-1-2-3-031 LUIS RAUL MARES TORRES</t>
  </si>
  <si>
    <t>1-1-2-3-036 SANDRA PALMA DELGADO</t>
  </si>
  <si>
    <t>1-1-2-3-038 CARLOS FRANCISCO ROJAS VARGAS</t>
  </si>
  <si>
    <t>1-1-2-3-040 OSCAR MIGUEL ROSAS BLANCARTE</t>
  </si>
  <si>
    <t>1-1-2-3-041 MIRIAM RAMIREZ ALFARO</t>
  </si>
  <si>
    <t>1-1-2-3-043 CLAUDIA EDITH JIMENEZ RAYAS</t>
  </si>
  <si>
    <t>1-1-2-3-044 ESTEFANIA YERALDIN ARREDONDO RIVAS</t>
  </si>
  <si>
    <t>1-1-2-3-047 SANDRA VIANEY PEÑARRIETA ESPINOSA</t>
  </si>
  <si>
    <t>1-1-2-9-000 OTROS DERECHOS A RECIBIR EFECTIVO O EQUIVALENTES A</t>
  </si>
  <si>
    <t>1-1-2-9-003 VARIOS</t>
  </si>
  <si>
    <t>ESF-04 DERECHOS A RECIBIR EFECTIVO O EQUIVALENTES A LARGO PLAZO</t>
  </si>
  <si>
    <t>1-2-2-2-000 DEUDORES DIVERSOS A LARGO PLAZO</t>
  </si>
  <si>
    <t>1-2-2-2-003 COMISION FEDERAL DE ELECTRICIDAD</t>
  </si>
  <si>
    <t>* BIENES DISPONIBLES PARA SU TRANSFORMACIÓN O CONSUMO.</t>
  </si>
  <si>
    <t>ESF-05 INVENTARIO Y ALMACENES</t>
  </si>
  <si>
    <t>METODO</t>
  </si>
  <si>
    <t xml:space="preserve">1140xxxxxx  </t>
  </si>
  <si>
    <t>1150xxxxxx</t>
  </si>
  <si>
    <t xml:space="preserve">* INVERSIONES FINANCIERAS. </t>
  </si>
  <si>
    <t>ESF-06 FIDEICOMISOS, MANDATOS Y CONTRATOS ANALOGOS</t>
  </si>
  <si>
    <t>CARACTERISTICAS</t>
  </si>
  <si>
    <t>NOMBRE DE FIDEICOMIS0O</t>
  </si>
  <si>
    <t>OBJETO</t>
  </si>
  <si>
    <t>1213xxxxxx</t>
  </si>
  <si>
    <t>ESF-07 PARTICIPACIONES Y APORT.  CAPITAL</t>
  </si>
  <si>
    <t>EMPRESA/OPDES</t>
  </si>
  <si>
    <t>1214xxxxxx</t>
  </si>
  <si>
    <t>* BIENES MUEBLES, INMUEBLES E INTAGIBLES</t>
  </si>
  <si>
    <t>ESF-08 BIENES MUEBLES E INMUEBLES</t>
  </si>
  <si>
    <t>SALDO INICIAL</t>
  </si>
  <si>
    <t>SALDO FINAL</t>
  </si>
  <si>
    <t>FLUJO</t>
  </si>
  <si>
    <t>CRITERIO</t>
  </si>
  <si>
    <t>1-2-4-1-001 Muebles de Oficina y Estantería</t>
  </si>
  <si>
    <t>Los Activos Fijos se registran a su costo de adquisición, la depreciación y amortización se calculan a través del método de línea recta de manera ANUAL, de acuerdo con las tasas fiscales que corresponden a cada bien, considerando un uso normal y adecuado a las características del bien.</t>
  </si>
  <si>
    <t>1-2-4-7-001 Bienes Artísticos, Culturales y Científicos</t>
  </si>
  <si>
    <t>1-2-4-1-003 Equipo de Cómputo y de Tecnologías de la Informaci</t>
  </si>
  <si>
    <t>1-2-4-1-009 Otros Mobiliarios y Equipos de Administración</t>
  </si>
  <si>
    <t>1-2-4-2-001 Equipos y Aparatos Audiovisuales</t>
  </si>
  <si>
    <t>1-2-4-2-003 Cámaras Fotográficas y de Video</t>
  </si>
  <si>
    <t>1-2-4-2-009 Otro Mobiliario y Equipo Educacional y Recreativo</t>
  </si>
  <si>
    <t>1-2-4-3-001 Equipo Médico y de Laboratorio</t>
  </si>
  <si>
    <t>1-2-4-4-001 Vehículos y Equipo Terrestre</t>
  </si>
  <si>
    <t>1-2-4-4-002 Carrocerías y Remolques</t>
  </si>
  <si>
    <t>1-2-4-4-003 Otros Equipos de Transporte</t>
  </si>
  <si>
    <t>1-2-4-6-002 Maquinaria y Equipo Industrial</t>
  </si>
  <si>
    <t>1-2-4-6-004 Sistemas de Aire Acondicionado, Calefacción y de R</t>
  </si>
  <si>
    <t>1-2-4-6-005 Equipo de Comunicación y Telecomunicación</t>
  </si>
  <si>
    <t>1-2-4-6-006 Equipos de Generación Eléctrica, Aparatos y Acceso</t>
  </si>
  <si>
    <t>1-2-4-6-007 Herramientas y Máquinas-Herramienta</t>
  </si>
  <si>
    <t>1-2-4-6-009 Otros Equipos</t>
  </si>
  <si>
    <t>1-2-6-3-001 DEPRECIACIÓN ACUMULADA MUEBLES</t>
  </si>
  <si>
    <t>ESF-09 INTANGIBLES Y DIFERIDOS</t>
  </si>
  <si>
    <t>1-2-5-2-002 MARCAS</t>
  </si>
  <si>
    <t>Corresponde al termino de vigencia del Registro de marca mixta / Aviso comercial del Parque Guanajuato Bicentenario.</t>
  </si>
  <si>
    <t>ESF-10   ESTIMACIONES Y DETERIOROS</t>
  </si>
  <si>
    <t>ESF-11 OTROS ACTIVOS</t>
  </si>
  <si>
    <t>CARACTERÍSTICAS</t>
  </si>
  <si>
    <t>PASIVO</t>
  </si>
  <si>
    <t>ESF-12 CUENTAS Y DOC. POR PAGAR</t>
  </si>
  <si>
    <t>2-1-1-2-000 PROVEEDORES POR PAGAR A CORTO PLAZO</t>
  </si>
  <si>
    <t>2-1-1-2-003 ASOCIACIÓN DE BOMBEROS DEL ESTADO DE GUANAJUATO AC</t>
  </si>
  <si>
    <t>2-1-1-2-007 CRUZ ROJA MEXICANA IAP</t>
  </si>
  <si>
    <t>2-1-1-2-009 SEGURIDAD PRIVADA INTEGRAL MANAVIL</t>
  </si>
  <si>
    <t>2-1-1-2-013 ECODELI INDUSTRIAL SA DE CV</t>
  </si>
  <si>
    <t>2-1-1-2-027 CONSULTORES EMPRESARIALES Y DE GESTION FISCAL SC</t>
  </si>
  <si>
    <t>2-1-1-2-036 CARROS DE GOLF Y ELECTRICOS MX SA DE CV</t>
  </si>
  <si>
    <t>2-1-1-2-046 SECOLIMPSA Y COMERCIALIZADORA SA DE CV</t>
  </si>
  <si>
    <t>2-1-1-2-048 ENDITEL SA DE CV</t>
  </si>
  <si>
    <t>2-1-1-2-050 CONTINTA SA DE CV</t>
  </si>
  <si>
    <t xml:space="preserve">2-1-1-2-076 COMPUT-ARTE PAPELERIA SA DE CV </t>
  </si>
  <si>
    <t>2-1-1-2-084 IMPRESOS DEL BAJIO SA DE CV</t>
  </si>
  <si>
    <t>2-1-1-2-088 SERGIO SANCHEZ REYES</t>
  </si>
  <si>
    <t>2-1-1-2-090 DISTRIBUIDORA ANDY DE LEON SA DE CV</t>
  </si>
  <si>
    <t>2-1-1-2-100 CIA FERREMAS SA DE CV</t>
  </si>
  <si>
    <t>2-1-1-2-101 G.L. PUBLICIDAD SA DE CV</t>
  </si>
  <si>
    <t>2-1-1-2-112 TECNO LUX ILUMINACION Y EQUIPOS SA DE CV</t>
  </si>
  <si>
    <t>2-1-1-2-123 PADILLA HNOS. IMPRESORA SA DE CV</t>
  </si>
  <si>
    <t>2-1-1-2-125 LINOTIPOGRAFICA DAVALOS HNOS. SA DE CV</t>
  </si>
  <si>
    <t>2-1-1-2-152 JUAN CARLOS MADRIGAL TREJO</t>
  </si>
  <si>
    <t>2-1-1-2-171 ALICIA LANGO FLORES</t>
  </si>
  <si>
    <t>2-1-1-2-183 JACOBO ALDRETE HERNANDEZ</t>
  </si>
  <si>
    <t>2-1-1-2-184 ARTE Y COLOR DIGITAL SA DE CV</t>
  </si>
  <si>
    <t>2-1-1-2-195 REPISE SERVICIOS SA DE CV</t>
  </si>
  <si>
    <t>2-1-1-2-217 GUILLERMO DIAZ CUESTA</t>
  </si>
  <si>
    <t>2-1-1-2-221 GRUPO LOGISTICO CABALLERO SAPI DE CV</t>
  </si>
  <si>
    <t>2-1-1-2-230 MIGUEL ANGEL GUTIERREZ TORRES</t>
  </si>
  <si>
    <t>2-1-1-2-231 MONICA ALEJANDRA TORRES PUENTE</t>
  </si>
  <si>
    <t>2-1-1-2-247 ISRAEL HERNANDEZ RODRIGUEZ</t>
  </si>
  <si>
    <t>2-1-1-2-248 GLASSPE SA DE CV</t>
  </si>
  <si>
    <t>2-1-1-2-250 GRUPO TURISTICO MAGNOLIAS SA DE CV</t>
  </si>
  <si>
    <t>2-1-1-2-251 MULTI SIGNOS SA DE CV</t>
  </si>
  <si>
    <t>2-1-1-2-252 VEHICULOS DE GUANAJUATO SA DE CV</t>
  </si>
  <si>
    <t>2-1-1-2-258 SERGIO JOSE JULIO CORDOBA PHILLIPS</t>
  </si>
  <si>
    <t>2-1-1-2-259 ADRIANA FELIPE GARCIA</t>
  </si>
  <si>
    <t>2-1-1-2-263 JOSE RAFAEL FUENTES VALDOVINO</t>
  </si>
  <si>
    <t>2-1-1-2-270 EDNA GRACIELA PEÑA ZARATE</t>
  </si>
  <si>
    <t>2-1-1-2-273 MARIANA HERNANDEZ GARCIA</t>
  </si>
  <si>
    <t>2-1-1-2-275 ARMANDO GODINEZ BARRIOS</t>
  </si>
  <si>
    <t>2-1-1-2-277 JUAN CARLOS VARGAS GARCIA</t>
  </si>
  <si>
    <t>2-1-1-2-279 ADRIANA MEJIA PAREDES</t>
  </si>
  <si>
    <t>2-1-1-2-281 FUMIGADORA CENTRAL DE MEXICO S DE RL</t>
  </si>
  <si>
    <t>2-1-1-2-283 FERNANDO BERNAL GUTIERREZ</t>
  </si>
  <si>
    <t>2-1-1-7-000 RETENCIONES Y CONTRIBUCIONES POR PAGAR A CORTO</t>
  </si>
  <si>
    <t>2-1-1-7-001 Ret. ISR Honorarios Profesionales</t>
  </si>
  <si>
    <t>2-1-1-7-002 Ret. CED Honorarios Profesionales</t>
  </si>
  <si>
    <t>2-1-1-7-003 Ret. ISR Asim. a Salarios</t>
  </si>
  <si>
    <t>ESF-13 OTROS PASIVOS DIFERIDOS A CORTO PLAZO</t>
  </si>
  <si>
    <t>NATURALEZA</t>
  </si>
  <si>
    <t>2159xxxxx</t>
  </si>
  <si>
    <t>ESF-13 FONDOS Y BIENES DE TERCEROS EN GARANTÍA Y/O ADMINISTRACIÓN A CORTO PLAZO</t>
  </si>
  <si>
    <t>2-1-6-1-000 FONDOS EN GARANTÍA A CORTO PLAZO</t>
  </si>
  <si>
    <t>2-1-6-1-003 VICTOR ROCHA GUTIERREZ</t>
  </si>
  <si>
    <t>Acreedora</t>
  </si>
  <si>
    <t>Su saldo representa el monto de los fondos en garantía para el cumplimiento de obligaciones contractuales que puedan derivar por el incumplimiento a cada uno de los contratos de arrendamiento, mismas que  eventualmente se tendrán que reintegrar.</t>
  </si>
  <si>
    <t>2-1-6-1-004 FRANCISCO GUTIERREZ FIGUEROA</t>
  </si>
  <si>
    <t>2-1-6-1-005 JOSE REFUGIO ROMERO HERNANDEZ</t>
  </si>
  <si>
    <t>2-1-6-1-006 MARTHA MARTINEZ GUERRERO</t>
  </si>
  <si>
    <t>2-1-6-1-007 MARCO ANTONIO RANGEL CHAVIRA</t>
  </si>
  <si>
    <t>2-1-6-1-009 COMERCIALIZADORA PEPSICO MEXICO S DE RL DE CV</t>
  </si>
  <si>
    <t>2-1-6-1-011 ALEJANDRA GUTIERREZ DE ANGEL</t>
  </si>
  <si>
    <t>2-1-6-1-013 HECTOR GUTIERREZ GARCIA</t>
  </si>
  <si>
    <t>2-1-6-1-016 ANTONIO MONTES VAZQUEZ</t>
  </si>
  <si>
    <t>2-1-6-1-025 ALEJANDRA VAZQUEZ MENESES</t>
  </si>
  <si>
    <t>2-1-6-1-026 LUIS ENRIQUE SANCHEZ MORALES</t>
  </si>
  <si>
    <t>2-1-6-1-033 JOSE LUIS LINARES FRAUSTO</t>
  </si>
  <si>
    <t>2-1-6-1-035 MARIA DEL ROSARIO RODRIGUEZ RAMIREZ</t>
  </si>
  <si>
    <t>2-1-6-1-036 SALVADOR JIMENEZ VAZQUEZ</t>
  </si>
  <si>
    <t>2-1-6-1-045 BLANCA SANCHEZ SALAZAR</t>
  </si>
  <si>
    <t>2-1-6-1-048 LETICIA RAMIREZ LOPEZ</t>
  </si>
  <si>
    <t>2-1-6-1-049 JULIANA  GARCIA LOPEZ</t>
  </si>
  <si>
    <t>ESF-13 PASIVO DIFERIDO A LARGO PLAZO</t>
  </si>
  <si>
    <t>2240xxxxx</t>
  </si>
  <si>
    <t>ESF-14 OTROS PASIVOS CIRCULANTES</t>
  </si>
  <si>
    <t>2199xxxxxx</t>
  </si>
  <si>
    <t>II) NOTAS AL ESTADO DE ACTIVIDADES</t>
  </si>
  <si>
    <t>INGRESOS DE GESTIÓN</t>
  </si>
  <si>
    <t>ERA-01 INGRESOS</t>
  </si>
  <si>
    <t>NOTA</t>
  </si>
  <si>
    <t>4-2-1-2-001 Aportaciones</t>
  </si>
  <si>
    <t>-----</t>
  </si>
  <si>
    <t>Se integra de las aportaciones para inversión que el fideicomiso ha recibido por parte del Gobierno del Estado de Guanajuato como "FIDEICOMITENTE", por conducto de la Secretaría de Finanzas y Administración al amparo del propio Decreto de Creación y de común acuerdo con la clausula Tercera del contrato de Fideicomiso.</t>
  </si>
  <si>
    <t>4-3-1-1-001 Rendimientos Financieros</t>
  </si>
  <si>
    <t>Rendimientos derivados de la inversión de recursos con fácil conversión a efectivo y sujetos a riesgos poco significativos de cambios de valor.</t>
  </si>
  <si>
    <t>4-3-9-9-001 Otros Ingresos y Beneficios Varios</t>
  </si>
  <si>
    <t>Ingresos varios como penas convencionales, venta de reciclados, venta de tiendas souvenirs, y cualquier otro recurso no clasificado en las cuentas anteriores.</t>
  </si>
  <si>
    <t>4-3-9-9-002 ARRENDAMIENTO</t>
  </si>
  <si>
    <t>Ingresos derivados de la operación del fideicomiso en cumplimiento de los fines para los que fue creado, se segregan de comun acuerdo a los conceptos de mayor captación para el fideicomiso.</t>
  </si>
  <si>
    <t>4-3-9-9-003 TAQUILLA</t>
  </si>
  <si>
    <t>4-3-9-9-004 EVENTOS</t>
  </si>
  <si>
    <t>4-3-9-9-006 ESTACIONAMIENTO</t>
  </si>
  <si>
    <t>4-3-9-9-007 PISTA EXTREMA</t>
  </si>
  <si>
    <t>ERA-02 OTROS INGRESOS Y BENEFICIOS</t>
  </si>
  <si>
    <t>4300xxxxxx</t>
  </si>
  <si>
    <t>GASTOS Y OTRAS PÉRDIDAS</t>
  </si>
  <si>
    <t>ERA-03 GASTOS</t>
  </si>
  <si>
    <t>%GASTO</t>
  </si>
  <si>
    <t>EXPLICACION</t>
  </si>
  <si>
    <t>5-1-1-2-121 Honorarios asimilables a salarios</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</si>
  <si>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y que sobretodo conlleve a lograr un impacto de abastecimiento cultural para el público en general, la materialidad del egreso va en función al numero de personas contratadas bajo un acorde sistema de segregación de funciones que permita la transparencia del uso de los recursos públicos ministrados al fideicomiso.</t>
  </si>
  <si>
    <t>5-1-2-1-211 Materiales, útiles y equipos menores de oficina</t>
  </si>
  <si>
    <t>5-1-2-1-214 Materiales, útiles y equipos menores de tecnología</t>
  </si>
  <si>
    <t>5-1-2-1-217 Materiales y útiles de enseñanza</t>
  </si>
  <si>
    <t>5-1-2-2-221 Productos alimenticios para personas</t>
  </si>
  <si>
    <t>5-1-2-3-234 Combustibles, lubricantes, aditivos, carbón y sus</t>
  </si>
  <si>
    <t>5-1-2-4-241 Productos minerales no metálicos</t>
  </si>
  <si>
    <t>5-1-2-4-243 Cal, yeso y productos de yeso</t>
  </si>
  <si>
    <t>5-1-2-4-244 Madera y productos de madera</t>
  </si>
  <si>
    <t>5-1-2-4-246 Material eléctrico y electrónico</t>
  </si>
  <si>
    <t>5-1-2-4-247 Artículos metálicos para la construcción</t>
  </si>
  <si>
    <t>5-1-2-4-248 Materiales complementarios</t>
  </si>
  <si>
    <t>5-1-2-4-249 Otros materiales y artículos de construcción y rep</t>
  </si>
  <si>
    <t>5-1-2-5-256 Fibras sintéticas, hules, plásticos y derivados</t>
  </si>
  <si>
    <t>5-1-2-6-261 Combustibles, lubricantes y aditivos</t>
  </si>
  <si>
    <t>5-1-2-7-272 Prendas de seguridad y protección personal</t>
  </si>
  <si>
    <t>5-1-2-7-273 Artículos deportivos</t>
  </si>
  <si>
    <t>5-1-2-7-274 Productos textiles</t>
  </si>
  <si>
    <t>5-1-2-9-291 Herramientas menores</t>
  </si>
  <si>
    <t>5-1-2-9-292 Refacciones y accesorios menores de edificios</t>
  </si>
  <si>
    <t>5-1-2-9-298 Refacciones y accesorios menores de maquinaria y o</t>
  </si>
  <si>
    <t>5-1-2-9-299 Refacciones y accesorios menores otros bienes mueb</t>
  </si>
  <si>
    <t>5-1-3-1-311 Energía eléctrica</t>
  </si>
  <si>
    <t>5-1-3-1-314 Telefonía tradicional</t>
  </si>
  <si>
    <t>5-1-3-1-317 Servicios de acceso de Internet, redes y procesami</t>
  </si>
  <si>
    <t>5-1-3-2-323 Arrendamiento de mobiliario y equipo de administra</t>
  </si>
  <si>
    <t>5-1-3-2-325 Arrendamiento de equipo de transporte</t>
  </si>
  <si>
    <t>5-1-3-2-329 Otros arrendamientos</t>
  </si>
  <si>
    <t>5-1-3-3-331 Servicios legales, de contabilidad, auditoría y re</t>
  </si>
  <si>
    <t>5-1-3-3-336 Servicios de apoyo administrativo, traducción, fot</t>
  </si>
  <si>
    <t>5-1-3-3-338 Servicios de vigilancia</t>
  </si>
  <si>
    <t>El fideicomiso se sustenta como una Entidad Paraestatal que tiene como objetos principales la promoción y atracción de proyectos de inversión cultural, turística, ecológica, de servicios y de negocios; en este sentido, el fideicomiso tiene apertura al público en general y es imperativo contar con personal de vigilancia que asegure la integridad del “visitante” y salvaguarde los bienes propiedad del fideicomiso</t>
  </si>
  <si>
    <t>5-1-3-3-339 Servicios profesionales, científicos y técnicos in</t>
  </si>
  <si>
    <t>El saldo representa entre otros, los gastos de administración y servicios de los bienes afectos al fideicomiso, o los que tenga en uso.
Los servicios externos prestados a favor del fideicomiso tienen como fin primordial el maximizar los recursos del fideicomiso y fortalecer los proyectos de atracción para el publico en general, por lo cual parte de las erogaciones de esta partida contempla el pago del recurso intelectual que aportan los proveedores externos para apoyar a la propia plantilla del fideicomiso y generar un valor agregado a la estructura del fideicomiso.</t>
  </si>
  <si>
    <t>5-1-3-4-341 Servicios financieros y bancarios</t>
  </si>
  <si>
    <t>5-1-3-4-344 Seguros de responsabilidad patrimonial y fianzas</t>
  </si>
  <si>
    <t>5-1-3-5-351 Conservación y mantenimiento menor de inmuebles</t>
  </si>
  <si>
    <t>5-1-3-5-352 Instalación, reparación y mantenimiento de mobilia</t>
  </si>
  <si>
    <t>5-1-3-5-355 Reparación y mantenimiento de equipo de transporte</t>
  </si>
  <si>
    <t>5-1-3-5-358 Servicios de limpieza y manejo de desechos</t>
  </si>
  <si>
    <t>Al igual que los Servicios de Vigilancia; es menester para el fideicomiso proyectar sus instalaciones limpias y ordenadas, de manera que los visitantes tengas una estadía plena cada vez que ingresan al Parque, así mismo el fideicomiso presenta una visión ecológica dentro de sus objetivos, por lo cual el servicio de limpieza es primordial para generar un ambiente sano y prospero que sume a lograr una imagen atractiva en fortaleza a cada una de sus exposiciones y proyectos.</t>
  </si>
  <si>
    <t>5-1-3-5-359 Servicios de jardinería y fumigación</t>
  </si>
  <si>
    <t>5-1-3-7-372 Pasajes terrestres</t>
  </si>
  <si>
    <t>5-1-3-7-375 Viáticos en el país</t>
  </si>
  <si>
    <t>5-1-3-8-382 Gastos de orden social y cultural</t>
  </si>
  <si>
    <t>5-1-3-9-395 Penas, multas, accesorios y actualizaciones</t>
  </si>
  <si>
    <t>5-1-3-9-398 Impuesto sobre nóminas y otros que se deriven de u</t>
  </si>
  <si>
    <t>5-2-4-1-001 Ayudas Sociales a Personas</t>
  </si>
  <si>
    <t>III) NOTAS AL ESTADO DE VARIACIÓN A LA HACIEDA PÚBLICA</t>
  </si>
  <si>
    <t>VHP-01 PATRIMONIO CONTRIBUIDO</t>
  </si>
  <si>
    <t>MODIFICACION</t>
  </si>
  <si>
    <t>TIPO / NATURALEZA</t>
  </si>
  <si>
    <t>3-1-0001-0000-0000 APORTACIONES</t>
  </si>
  <si>
    <t>Se integra de las aportaciones historicas que recibio el fideicomiso hasta el ejercicio fiscal 2015, mismas que amparan la inversión que el fideicomiso ha recibido por parte del Gobierno del Estado de Guanajuato como "FIDEICOMITENTE", por conducto de la Secretaría de Finanzas y Administración al amparo del propio Decreto de Creación y de común acuerdo con la clausula Tercera del contrato de Fideicomiso.</t>
  </si>
  <si>
    <t>VHP-02 PATRIMONIO GENERADO</t>
  </si>
  <si>
    <t>IV) NOTAS AL ESTADO DE FLUJO DE EFECTIVO</t>
  </si>
  <si>
    <t>EFE-01 FLUJO DE EFECTIVO</t>
  </si>
  <si>
    <t>EFE-02 ADQ. BIENES MUEBLES E INMUEBLES</t>
  </si>
  <si>
    <t>% SUB</t>
  </si>
  <si>
    <t>1210xxxxxx</t>
  </si>
  <si>
    <t>1230xxxxxx</t>
  </si>
  <si>
    <t>1240xxxxxx</t>
  </si>
  <si>
    <t>1250xxxxxx</t>
  </si>
  <si>
    <t xml:space="preserve">IV) CONCILIACIÓN DE LOS INGRESOS PRESUPUESTARIOS Y CONTABLES, ASI COMO ENTRE LOS EGRESOS </t>
  </si>
  <si>
    <t>PRESUPUESTARIOS Y LOS GASTOS</t>
  </si>
  <si>
    <t>Conciliación entre los Ingresos Presupuestarios y Contables</t>
  </si>
  <si>
    <t>Correspondiente del 1 de enero al 31 de Marzo del 2018</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</si>
  <si>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</si>
  <si>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</si>
  <si>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</si>
  <si>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</si>
  <si>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</si>
  <si>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</si>
  <si>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</si>
  <si>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</si>
  <si>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</si>
  <si>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</si>
  <si>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</si>
  <si>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</si>
  <si>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</si>
  <si>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</si>
  <si>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</si>
  <si>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</si>
  <si>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</si>
  <si>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</si>
  <si>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</si>
  <si>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</si>
  <si>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</si>
  <si>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</si>
  <si>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</si>
  <si>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</si>
  <si>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</si>
  <si>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</si>
  <si>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</si>
  <si>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</si>
  <si>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</si>
  <si>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</si>
  <si>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</si>
  <si>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</si>
  <si>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</si>
  <si>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</si>
  <si>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</si>
  <si>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</si>
  <si>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</si>
  <si>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</si>
  <si>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</si>
  <si>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</si>
  <si>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</si>
  <si>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</si>
  <si>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</si>
  <si>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</si>
  <si>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</si>
  <si>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7000xxxxxx</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</si>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</sst>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_-* #,##0_-;\-* #,##0_-;_-* &quot;-&quot;??_-;_-@_-"/>
    <numFmt numFmtId="165" formatCode="#,##0;\-#,##0;&quot; &quot;"/>
    <numFmt numFmtId="166" formatCode="#,##0.00;\-#,##0.00;&quot; &quot;"/>
    <numFmt numFmtId="167" formatCode="_(* #,##0_);_(* \(#,##0\);_(* &quot;-&quot;_);_(@_)"/>
    <numFmt numFmtId="168" formatCode="#,##0_ ;\-#,##0\ "/>
    <numFmt numFmtId="169" formatCode="#,##0.000000000"/>
    <numFmt numFmtId="170" formatCode="General_)"/>
    <numFmt numFmtId="171" formatCode="_-[$€-2]* #,##0.00_-;\-[$€-2]* #,##0.00_-;_-[$€-2]* &quot;-&quot;??_-"/>
  </numFmts>
  <fonts count="25" x14ac:knownFonts="1">
    <font>
      <sz val="11"/>
      <color theme="1"/>
      <name val="Calibri"/>
      <family val="2"/>
      <scheme val="minor"/>
    </font>
    <font>
      <sz val="11"/>
      <color theme="1"/>
      <name val="Calibri"/>
      <family val="2"/>
      <scheme val="minor"/>
    </font>
    <font>
      <b/>
      <sz val="8"/>
      <name val="Arial"/>
      <family val="2"/>
    </font>
    <font>
      <sz val="8"/>
      <color theme="1"/>
      <name val="Arial"/>
      <family val="2"/>
    </font>
    <font>
      <b/>
      <sz val="10"/>
      <name val="Arial"/>
      <family val="2"/>
    </font>
    <font>
      <b/>
      <sz val="11"/>
      <color theme="1"/>
      <name val="Arial"/>
      <family val="2"/>
    </font>
    <font>
      <sz val="11"/>
      <color theme="1"/>
      <name val="Arial"/>
      <family val="2"/>
    </font>
    <font>
      <b/>
      <sz val="9"/>
      <name val="Arial"/>
      <family val="2"/>
    </font>
    <font>
      <sz val="9"/>
      <color theme="1"/>
      <name val="Arial"/>
      <family val="2"/>
    </font>
    <font>
      <sz val="9"/>
      <name val="Arial"/>
      <family val="2"/>
    </font>
    <font>
      <b/>
      <sz val="10"/>
      <color rgb="FF002060"/>
      <name val="Arial"/>
      <family val="2"/>
    </font>
    <font>
      <b/>
      <sz val="9"/>
      <color rgb="FF0070C0"/>
      <name val="Arial"/>
      <family val="2"/>
    </font>
    <font>
      <b/>
      <sz val="9"/>
      <color theme="1"/>
      <name val="Arial"/>
      <family val="2"/>
    </font>
    <font>
      <b/>
      <sz val="9"/>
      <color rgb="FF002060"/>
      <name val="Arial"/>
      <family val="2"/>
    </font>
    <font>
      <b/>
      <u/>
      <sz val="9"/>
      <color theme="1"/>
      <name val="Arial"/>
      <family val="2"/>
    </font>
    <font>
      <b/>
      <sz val="8"/>
      <color theme="1"/>
      <name val="Arial"/>
      <family val="2"/>
    </font>
    <font>
      <sz val="8"/>
      <name val="Arial"/>
      <family val="2"/>
    </font>
    <font>
      <u/>
      <sz val="8"/>
      <color theme="1"/>
      <name val="Arial"/>
      <family val="2"/>
    </font>
    <font>
      <sz val="10"/>
      <name val="Arial"/>
      <family val="2"/>
    </font>
    <font>
      <sz val="11"/>
      <color indexed="8"/>
      <name val="Calibri"/>
      <family val="2"/>
    </font>
    <font>
      <b/>
      <sz val="11"/>
      <name val="Arial"/>
      <family val="2"/>
    </font>
    <font>
      <b/>
      <sz val="8"/>
      <color indexed="8"/>
      <name val="Arial"/>
      <family val="2"/>
    </font>
    <font>
      <b/>
      <sz val="9"/>
      <color rgb="FF000000"/>
      <name val="Arial"/>
      <family val="2"/>
    </font>
    <font>
      <sz val="9"/>
      <color rgb="FF000000"/>
      <name val="Arial"/>
      <family val="2"/>
    </font>
    <font>
      <sz val="12"/>
      <color rgb="FF22222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3">
    <border>
      <left/>
      <right/>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right/>
      <top style="thin">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21">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xf numFmtId="43" fontId="19" fillId="0" borderId="0" applyFont="0" applyFill="0" applyBorder="0" applyAlignment="0" applyProtection="0"/>
    <xf numFmtId="170" fontId="18" fillId="0" borderId="0"/>
    <xf numFmtId="171"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0" fontId="18" fillId="0" borderId="0"/>
    <xf numFmtId="0" fontId="3"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9" fontId="3" fillId="0" borderId="0" applyFont="0" applyFill="0" applyBorder="0" applyAlignment="0" applyProtection="0"/>
  </cellStyleXfs>
  <cellXfs count="295">
    <xf numFmtId="0" fontId="0" fillId="0" borderId="0" xfId="0"/>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xf numFmtId="0" fontId="3" fillId="3" borderId="0" xfId="0" applyFont="1" applyFill="1"/>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5" fillId="0" borderId="0" xfId="0" applyFont="1" applyAlignment="1">
      <alignment horizontal="center"/>
    </xf>
    <xf numFmtId="164" fontId="6" fillId="0" borderId="0" xfId="1" applyNumberFormat="1" applyFont="1"/>
    <xf numFmtId="0" fontId="2" fillId="3" borderId="0" xfId="0" applyFont="1" applyFill="1" applyBorder="1" applyAlignment="1">
      <alignment horizontal="left" vertical="center"/>
    </xf>
    <xf numFmtId="164" fontId="2" fillId="3" borderId="0" xfId="1" applyNumberFormat="1" applyFont="1" applyFill="1" applyBorder="1" applyAlignment="1">
      <alignment horizontal="left" vertical="center"/>
    </xf>
    <xf numFmtId="0" fontId="7" fillId="3" borderId="0" xfId="0" applyFont="1" applyFill="1" applyBorder="1" applyAlignment="1">
      <alignment horizontal="right"/>
    </xf>
    <xf numFmtId="164" fontId="7" fillId="3" borderId="2" xfId="1" applyNumberFormat="1" applyFont="1" applyFill="1" applyBorder="1" applyAlignment="1"/>
    <xf numFmtId="0" fontId="7" fillId="3" borderId="2" xfId="0" applyNumberFormat="1" applyFont="1" applyFill="1" applyBorder="1" applyAlignment="1" applyProtection="1">
      <protection locked="0"/>
    </xf>
    <xf numFmtId="164" fontId="8" fillId="3" borderId="2" xfId="1" applyNumberFormat="1" applyFont="1" applyFill="1" applyBorder="1"/>
    <xf numFmtId="0" fontId="9" fillId="3" borderId="2" xfId="0" applyFont="1" applyFill="1" applyBorder="1"/>
    <xf numFmtId="164" fontId="7" fillId="3" borderId="0" xfId="1" applyNumberFormat="1" applyFont="1" applyFill="1" applyBorder="1" applyAlignment="1"/>
    <xf numFmtId="0" fontId="7" fillId="3" borderId="0" xfId="0" applyNumberFormat="1" applyFont="1" applyFill="1" applyBorder="1" applyAlignment="1" applyProtection="1">
      <protection locked="0"/>
    </xf>
    <xf numFmtId="164" fontId="8" fillId="3" borderId="0" xfId="1" applyNumberFormat="1" applyFont="1" applyFill="1" applyBorder="1"/>
    <xf numFmtId="0" fontId="9" fillId="3" borderId="0" xfId="0" applyFont="1" applyFill="1" applyBorder="1"/>
    <xf numFmtId="0" fontId="10" fillId="0" borderId="0" xfId="0" applyFont="1" applyBorder="1" applyAlignment="1">
      <alignment horizontal="center"/>
    </xf>
    <xf numFmtId="0" fontId="11" fillId="3" borderId="0" xfId="0" applyFont="1" applyFill="1" applyBorder="1" applyAlignment="1">
      <alignment horizontal="right"/>
    </xf>
    <xf numFmtId="0" fontId="10" fillId="0" borderId="0" xfId="0" applyFont="1" applyAlignment="1">
      <alignment horizontal="left"/>
    </xf>
    <xf numFmtId="164" fontId="12" fillId="0" borderId="0" xfId="1" applyNumberFormat="1" applyFont="1" applyAlignment="1">
      <alignment horizontal="justify"/>
    </xf>
    <xf numFmtId="0" fontId="7" fillId="3" borderId="0" xfId="0" applyFont="1" applyFill="1" applyBorder="1" applyAlignment="1">
      <alignment horizontal="left" vertical="center"/>
    </xf>
    <xf numFmtId="0" fontId="13" fillId="0" borderId="0" xfId="0" applyFont="1" applyAlignment="1">
      <alignment horizontal="justify"/>
    </xf>
    <xf numFmtId="0" fontId="10" fillId="0" borderId="0" xfId="0" applyFont="1" applyBorder="1" applyAlignment="1">
      <alignment horizontal="left"/>
    </xf>
    <xf numFmtId="164" fontId="3" fillId="3" borderId="0" xfId="1" applyNumberFormat="1" applyFont="1" applyFill="1"/>
    <xf numFmtId="0" fontId="14" fillId="3" borderId="0" xfId="0" applyFont="1" applyFill="1" applyBorder="1"/>
    <xf numFmtId="164" fontId="3" fillId="3" borderId="0" xfId="1" applyNumberFormat="1" applyFont="1" applyFill="1" applyBorder="1"/>
    <xf numFmtId="0" fontId="3" fillId="3" borderId="0" xfId="0" applyFont="1" applyFill="1" applyBorder="1"/>
    <xf numFmtId="0" fontId="15" fillId="3" borderId="0" xfId="0" applyFont="1" applyFill="1" applyBorder="1"/>
    <xf numFmtId="49" fontId="2" fillId="2" borderId="3" xfId="0" applyNumberFormat="1" applyFont="1" applyFill="1" applyBorder="1" applyAlignment="1">
      <alignment horizontal="left" vertical="center"/>
    </xf>
    <xf numFmtId="164" fontId="2" fillId="2" borderId="3" xfId="1"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0" fontId="2" fillId="3" borderId="4" xfId="0" quotePrefix="1" applyNumberFormat="1" applyFont="1" applyFill="1" applyBorder="1" applyAlignment="1">
      <alignment horizontal="left"/>
    </xf>
    <xf numFmtId="164" fontId="3" fillId="3" borderId="4" xfId="1" applyNumberFormat="1" applyFont="1" applyFill="1" applyBorder="1" applyAlignment="1">
      <alignment horizontal="right"/>
    </xf>
    <xf numFmtId="165" fontId="3" fillId="3" borderId="4" xfId="0" applyNumberFormat="1" applyFont="1" applyFill="1" applyBorder="1" applyAlignment="1">
      <alignment horizontal="center" vertical="center"/>
    </xf>
    <xf numFmtId="0" fontId="16" fillId="3" borderId="4" xfId="0" quotePrefix="1" applyNumberFormat="1" applyFont="1" applyFill="1" applyBorder="1" applyAlignment="1">
      <alignment horizontal="left"/>
    </xf>
    <xf numFmtId="49" fontId="2" fillId="3" borderId="4" xfId="0" quotePrefix="1" applyNumberFormat="1" applyFont="1" applyFill="1" applyBorder="1" applyAlignment="1">
      <alignment horizontal="left"/>
    </xf>
    <xf numFmtId="49" fontId="16" fillId="3" borderId="4" xfId="0" quotePrefix="1" applyNumberFormat="1" applyFont="1" applyFill="1" applyBorder="1" applyAlignment="1">
      <alignment horizontal="left"/>
    </xf>
    <xf numFmtId="49" fontId="2" fillId="3" borderId="5" xfId="0" applyNumberFormat="1" applyFont="1" applyFill="1" applyBorder="1" applyAlignment="1">
      <alignment horizontal="left"/>
    </xf>
    <xf numFmtId="164" fontId="3" fillId="3" borderId="5" xfId="1" applyNumberFormat="1" applyFont="1" applyFill="1" applyBorder="1" applyAlignment="1">
      <alignment horizontal="right"/>
    </xf>
    <xf numFmtId="165" fontId="3" fillId="3" borderId="5" xfId="0" applyNumberFormat="1" applyFont="1" applyFill="1" applyBorder="1" applyAlignment="1">
      <alignment horizontal="right"/>
    </xf>
    <xf numFmtId="164" fontId="2" fillId="2" borderId="5" xfId="1" applyNumberFormat="1" applyFont="1" applyFill="1" applyBorder="1" applyAlignment="1">
      <alignment horizontal="right" vertical="center"/>
    </xf>
    <xf numFmtId="165" fontId="2" fillId="2" borderId="5" xfId="1" applyNumberFormat="1" applyFont="1" applyFill="1" applyBorder="1" applyAlignment="1">
      <alignment horizontal="right" vertical="center"/>
    </xf>
    <xf numFmtId="164" fontId="17" fillId="3" borderId="0" xfId="1" applyNumberFormat="1" applyFont="1" applyFill="1" applyBorder="1"/>
    <xf numFmtId="49" fontId="2" fillId="2" borderId="3" xfId="1" applyNumberFormat="1" applyFont="1" applyFill="1" applyBorder="1" applyAlignment="1">
      <alignment horizontal="center" vertical="center"/>
    </xf>
    <xf numFmtId="49" fontId="2" fillId="3" borderId="4" xfId="0" applyNumberFormat="1" applyFont="1" applyFill="1" applyBorder="1" applyAlignment="1">
      <alignment horizontal="left"/>
    </xf>
    <xf numFmtId="164" fontId="3" fillId="3" borderId="4" xfId="1" applyNumberFormat="1" applyFont="1" applyFill="1" applyBorder="1"/>
    <xf numFmtId="166" fontId="3" fillId="3" borderId="4" xfId="0" applyNumberFormat="1" applyFont="1" applyFill="1" applyBorder="1"/>
    <xf numFmtId="164" fontId="3" fillId="3" borderId="5" xfId="1" applyNumberFormat="1" applyFont="1" applyFill="1" applyBorder="1"/>
    <xf numFmtId="166" fontId="3" fillId="3" borderId="5" xfId="0" applyNumberFormat="1" applyFont="1" applyFill="1" applyBorder="1"/>
    <xf numFmtId="49" fontId="2" fillId="2" borderId="3" xfId="0" applyNumberFormat="1" applyFont="1" applyFill="1" applyBorder="1" applyAlignment="1">
      <alignment horizontal="right" vertical="center"/>
    </xf>
    <xf numFmtId="164" fontId="2" fillId="3" borderId="0" xfId="1" applyNumberFormat="1" applyFont="1" applyFill="1" applyBorder="1" applyAlignment="1">
      <alignment horizontal="center" vertical="center"/>
    </xf>
    <xf numFmtId="49" fontId="2" fillId="3" borderId="0" xfId="0" applyNumberFormat="1" applyFont="1" applyFill="1" applyBorder="1" applyAlignment="1">
      <alignment horizontal="center" vertical="center"/>
    </xf>
    <xf numFmtId="0" fontId="2" fillId="3" borderId="6" xfId="0" quotePrefix="1" applyNumberFormat="1" applyFont="1" applyFill="1" applyBorder="1" applyAlignment="1">
      <alignment horizontal="left"/>
    </xf>
    <xf numFmtId="164" fontId="15" fillId="3" borderId="6" xfId="1" applyNumberFormat="1" applyFont="1" applyFill="1" applyBorder="1"/>
    <xf numFmtId="164" fontId="3" fillId="3" borderId="6" xfId="0" applyNumberFormat="1" applyFont="1" applyFill="1" applyBorder="1"/>
    <xf numFmtId="164" fontId="3" fillId="3" borderId="6" xfId="1" applyNumberFormat="1" applyFont="1" applyFill="1" applyBorder="1"/>
    <xf numFmtId="0" fontId="2" fillId="3" borderId="4" xfId="0" applyNumberFormat="1" applyFont="1" applyFill="1" applyBorder="1" applyAlignment="1">
      <alignment horizontal="left"/>
    </xf>
    <xf numFmtId="164" fontId="15" fillId="3" borderId="4" xfId="1" applyNumberFormat="1" applyFont="1" applyFill="1" applyBorder="1"/>
    <xf numFmtId="164" fontId="3" fillId="3" borderId="4" xfId="0" applyNumberFormat="1" applyFont="1" applyFill="1" applyBorder="1"/>
    <xf numFmtId="49" fontId="16" fillId="3" borderId="4" xfId="0" applyNumberFormat="1" applyFont="1" applyFill="1" applyBorder="1" applyAlignment="1">
      <alignment horizontal="left"/>
    </xf>
    <xf numFmtId="167" fontId="3" fillId="3" borderId="4" xfId="1" applyNumberFormat="1" applyFont="1" applyFill="1" applyBorder="1"/>
    <xf numFmtId="167" fontId="3" fillId="3" borderId="4" xfId="0" applyNumberFormat="1" applyFont="1" applyFill="1" applyBorder="1"/>
    <xf numFmtId="49" fontId="16" fillId="3" borderId="5" xfId="0" applyNumberFormat="1" applyFont="1" applyFill="1" applyBorder="1" applyAlignment="1">
      <alignment horizontal="left"/>
    </xf>
    <xf numFmtId="167" fontId="3" fillId="3" borderId="5" xfId="1" applyNumberFormat="1" applyFont="1" applyFill="1" applyBorder="1"/>
    <xf numFmtId="167" fontId="3" fillId="3" borderId="5" xfId="0" applyNumberFormat="1" applyFont="1" applyFill="1" applyBorder="1"/>
    <xf numFmtId="167" fontId="2" fillId="2" borderId="5" xfId="1" applyNumberFormat="1" applyFont="1" applyFill="1" applyBorder="1" applyAlignment="1">
      <alignment horizontal="center" vertical="center"/>
    </xf>
    <xf numFmtId="167" fontId="3" fillId="3" borderId="0" xfId="1" applyNumberFormat="1" applyFont="1" applyFill="1"/>
    <xf numFmtId="167" fontId="3" fillId="3" borderId="0" xfId="0" applyNumberFormat="1" applyFont="1" applyFill="1"/>
    <xf numFmtId="0" fontId="15" fillId="3" borderId="0" xfId="0" applyFont="1" applyFill="1"/>
    <xf numFmtId="49" fontId="2" fillId="3" borderId="6" xfId="0" applyNumberFormat="1" applyFont="1" applyFill="1" applyBorder="1" applyAlignment="1">
      <alignment horizontal="left"/>
    </xf>
    <xf numFmtId="166" fontId="3" fillId="3" borderId="6" xfId="0" applyNumberFormat="1" applyFont="1" applyFill="1" applyBorder="1"/>
    <xf numFmtId="49" fontId="2" fillId="3" borderId="0" xfId="0" applyNumberFormat="1" applyFont="1" applyFill="1" applyBorder="1" applyAlignment="1">
      <alignment horizontal="left"/>
    </xf>
    <xf numFmtId="166" fontId="3" fillId="3" borderId="0" xfId="0" applyNumberFormat="1" applyFont="1" applyFill="1" applyBorder="1"/>
    <xf numFmtId="49" fontId="2" fillId="2" borderId="3" xfId="0" applyNumberFormat="1" applyFont="1" applyFill="1" applyBorder="1" applyAlignment="1">
      <alignment horizontal="center" vertical="center" wrapText="1"/>
    </xf>
    <xf numFmtId="49" fontId="2" fillId="3" borderId="7" xfId="0" applyNumberFormat="1" applyFont="1" applyFill="1" applyBorder="1" applyAlignment="1">
      <alignment horizontal="left"/>
    </xf>
    <xf numFmtId="166" fontId="3" fillId="3" borderId="8" xfId="0" applyNumberFormat="1" applyFont="1" applyFill="1" applyBorder="1"/>
    <xf numFmtId="49" fontId="2" fillId="3" borderId="9" xfId="0" applyNumberFormat="1" applyFont="1" applyFill="1" applyBorder="1" applyAlignment="1">
      <alignment horizontal="left"/>
    </xf>
    <xf numFmtId="164" fontId="3" fillId="3" borderId="2" xfId="1" applyNumberFormat="1" applyFont="1" applyFill="1" applyBorder="1"/>
    <xf numFmtId="166" fontId="3" fillId="3" borderId="2" xfId="0" applyNumberFormat="1" applyFont="1" applyFill="1" applyBorder="1"/>
    <xf numFmtId="166" fontId="3" fillId="3" borderId="10" xfId="0" applyNumberFormat="1" applyFont="1" applyFill="1" applyBorder="1"/>
    <xf numFmtId="166" fontId="2" fillId="2" borderId="11" xfId="0" applyNumberFormat="1" applyFont="1" applyFill="1" applyBorder="1"/>
    <xf numFmtId="164" fontId="2" fillId="2" borderId="12" xfId="1" applyNumberFormat="1" applyFont="1" applyFill="1" applyBorder="1"/>
    <xf numFmtId="166" fontId="2" fillId="2" borderId="12" xfId="0" applyNumberFormat="1" applyFont="1" applyFill="1" applyBorder="1"/>
    <xf numFmtId="166" fontId="2" fillId="2" borderId="13" xfId="0" applyNumberFormat="1" applyFont="1" applyFill="1" applyBorder="1"/>
    <xf numFmtId="164" fontId="2" fillId="3" borderId="0" xfId="1" applyNumberFormat="1" applyFont="1" applyFill="1" applyBorder="1"/>
    <xf numFmtId="166" fontId="2" fillId="3" borderId="0" xfId="0" applyNumberFormat="1" applyFont="1" applyFill="1" applyBorder="1"/>
    <xf numFmtId="49" fontId="2" fillId="3" borderId="3" xfId="0" applyNumberFormat="1" applyFont="1" applyFill="1" applyBorder="1" applyAlignment="1">
      <alignment horizontal="left"/>
    </xf>
    <xf numFmtId="49" fontId="2" fillId="2" borderId="11"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166" fontId="3" fillId="3" borderId="14" xfId="0" applyNumberFormat="1" applyFont="1" applyFill="1" applyBorder="1" applyAlignment="1">
      <alignment horizontal="center"/>
    </xf>
    <xf numFmtId="166" fontId="3" fillId="3" borderId="15" xfId="0" applyNumberFormat="1" applyFont="1" applyFill="1" applyBorder="1" applyAlignment="1">
      <alignment horizontal="center"/>
    </xf>
    <xf numFmtId="166" fontId="3" fillId="3" borderId="7" xfId="0" applyNumberFormat="1" applyFont="1" applyFill="1" applyBorder="1" applyAlignment="1">
      <alignment horizontal="justify" vertical="center" wrapText="1"/>
    </xf>
    <xf numFmtId="166" fontId="3" fillId="3" borderId="8" xfId="0" applyNumberFormat="1" applyFont="1" applyFill="1" applyBorder="1" applyAlignment="1">
      <alignment horizontal="justify" vertical="center" wrapText="1"/>
    </xf>
    <xf numFmtId="164" fontId="3" fillId="3" borderId="5" xfId="0" applyNumberFormat="1" applyFont="1" applyFill="1" applyBorder="1"/>
    <xf numFmtId="166" fontId="3" fillId="3" borderId="9" xfId="0" applyNumberFormat="1" applyFont="1" applyFill="1" applyBorder="1" applyAlignment="1">
      <alignment horizontal="center"/>
    </xf>
    <xf numFmtId="166" fontId="3" fillId="3" borderId="10" xfId="0" applyNumberFormat="1" applyFont="1" applyFill="1" applyBorder="1" applyAlignment="1">
      <alignment horizontal="center"/>
    </xf>
    <xf numFmtId="167" fontId="2" fillId="2" borderId="3" xfId="1" applyNumberFormat="1" applyFont="1" applyFill="1" applyBorder="1" applyAlignment="1">
      <alignment horizontal="center" vertical="center"/>
    </xf>
    <xf numFmtId="0" fontId="3" fillId="2" borderId="11" xfId="0" applyFont="1" applyFill="1" applyBorder="1" applyAlignment="1">
      <alignment horizontal="center"/>
    </xf>
    <xf numFmtId="0" fontId="3" fillId="2" borderId="13" xfId="0" applyFont="1" applyFill="1" applyBorder="1" applyAlignment="1">
      <alignment horizontal="center"/>
    </xf>
    <xf numFmtId="3" fontId="3" fillId="3" borderId="0" xfId="0" applyNumberFormat="1" applyFont="1" applyFill="1"/>
    <xf numFmtId="165" fontId="3" fillId="3" borderId="4" xfId="0" applyNumberFormat="1" applyFont="1" applyFill="1" applyBorder="1"/>
    <xf numFmtId="49" fontId="2" fillId="3" borderId="4" xfId="0" applyNumberFormat="1" applyFont="1" applyFill="1" applyBorder="1" applyAlignment="1">
      <alignment horizontal="left" vertical="center"/>
    </xf>
    <xf numFmtId="164" fontId="3" fillId="3" borderId="4" xfId="1" applyNumberFormat="1" applyFont="1" applyFill="1" applyBorder="1" applyAlignment="1">
      <alignment vertical="center"/>
    </xf>
    <xf numFmtId="167" fontId="3" fillId="3" borderId="4" xfId="1" applyNumberFormat="1" applyFont="1" applyFill="1" applyBorder="1" applyAlignment="1">
      <alignment vertical="center"/>
    </xf>
    <xf numFmtId="166" fontId="3" fillId="3" borderId="4" xfId="0" applyNumberFormat="1" applyFont="1" applyFill="1" applyBorder="1" applyAlignment="1">
      <alignment horizontal="justify" vertical="center" wrapText="1"/>
    </xf>
    <xf numFmtId="0" fontId="3" fillId="3" borderId="0" xfId="0" applyFont="1" applyFill="1" applyAlignment="1">
      <alignment vertical="center"/>
    </xf>
    <xf numFmtId="0" fontId="3" fillId="2" borderId="3" xfId="0" applyFont="1" applyFill="1" applyBorder="1"/>
    <xf numFmtId="49" fontId="2" fillId="2" borderId="12" xfId="0" applyNumberFormat="1" applyFont="1" applyFill="1" applyBorder="1" applyAlignment="1">
      <alignment horizontal="center" vertical="center"/>
    </xf>
    <xf numFmtId="164" fontId="3" fillId="3" borderId="7" xfId="1" applyNumberFormat="1" applyFont="1" applyFill="1" applyBorder="1" applyAlignment="1">
      <alignment horizontal="center"/>
    </xf>
    <xf numFmtId="164" fontId="3" fillId="3" borderId="0" xfId="1" applyNumberFormat="1" applyFont="1" applyFill="1" applyBorder="1" applyAlignment="1">
      <alignment horizontal="center"/>
    </xf>
    <xf numFmtId="164" fontId="3" fillId="3" borderId="8" xfId="1" applyNumberFormat="1" applyFont="1" applyFill="1" applyBorder="1" applyAlignment="1">
      <alignment horizontal="center"/>
    </xf>
    <xf numFmtId="49" fontId="3" fillId="3" borderId="7" xfId="1" applyNumberFormat="1" applyFont="1" applyFill="1" applyBorder="1" applyAlignment="1">
      <alignment horizontal="justify" vertical="justify" wrapText="1"/>
    </xf>
    <xf numFmtId="49" fontId="3" fillId="3" borderId="0" xfId="1" applyNumberFormat="1" applyFont="1" applyFill="1" applyBorder="1" applyAlignment="1">
      <alignment horizontal="justify" vertical="justify" wrapText="1"/>
    </xf>
    <xf numFmtId="49" fontId="3" fillId="3" borderId="8" xfId="1" applyNumberFormat="1" applyFont="1" applyFill="1" applyBorder="1" applyAlignment="1">
      <alignment horizontal="justify" vertical="justify" wrapText="1"/>
    </xf>
    <xf numFmtId="164" fontId="2" fillId="2" borderId="11" xfId="1" applyNumberFormat="1" applyFont="1" applyFill="1" applyBorder="1" applyAlignment="1">
      <alignment horizontal="center" vertical="center"/>
    </xf>
    <xf numFmtId="164" fontId="2" fillId="2" borderId="12" xfId="1" applyNumberFormat="1" applyFont="1" applyFill="1" applyBorder="1" applyAlignment="1">
      <alignment horizontal="center" vertical="center"/>
    </xf>
    <xf numFmtId="164" fontId="2" fillId="2" borderId="13" xfId="1" applyNumberFormat="1" applyFont="1" applyFill="1" applyBorder="1" applyAlignment="1">
      <alignment horizontal="center" vertical="center"/>
    </xf>
    <xf numFmtId="0" fontId="15" fillId="2" borderId="6" xfId="3" applyFont="1" applyFill="1" applyBorder="1" applyAlignment="1">
      <alignment horizontal="left" vertical="center" wrapText="1"/>
    </xf>
    <xf numFmtId="164" fontId="15" fillId="2" borderId="6" xfId="1" applyNumberFormat="1" applyFont="1" applyFill="1" applyBorder="1" applyAlignment="1">
      <alignment horizontal="center" vertical="center" wrapText="1"/>
    </xf>
    <xf numFmtId="0" fontId="15" fillId="2" borderId="16" xfId="0" applyFont="1" applyFill="1" applyBorder="1" applyAlignment="1">
      <alignment horizontal="center" vertical="center" wrapText="1"/>
    </xf>
    <xf numFmtId="0" fontId="3" fillId="0" borderId="14" xfId="0" applyFont="1" applyFill="1" applyBorder="1" applyAlignment="1">
      <alignment wrapText="1"/>
    </xf>
    <xf numFmtId="164" fontId="3" fillId="0" borderId="6" xfId="1" applyNumberFormat="1" applyFont="1" applyFill="1" applyBorder="1" applyAlignment="1">
      <alignment wrapText="1"/>
    </xf>
    <xf numFmtId="4" fontId="3" fillId="0" borderId="6" xfId="0" applyNumberFormat="1" applyFont="1" applyBorder="1" applyAlignment="1"/>
    <xf numFmtId="0" fontId="3" fillId="0" borderId="7" xfId="0" applyFont="1" applyFill="1" applyBorder="1" applyAlignment="1">
      <alignment wrapText="1"/>
    </xf>
    <xf numFmtId="164" fontId="3" fillId="0" borderId="4" xfId="1" applyNumberFormat="1" applyFont="1" applyFill="1" applyBorder="1" applyAlignment="1">
      <alignment wrapText="1"/>
    </xf>
    <xf numFmtId="4" fontId="3" fillId="0" borderId="4" xfId="4" applyNumberFormat="1" applyFont="1" applyBorder="1" applyAlignment="1"/>
    <xf numFmtId="0" fontId="3" fillId="3" borderId="7" xfId="0" applyFont="1" applyFill="1" applyBorder="1"/>
    <xf numFmtId="0" fontId="3" fillId="3" borderId="4" xfId="0" applyFont="1" applyFill="1" applyBorder="1"/>
    <xf numFmtId="0" fontId="3" fillId="3" borderId="9" xfId="0" applyFont="1" applyFill="1" applyBorder="1"/>
    <xf numFmtId="0" fontId="3" fillId="3" borderId="5" xfId="0" applyFont="1" applyFill="1" applyBorder="1"/>
    <xf numFmtId="14" fontId="3" fillId="3" borderId="0" xfId="0" applyNumberFormat="1" applyFont="1" applyFill="1"/>
    <xf numFmtId="2" fontId="3" fillId="3" borderId="0" xfId="0" applyNumberFormat="1" applyFont="1" applyFill="1"/>
    <xf numFmtId="49" fontId="2" fillId="2" borderId="6" xfId="0" applyNumberFormat="1" applyFont="1" applyFill="1" applyBorder="1" applyAlignment="1">
      <alignment horizontal="center" vertical="center"/>
    </xf>
    <xf numFmtId="164" fontId="2" fillId="2" borderId="6" xfId="1" applyNumberFormat="1" applyFont="1" applyFill="1" applyBorder="1" applyAlignment="1">
      <alignment horizontal="center" vertical="center"/>
    </xf>
    <xf numFmtId="0" fontId="15" fillId="3" borderId="14" xfId="3" applyFont="1" applyFill="1" applyBorder="1" applyAlignment="1">
      <alignment horizontal="left" vertical="center" wrapText="1"/>
    </xf>
    <xf numFmtId="164" fontId="15" fillId="3" borderId="6" xfId="1" applyNumberFormat="1" applyFont="1" applyFill="1" applyBorder="1" applyAlignment="1">
      <alignment horizontal="center" vertical="center" wrapText="1"/>
    </xf>
    <xf numFmtId="49" fontId="2" fillId="3" borderId="6" xfId="0" applyNumberFormat="1" applyFont="1" applyFill="1" applyBorder="1" applyAlignment="1">
      <alignment horizontal="center" vertical="center"/>
    </xf>
    <xf numFmtId="164" fontId="2" fillId="3" borderId="6" xfId="1" applyNumberFormat="1" applyFont="1" applyFill="1" applyBorder="1" applyAlignment="1">
      <alignment horizontal="center" vertical="center"/>
    </xf>
    <xf numFmtId="167" fontId="15" fillId="3" borderId="0" xfId="0" applyNumberFormat="1" applyFont="1" applyFill="1"/>
    <xf numFmtId="166" fontId="3" fillId="3" borderId="0" xfId="0" applyNumberFormat="1" applyFont="1" applyFill="1"/>
    <xf numFmtId="49" fontId="2" fillId="3" borderId="14" xfId="0" applyNumberFormat="1" applyFont="1" applyFill="1" applyBorder="1" applyAlignment="1">
      <alignment horizontal="left"/>
    </xf>
    <xf numFmtId="4" fontId="3" fillId="0" borderId="17" xfId="4" applyNumberFormat="1" applyFont="1" applyFill="1" applyBorder="1" applyAlignment="1">
      <alignment wrapText="1"/>
    </xf>
    <xf numFmtId="49" fontId="3" fillId="0" borderId="7" xfId="0" applyNumberFormat="1" applyFont="1" applyFill="1" applyBorder="1" applyAlignment="1">
      <alignment wrapText="1"/>
    </xf>
    <xf numFmtId="4" fontId="3" fillId="0" borderId="0" xfId="4" applyNumberFormat="1" applyFont="1" applyFill="1" applyBorder="1" applyAlignment="1">
      <alignment wrapText="1"/>
    </xf>
    <xf numFmtId="49" fontId="3" fillId="0" borderId="9" xfId="0" applyNumberFormat="1" applyFont="1" applyFill="1" applyBorder="1" applyAlignment="1">
      <alignment wrapText="1"/>
    </xf>
    <xf numFmtId="164" fontId="3" fillId="0" borderId="5" xfId="1" applyNumberFormat="1" applyFont="1" applyFill="1" applyBorder="1" applyAlignment="1">
      <alignment wrapText="1"/>
    </xf>
    <xf numFmtId="4" fontId="3" fillId="0" borderId="2" xfId="4" applyNumberFormat="1" applyFont="1" applyFill="1" applyBorder="1" applyAlignment="1">
      <alignment wrapText="1"/>
    </xf>
    <xf numFmtId="4" fontId="3" fillId="0" borderId="6" xfId="4" applyNumberFormat="1" applyFont="1" applyFill="1" applyBorder="1" applyAlignment="1">
      <alignment wrapText="1"/>
    </xf>
    <xf numFmtId="4" fontId="3" fillId="0" borderId="4" xfId="4" applyNumberFormat="1" applyFont="1" applyFill="1" applyBorder="1" applyAlignment="1">
      <alignment wrapText="1"/>
    </xf>
    <xf numFmtId="164" fontId="3" fillId="0" borderId="4" xfId="1" applyNumberFormat="1" applyFont="1" applyFill="1" applyBorder="1" applyAlignment="1">
      <alignment horizontal="center" vertical="center" wrapText="1"/>
    </xf>
    <xf numFmtId="164" fontId="3" fillId="0" borderId="4" xfId="1" applyNumberFormat="1" applyFont="1" applyFill="1" applyBorder="1" applyAlignment="1">
      <alignment horizontal="justify" vertical="center" wrapText="1"/>
    </xf>
    <xf numFmtId="164" fontId="3" fillId="0" borderId="5" xfId="1" applyNumberFormat="1" applyFont="1" applyFill="1" applyBorder="1" applyAlignment="1">
      <alignment horizontal="center" vertical="center" wrapText="1"/>
    </xf>
    <xf numFmtId="164" fontId="3" fillId="0" borderId="5" xfId="1" applyNumberFormat="1" applyFont="1" applyFill="1" applyBorder="1" applyAlignment="1">
      <alignment horizontal="justify" vertical="center" wrapText="1"/>
    </xf>
    <xf numFmtId="164" fontId="2" fillId="2" borderId="5" xfId="1" applyNumberFormat="1" applyFont="1" applyFill="1" applyBorder="1" applyAlignment="1">
      <alignment horizontal="center" vertical="center"/>
    </xf>
    <xf numFmtId="0" fontId="3" fillId="2" borderId="9" xfId="0" applyFont="1" applyFill="1" applyBorder="1" applyAlignment="1">
      <alignment horizontal="center"/>
    </xf>
    <xf numFmtId="0" fontId="3" fillId="2" borderId="10" xfId="0" applyFont="1" applyFill="1" applyBorder="1" applyAlignment="1">
      <alignment horizontal="center"/>
    </xf>
    <xf numFmtId="164" fontId="6" fillId="3" borderId="6" xfId="1" applyNumberFormat="1" applyFont="1" applyFill="1" applyBorder="1"/>
    <xf numFmtId="166" fontId="6" fillId="3" borderId="6" xfId="0" applyNumberFormat="1" applyFont="1" applyFill="1" applyBorder="1"/>
    <xf numFmtId="49" fontId="20" fillId="3" borderId="4" xfId="0" applyNumberFormat="1" applyFont="1" applyFill="1" applyBorder="1" applyAlignment="1">
      <alignment horizontal="left"/>
    </xf>
    <xf numFmtId="164" fontId="6" fillId="3" borderId="4" xfId="1" applyNumberFormat="1" applyFont="1" applyFill="1" applyBorder="1"/>
    <xf numFmtId="166" fontId="6" fillId="3" borderId="4" xfId="0" applyNumberFormat="1" applyFont="1" applyFill="1" applyBorder="1"/>
    <xf numFmtId="49" fontId="4" fillId="3" borderId="5" xfId="0" applyNumberFormat="1" applyFont="1" applyFill="1" applyBorder="1" applyAlignment="1">
      <alignment horizontal="left"/>
    </xf>
    <xf numFmtId="164" fontId="4" fillId="3" borderId="5" xfId="1" applyNumberFormat="1" applyFont="1" applyFill="1" applyBorder="1"/>
    <xf numFmtId="166" fontId="4" fillId="3" borderId="5" xfId="0" applyNumberFormat="1" applyFont="1" applyFill="1" applyBorder="1"/>
    <xf numFmtId="0" fontId="15" fillId="2" borderId="3" xfId="3" applyFont="1" applyFill="1" applyBorder="1" applyAlignment="1">
      <alignment horizontal="left" vertical="center" wrapText="1"/>
    </xf>
    <xf numFmtId="164" fontId="15" fillId="2" borderId="3" xfId="1" applyNumberFormat="1" applyFont="1" applyFill="1" applyBorder="1" applyAlignment="1">
      <alignment horizontal="center" vertical="center" wrapText="1"/>
    </xf>
    <xf numFmtId="164" fontId="2" fillId="2" borderId="11" xfId="1" applyNumberFormat="1" applyFont="1" applyFill="1" applyBorder="1" applyAlignment="1">
      <alignment vertical="center"/>
    </xf>
    <xf numFmtId="164" fontId="2" fillId="2" borderId="13" xfId="1" applyNumberFormat="1" applyFont="1" applyFill="1" applyBorder="1" applyAlignment="1">
      <alignment vertical="center"/>
    </xf>
    <xf numFmtId="49" fontId="2" fillId="3" borderId="18" xfId="0" applyNumberFormat="1" applyFont="1" applyFill="1" applyBorder="1" applyAlignment="1">
      <alignment horizontal="left" vertical="center"/>
    </xf>
    <xf numFmtId="164" fontId="3" fillId="3" borderId="19" xfId="1" applyNumberFormat="1" applyFont="1" applyFill="1" applyBorder="1" applyAlignment="1">
      <alignment vertical="center"/>
    </xf>
    <xf numFmtId="166" fontId="3" fillId="3" borderId="19" xfId="0" quotePrefix="1" applyNumberFormat="1" applyFont="1" applyFill="1" applyBorder="1" applyAlignment="1">
      <alignment horizontal="center" vertical="center"/>
    </xf>
    <xf numFmtId="43" fontId="3" fillId="3" borderId="0" xfId="1" applyFont="1" applyFill="1"/>
    <xf numFmtId="49" fontId="2" fillId="3" borderId="20" xfId="0" applyNumberFormat="1" applyFont="1" applyFill="1" applyBorder="1" applyAlignment="1">
      <alignment horizontal="left" vertical="center"/>
    </xf>
    <xf numFmtId="164" fontId="3" fillId="3" borderId="21" xfId="1" applyNumberFormat="1" applyFont="1" applyFill="1" applyBorder="1" applyAlignment="1">
      <alignment vertical="center"/>
    </xf>
    <xf numFmtId="166" fontId="3" fillId="3" borderId="21" xfId="0" quotePrefix="1" applyNumberFormat="1" applyFont="1" applyFill="1" applyBorder="1" applyAlignment="1">
      <alignment horizontal="center" vertical="center"/>
    </xf>
    <xf numFmtId="164" fontId="3" fillId="3" borderId="22" xfId="1" applyNumberFormat="1" applyFont="1" applyFill="1" applyBorder="1" applyAlignment="1">
      <alignment horizontal="left" vertical="center" wrapText="1"/>
    </xf>
    <xf numFmtId="164" fontId="3" fillId="3" borderId="23" xfId="1" applyNumberFormat="1" applyFont="1" applyFill="1" applyBorder="1" applyAlignment="1">
      <alignment horizontal="left" vertical="center" wrapText="1"/>
    </xf>
    <xf numFmtId="49" fontId="2" fillId="3" borderId="24" xfId="0" applyNumberFormat="1" applyFont="1" applyFill="1" applyBorder="1" applyAlignment="1">
      <alignment horizontal="left" vertical="center"/>
    </xf>
    <xf numFmtId="164" fontId="3" fillId="3" borderId="22" xfId="1" applyNumberFormat="1" applyFont="1" applyFill="1" applyBorder="1" applyAlignment="1">
      <alignment vertical="center"/>
    </xf>
    <xf numFmtId="166" fontId="3" fillId="3" borderId="22" xfId="0" quotePrefix="1" applyNumberFormat="1" applyFont="1" applyFill="1" applyBorder="1" applyAlignment="1">
      <alignment horizontal="center" vertical="center"/>
    </xf>
    <xf numFmtId="164" fontId="3" fillId="3" borderId="25" xfId="1" applyNumberFormat="1" applyFont="1" applyFill="1" applyBorder="1" applyAlignment="1">
      <alignment horizontal="left" vertical="center" wrapText="1"/>
    </xf>
    <xf numFmtId="164" fontId="3" fillId="3" borderId="26" xfId="1" applyNumberFormat="1" applyFont="1" applyFill="1" applyBorder="1" applyAlignment="1">
      <alignment horizontal="left" vertical="center" wrapText="1"/>
    </xf>
    <xf numFmtId="164" fontId="3" fillId="3" borderId="27" xfId="1" applyNumberFormat="1" applyFont="1" applyFill="1" applyBorder="1" applyAlignment="1">
      <alignment horizontal="left" vertical="center" wrapText="1"/>
    </xf>
    <xf numFmtId="164" fontId="3" fillId="3" borderId="8" xfId="1" applyNumberFormat="1" applyFont="1" applyFill="1" applyBorder="1" applyAlignment="1">
      <alignment horizontal="left" vertical="center" wrapText="1"/>
    </xf>
    <xf numFmtId="43" fontId="3" fillId="3" borderId="0" xfId="0" applyNumberFormat="1" applyFont="1" applyFill="1"/>
    <xf numFmtId="0" fontId="3" fillId="2" borderId="11" xfId="0" applyFont="1" applyFill="1" applyBorder="1" applyAlignment="1"/>
    <xf numFmtId="0" fontId="3" fillId="2" borderId="12" xfId="0" applyFont="1" applyFill="1" applyBorder="1" applyAlignment="1"/>
    <xf numFmtId="0" fontId="3" fillId="2" borderId="13" xfId="0" applyFont="1" applyFill="1" applyBorder="1" applyAlignment="1"/>
    <xf numFmtId="164" fontId="2" fillId="2" borderId="3" xfId="1" applyNumberFormat="1" applyFont="1" applyFill="1" applyBorder="1" applyAlignment="1">
      <alignment horizontal="justify" vertical="center"/>
    </xf>
    <xf numFmtId="49" fontId="2" fillId="3" borderId="28" xfId="0" applyNumberFormat="1" applyFont="1" applyFill="1" applyBorder="1" applyAlignment="1">
      <alignment horizontal="left" vertical="center"/>
    </xf>
    <xf numFmtId="164" fontId="3" fillId="3" borderId="28" xfId="1" applyNumberFormat="1" applyFont="1" applyFill="1" applyBorder="1" applyAlignment="1">
      <alignment vertical="center"/>
    </xf>
    <xf numFmtId="9" fontId="21" fillId="3" borderId="28" xfId="1" applyNumberFormat="1" applyFont="1" applyFill="1" applyBorder="1" applyAlignment="1">
      <alignment horizontal="right" vertical="center"/>
    </xf>
    <xf numFmtId="49" fontId="16" fillId="3" borderId="29" xfId="1" applyNumberFormat="1" applyFont="1" applyFill="1" applyBorder="1" applyAlignment="1">
      <alignment horizontal="justify" vertical="center" wrapText="1"/>
    </xf>
    <xf numFmtId="49" fontId="16" fillId="3" borderId="30" xfId="1" applyNumberFormat="1" applyFont="1" applyFill="1" applyBorder="1" applyAlignment="1">
      <alignment horizontal="justify" vertical="center" wrapText="1"/>
    </xf>
    <xf numFmtId="49" fontId="16" fillId="3" borderId="31" xfId="1" applyNumberFormat="1" applyFont="1" applyFill="1" applyBorder="1" applyAlignment="1">
      <alignment horizontal="justify" vertical="center" wrapText="1"/>
    </xf>
    <xf numFmtId="49" fontId="3" fillId="3" borderId="29" xfId="1" applyNumberFormat="1" applyFont="1" applyFill="1" applyBorder="1" applyAlignment="1">
      <alignment horizontal="justify" vertical="center" wrapText="1"/>
    </xf>
    <xf numFmtId="49" fontId="3" fillId="3" borderId="30" xfId="1" applyNumberFormat="1" applyFont="1" applyFill="1" applyBorder="1" applyAlignment="1">
      <alignment horizontal="justify" vertical="center" wrapText="1"/>
    </xf>
    <xf numFmtId="49" fontId="3" fillId="3" borderId="31" xfId="1" applyNumberFormat="1" applyFont="1" applyFill="1" applyBorder="1" applyAlignment="1">
      <alignment horizontal="justify" vertical="center" wrapText="1"/>
    </xf>
    <xf numFmtId="0" fontId="2" fillId="3" borderId="28" xfId="0" applyNumberFormat="1" applyFont="1" applyFill="1" applyBorder="1" applyAlignment="1">
      <alignment horizontal="left" vertical="center"/>
    </xf>
    <xf numFmtId="0" fontId="2" fillId="3" borderId="32" xfId="0" applyNumberFormat="1" applyFont="1" applyFill="1" applyBorder="1" applyAlignment="1">
      <alignment horizontal="left" vertical="center"/>
    </xf>
    <xf numFmtId="164" fontId="3" fillId="3" borderId="32" xfId="1" applyNumberFormat="1" applyFont="1" applyFill="1" applyBorder="1" applyAlignment="1">
      <alignment vertical="center"/>
    </xf>
    <xf numFmtId="9" fontId="2" fillId="2" borderId="3" xfId="2" applyFont="1" applyFill="1" applyBorder="1" applyAlignment="1">
      <alignment horizontal="right" vertical="center"/>
    </xf>
    <xf numFmtId="0" fontId="15" fillId="2" borderId="11" xfId="3" applyFont="1" applyFill="1" applyBorder="1" applyAlignment="1">
      <alignment horizontal="center" vertical="center" wrapText="1"/>
    </xf>
    <xf numFmtId="0" fontId="15" fillId="2" borderId="13" xfId="3" applyFont="1" applyFill="1" applyBorder="1" applyAlignment="1">
      <alignment horizontal="center" vertical="center" wrapText="1"/>
    </xf>
    <xf numFmtId="166" fontId="6" fillId="3" borderId="14" xfId="0" applyNumberFormat="1" applyFont="1" applyFill="1" applyBorder="1"/>
    <xf numFmtId="166" fontId="6" fillId="3" borderId="15" xfId="0" applyNumberFormat="1" applyFont="1" applyFill="1" applyBorder="1"/>
    <xf numFmtId="49" fontId="2" fillId="3" borderId="7" xfId="0" applyNumberFormat="1" applyFont="1" applyFill="1" applyBorder="1" applyAlignment="1">
      <alignment horizontal="left" vertical="center"/>
    </xf>
    <xf numFmtId="164" fontId="6" fillId="3" borderId="5" xfId="1" applyNumberFormat="1" applyFont="1" applyFill="1" applyBorder="1"/>
    <xf numFmtId="166" fontId="6" fillId="3" borderId="5" xfId="0" applyNumberFormat="1" applyFont="1" applyFill="1" applyBorder="1"/>
    <xf numFmtId="166" fontId="6" fillId="3" borderId="9" xfId="0" applyNumberFormat="1" applyFont="1" applyFill="1" applyBorder="1"/>
    <xf numFmtId="166" fontId="6" fillId="3" borderId="10" xfId="0" applyNumberFormat="1" applyFont="1" applyFill="1" applyBorder="1"/>
    <xf numFmtId="164" fontId="2" fillId="2" borderId="3" xfId="0" applyNumberFormat="1" applyFont="1" applyFill="1" applyBorder="1" applyAlignment="1">
      <alignment horizontal="center" vertical="center"/>
    </xf>
    <xf numFmtId="167" fontId="2" fillId="2" borderId="3" xfId="0" applyNumberFormat="1" applyFont="1" applyFill="1" applyBorder="1" applyAlignment="1">
      <alignment horizontal="center" vertical="center"/>
    </xf>
    <xf numFmtId="49" fontId="2" fillId="2" borderId="12" xfId="0" applyNumberFormat="1" applyFont="1" applyFill="1" applyBorder="1" applyAlignment="1">
      <alignment vertical="center"/>
    </xf>
    <xf numFmtId="49" fontId="2" fillId="2" borderId="13" xfId="0" applyNumberFormat="1" applyFont="1" applyFill="1" applyBorder="1" applyAlignment="1">
      <alignment vertical="center"/>
    </xf>
    <xf numFmtId="0" fontId="6" fillId="3" borderId="0" xfId="0" applyFont="1" applyFill="1"/>
    <xf numFmtId="164" fontId="6" fillId="3" borderId="0" xfId="1" applyNumberFormat="1" applyFont="1" applyFill="1"/>
    <xf numFmtId="0" fontId="15" fillId="2" borderId="12" xfId="3" applyFont="1" applyFill="1" applyBorder="1" applyAlignment="1">
      <alignment horizontal="center" vertical="center" wrapText="1"/>
    </xf>
    <xf numFmtId="166" fontId="6" fillId="3" borderId="7" xfId="0" applyNumberFormat="1" applyFont="1" applyFill="1" applyBorder="1" applyAlignment="1">
      <alignment horizontal="center"/>
    </xf>
    <xf numFmtId="166" fontId="6" fillId="3" borderId="0" xfId="0" applyNumberFormat="1" applyFont="1" applyFill="1" applyBorder="1" applyAlignment="1">
      <alignment horizontal="center"/>
    </xf>
    <xf numFmtId="166" fontId="6" fillId="3" borderId="8" xfId="0" applyNumberFormat="1" applyFont="1" applyFill="1" applyBorder="1" applyAlignment="1">
      <alignment horizontal="center"/>
    </xf>
    <xf numFmtId="168" fontId="3" fillId="3" borderId="4" xfId="0" applyNumberFormat="1" applyFont="1" applyFill="1" applyBorder="1" applyAlignment="1">
      <alignment vertical="center"/>
    </xf>
    <xf numFmtId="165" fontId="3" fillId="3" borderId="4" xfId="0" applyNumberFormat="1" applyFont="1" applyFill="1" applyBorder="1" applyAlignment="1">
      <alignment vertical="center"/>
    </xf>
    <xf numFmtId="166" fontId="3" fillId="3" borderId="0" xfId="0" applyNumberFormat="1" applyFont="1" applyFill="1" applyBorder="1" applyAlignment="1">
      <alignment horizontal="justify" vertical="center" wrapText="1"/>
    </xf>
    <xf numFmtId="166" fontId="3" fillId="3" borderId="7" xfId="0" applyNumberFormat="1" applyFont="1" applyFill="1" applyBorder="1" applyAlignment="1">
      <alignment horizontal="center"/>
    </xf>
    <xf numFmtId="166" fontId="3" fillId="3" borderId="0" xfId="0" applyNumberFormat="1" applyFont="1" applyFill="1" applyBorder="1" applyAlignment="1">
      <alignment horizontal="center"/>
    </xf>
    <xf numFmtId="166" fontId="3" fillId="3" borderId="8" xfId="0" applyNumberFormat="1" applyFont="1" applyFill="1" applyBorder="1" applyAlignment="1">
      <alignment horizontal="center"/>
    </xf>
    <xf numFmtId="3" fontId="2" fillId="2" borderId="3" xfId="0" applyNumberFormat="1" applyFont="1" applyFill="1" applyBorder="1" applyAlignment="1">
      <alignment horizontal="right" vertical="center"/>
    </xf>
    <xf numFmtId="0" fontId="2" fillId="3" borderId="14" xfId="0" applyNumberFormat="1" applyFont="1" applyFill="1" applyBorder="1" applyAlignment="1">
      <alignment horizontal="left"/>
    </xf>
    <xf numFmtId="43" fontId="3" fillId="3" borderId="6" xfId="1" applyNumberFormat="1" applyFont="1" applyFill="1" applyBorder="1"/>
    <xf numFmtId="168" fontId="3" fillId="3" borderId="6" xfId="1" applyNumberFormat="1" applyFont="1" applyFill="1" applyBorder="1"/>
    <xf numFmtId="0" fontId="16" fillId="3" borderId="7" xfId="0" applyNumberFormat="1" applyFont="1" applyFill="1" applyBorder="1" applyAlignment="1">
      <alignment horizontal="left"/>
    </xf>
    <xf numFmtId="0" fontId="2" fillId="3" borderId="7" xfId="0" applyNumberFormat="1" applyFont="1" applyFill="1" applyBorder="1" applyAlignment="1">
      <alignment horizontal="left"/>
    </xf>
    <xf numFmtId="0" fontId="2" fillId="3" borderId="5" xfId="0" applyNumberFormat="1" applyFont="1" applyFill="1" applyBorder="1" applyAlignment="1">
      <alignment horizontal="left"/>
    </xf>
    <xf numFmtId="167" fontId="2" fillId="2" borderId="3" xfId="0" applyNumberFormat="1" applyFont="1" applyFill="1" applyBorder="1" applyAlignment="1">
      <alignment horizontal="right" vertical="center"/>
    </xf>
    <xf numFmtId="164" fontId="6" fillId="3" borderId="15" xfId="1" applyNumberFormat="1" applyFont="1" applyFill="1" applyBorder="1"/>
    <xf numFmtId="164" fontId="6" fillId="3" borderId="0" xfId="1" applyNumberFormat="1" applyFont="1" applyFill="1" applyBorder="1"/>
    <xf numFmtId="164" fontId="6" fillId="3" borderId="8" xfId="1" applyNumberFormat="1" applyFont="1" applyFill="1" applyBorder="1"/>
    <xf numFmtId="49" fontId="20" fillId="3" borderId="5" xfId="0" applyNumberFormat="1" applyFont="1" applyFill="1" applyBorder="1" applyAlignment="1">
      <alignment horizontal="left"/>
    </xf>
    <xf numFmtId="164" fontId="6" fillId="3" borderId="10" xfId="1" applyNumberFormat="1" applyFont="1" applyFill="1" applyBorder="1"/>
    <xf numFmtId="0" fontId="12" fillId="0" borderId="0" xfId="0" applyFont="1" applyAlignment="1">
      <alignment horizontal="center" wrapText="1"/>
    </xf>
    <xf numFmtId="0" fontId="8" fillId="0" borderId="0" xfId="0" applyFont="1"/>
    <xf numFmtId="164" fontId="8" fillId="0" borderId="0" xfId="1" applyNumberFormat="1" applyFont="1"/>
    <xf numFmtId="0" fontId="22" fillId="2" borderId="14"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7"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8" xfId="0" applyFont="1" applyFill="1" applyBorder="1" applyAlignment="1">
      <alignment horizontal="center" vertical="center"/>
    </xf>
    <xf numFmtId="4" fontId="3" fillId="3" borderId="0" xfId="0" applyNumberFormat="1" applyFont="1" applyFill="1" applyBorder="1"/>
    <xf numFmtId="0" fontId="22" fillId="2" borderId="9"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1" xfId="0" applyFont="1" applyFill="1" applyBorder="1" applyAlignment="1">
      <alignment vertical="center"/>
    </xf>
    <xf numFmtId="0" fontId="22" fillId="2" borderId="13" xfId="0" applyFont="1" applyFill="1" applyBorder="1" applyAlignment="1">
      <alignment vertical="center"/>
    </xf>
    <xf numFmtId="0" fontId="8" fillId="3" borderId="0" xfId="0" applyFont="1" applyFill="1"/>
    <xf numFmtId="164" fontId="22" fillId="2" borderId="3" xfId="1" applyNumberFormat="1" applyFont="1" applyFill="1" applyBorder="1" applyAlignment="1">
      <alignment horizontal="center" vertical="center"/>
    </xf>
    <xf numFmtId="0" fontId="8" fillId="3" borderId="0" xfId="0" applyFont="1" applyFill="1" applyBorder="1"/>
    <xf numFmtId="0" fontId="8" fillId="3" borderId="0" xfId="0" applyFont="1" applyFill="1" applyBorder="1"/>
    <xf numFmtId="164" fontId="8" fillId="3" borderId="0" xfId="1" applyNumberFormat="1" applyFont="1" applyFill="1"/>
    <xf numFmtId="0" fontId="22" fillId="0" borderId="3" xfId="0" applyFont="1" applyBorder="1" applyAlignment="1">
      <alignment vertical="center" wrapText="1"/>
    </xf>
    <xf numFmtId="0" fontId="8" fillId="0" borderId="3" xfId="0" applyFont="1" applyBorder="1"/>
    <xf numFmtId="164" fontId="23" fillId="0" borderId="3" xfId="1" applyNumberFormat="1" applyFont="1" applyBorder="1" applyAlignment="1">
      <alignment horizontal="center" vertical="center"/>
    </xf>
    <xf numFmtId="0" fontId="23" fillId="0" borderId="3" xfId="0" applyFont="1" applyBorder="1" applyAlignment="1">
      <alignment horizontal="left" vertical="center" wrapText="1"/>
    </xf>
    <xf numFmtId="0" fontId="23" fillId="0" borderId="3" xfId="0" applyFont="1" applyBorder="1" applyAlignment="1">
      <alignment horizontal="center" vertical="center"/>
    </xf>
    <xf numFmtId="164" fontId="23" fillId="3" borderId="0" xfId="1" applyNumberFormat="1" applyFont="1" applyFill="1" applyAlignment="1">
      <alignment vertical="center"/>
    </xf>
    <xf numFmtId="3" fontId="23" fillId="0" borderId="3" xfId="0" applyNumberFormat="1" applyFont="1" applyBorder="1" applyAlignment="1">
      <alignment horizontal="center" vertical="center"/>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43" fontId="3" fillId="3" borderId="0" xfId="0" applyNumberFormat="1" applyFont="1" applyFill="1" applyBorder="1"/>
    <xf numFmtId="0" fontId="23" fillId="0" borderId="11" xfId="0" applyFont="1" applyBorder="1" applyAlignment="1">
      <alignment vertical="center"/>
    </xf>
    <xf numFmtId="0" fontId="23" fillId="0" borderId="13" xfId="0" applyFont="1" applyBorder="1" applyAlignment="1">
      <alignment vertical="center"/>
    </xf>
    <xf numFmtId="164" fontId="23" fillId="3" borderId="0" xfId="1" applyNumberFormat="1" applyFont="1" applyFill="1" applyAlignment="1">
      <alignment horizontal="center" vertical="center"/>
    </xf>
    <xf numFmtId="0" fontId="22" fillId="2" borderId="3" xfId="0" applyFont="1" applyFill="1" applyBorder="1" applyAlignment="1">
      <alignment vertical="center"/>
    </xf>
    <xf numFmtId="4" fontId="3" fillId="3" borderId="0" xfId="0" applyNumberFormat="1" applyFont="1" applyFill="1"/>
    <xf numFmtId="164" fontId="22" fillId="2" borderId="3" xfId="1" applyNumberFormat="1" applyFont="1" applyFill="1" applyBorder="1" applyAlignment="1">
      <alignment horizontal="right" vertical="center"/>
    </xf>
    <xf numFmtId="0" fontId="22" fillId="0" borderId="3" xfId="0" applyFont="1" applyBorder="1" applyAlignment="1">
      <alignment vertical="center"/>
    </xf>
    <xf numFmtId="164" fontId="22" fillId="0" borderId="3" xfId="1" applyNumberFormat="1" applyFont="1" applyBorder="1" applyAlignment="1">
      <alignment horizontal="center" vertical="center"/>
    </xf>
    <xf numFmtId="164" fontId="8" fillId="3" borderId="0" xfId="1" applyNumberFormat="1" applyFont="1" applyFill="1" applyAlignment="1">
      <alignment vertical="center" wrapText="1"/>
    </xf>
    <xf numFmtId="0" fontId="24" fillId="0" borderId="0" xfId="0" applyFont="1"/>
    <xf numFmtId="0" fontId="23" fillId="0" borderId="11" xfId="0" applyFont="1" applyBorder="1" applyAlignment="1">
      <alignment horizontal="left" vertical="center"/>
    </xf>
    <xf numFmtId="0" fontId="23" fillId="0" borderId="13" xfId="0" applyFont="1" applyBorder="1" applyAlignment="1">
      <alignment horizontal="left" vertical="center"/>
    </xf>
    <xf numFmtId="0" fontId="22" fillId="2" borderId="3" xfId="0" applyFont="1" applyFill="1" applyBorder="1" applyAlignment="1">
      <alignment vertical="center"/>
    </xf>
    <xf numFmtId="164" fontId="3" fillId="3" borderId="0" xfId="0" applyNumberFormat="1" applyFont="1" applyFill="1"/>
    <xf numFmtId="43" fontId="3" fillId="3" borderId="0" xfId="1" applyNumberFormat="1" applyFont="1" applyFill="1" applyBorder="1"/>
    <xf numFmtId="169" fontId="3" fillId="3" borderId="0" xfId="0" applyNumberFormat="1" applyFont="1" applyFill="1" applyBorder="1"/>
    <xf numFmtId="0" fontId="10" fillId="0" borderId="0" xfId="0" applyFont="1" applyBorder="1" applyAlignment="1">
      <alignment horizontal="center"/>
    </xf>
    <xf numFmtId="164" fontId="10" fillId="0" borderId="0" xfId="1" applyNumberFormat="1" applyFont="1" applyBorder="1" applyAlignment="1">
      <alignment horizontal="center"/>
    </xf>
    <xf numFmtId="166" fontId="6" fillId="3" borderId="8" xfId="0" applyNumberFormat="1" applyFont="1" applyFill="1" applyBorder="1"/>
    <xf numFmtId="164" fontId="4" fillId="3" borderId="10" xfId="1" applyNumberFormat="1" applyFont="1" applyFill="1" applyBorder="1"/>
    <xf numFmtId="166" fontId="4" fillId="3" borderId="10" xfId="0" applyNumberFormat="1" applyFont="1" applyFill="1" applyBorder="1"/>
  </cellXfs>
  <cellStyles count="21">
    <cellStyle name="=C:\WINNT\SYSTEM32\COMMAND.COM" xfId="5"/>
    <cellStyle name="Euro" xfId="6"/>
    <cellStyle name="Millares" xfId="1" builtinId="3"/>
    <cellStyle name="Millares 2" xfId="4"/>
    <cellStyle name="Millares 2 2" xfId="7"/>
    <cellStyle name="Millares 2 3" xfId="8"/>
    <cellStyle name="Millares 3" xfId="9"/>
    <cellStyle name="Moneda 2" xfId="10"/>
    <cellStyle name="Normal" xfId="0" builtinId="0"/>
    <cellStyle name="Normal 2" xfId="11"/>
    <cellStyle name="Normal 2 2" xfId="3"/>
    <cellStyle name="Normal 3" xfId="12"/>
    <cellStyle name="Normal 4" xfId="13"/>
    <cellStyle name="Normal 4 2" xfId="14"/>
    <cellStyle name="Normal 5" xfId="15"/>
    <cellStyle name="Normal 5 2" xfId="16"/>
    <cellStyle name="Normal 6" xfId="17"/>
    <cellStyle name="Normal 6 2" xfId="18"/>
    <cellStyle name="Normal 9" xfId="19"/>
    <cellStyle name="Porcentaje" xfId="2" builtinId="5"/>
    <cellStyle name="Porcentual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tados%20Fros%20y%20Pptales%20Mar.18%20PG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ESF"/>
      <sheetName val="EA"/>
      <sheetName val="EVHP"/>
      <sheetName val="EFE"/>
      <sheetName val="ECSF"/>
      <sheetName val="PT_ESF_ECSF"/>
      <sheetName val="EAA"/>
      <sheetName val="EADP"/>
      <sheetName val="PC"/>
      <sheetName val="NOTAS"/>
      <sheetName val="EAI"/>
      <sheetName val="CAdmon"/>
      <sheetName val="COG"/>
      <sheetName val="CTG"/>
      <sheetName val="CFG"/>
      <sheetName val="EN"/>
      <sheetName val="ID"/>
      <sheetName val="IPF"/>
      <sheetName val="CProg"/>
      <sheetName val="PyPI"/>
      <sheetName val="IR"/>
      <sheetName val="Esq Bur"/>
      <sheetName val="Rel Cta Banc"/>
      <sheetName val="MPAS"/>
      <sheetName val="DGTOF"/>
      <sheetName val="Balanza LDF"/>
      <sheetName val="ESF LDF"/>
      <sheetName val="DPOP LDF"/>
      <sheetName val="ODF LDF"/>
      <sheetName val="BP LDF"/>
      <sheetName val="EAID LDF"/>
      <sheetName val="COG LDF"/>
      <sheetName val="CAdmon LDF"/>
      <sheetName val="CFG LDF"/>
      <sheetName val="CSPC LDF"/>
    </sheetNames>
    <sheetDataSet>
      <sheetData sheetId="0"/>
      <sheetData sheetId="1">
        <row r="17">
          <cell r="D17">
            <v>31455357.02</v>
          </cell>
          <cell r="E17">
            <v>33414143.77</v>
          </cell>
          <cell r="I17">
            <v>16343604.66</v>
          </cell>
        </row>
        <row r="18">
          <cell r="D18">
            <v>779425.53</v>
          </cell>
        </row>
        <row r="22">
          <cell r="I22">
            <v>158176</v>
          </cell>
        </row>
        <row r="31">
          <cell r="D31">
            <v>1114663</v>
          </cell>
        </row>
        <row r="45">
          <cell r="I45">
            <v>0</v>
          </cell>
          <cell r="J45">
            <v>0</v>
          </cell>
        </row>
      </sheetData>
      <sheetData sheetId="2">
        <row r="32">
          <cell r="D32">
            <v>9566624.0399999991</v>
          </cell>
        </row>
        <row r="40">
          <cell r="I40">
            <v>0</v>
          </cell>
        </row>
        <row r="50">
          <cell r="I50">
            <v>26807387.18</v>
          </cell>
        </row>
      </sheetData>
      <sheetData sheetId="3"/>
      <sheetData sheetId="4"/>
      <sheetData sheetId="5"/>
      <sheetData sheetId="6"/>
      <sheetData sheetId="7"/>
      <sheetData sheetId="8"/>
      <sheetData sheetId="9">
        <row r="6">
          <cell r="C6" t="str">
            <v>FIDEICOMISO DE INVERSIÓN Y ADMINISTRACIÓN DEL PARQUE GUANAJUATO BICENTENARIO</v>
          </cell>
        </row>
      </sheetData>
      <sheetData sheetId="10"/>
      <sheetData sheetId="11">
        <row r="20">
          <cell r="M20">
            <v>30047128.850000001</v>
          </cell>
        </row>
        <row r="26">
          <cell r="H26">
            <v>39613752.890000001</v>
          </cell>
        </row>
      </sheetData>
      <sheetData sheetId="12"/>
      <sheetData sheetId="13">
        <row r="38">
          <cell r="I38">
            <v>0</v>
          </cell>
        </row>
        <row r="39">
          <cell r="I39">
            <v>0</v>
          </cell>
        </row>
        <row r="40">
          <cell r="I40">
            <v>0</v>
          </cell>
        </row>
        <row r="41">
          <cell r="I41">
            <v>0</v>
          </cell>
        </row>
        <row r="43">
          <cell r="H43">
            <v>26807387.180000003</v>
          </cell>
        </row>
        <row r="47">
          <cell r="G47">
            <v>26807387.18</v>
          </cell>
          <cell r="H47">
            <v>26807387.18</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5"/>
  <sheetViews>
    <sheetView showGridLines="0" tabSelected="1" workbookViewId="0">
      <selection sqref="A1:E1"/>
    </sheetView>
  </sheetViews>
  <sheetFormatPr baseColWidth="10" defaultRowHeight="11.25" x14ac:dyDescent="0.2"/>
  <cols>
    <col min="1" max="1" width="57.85546875" style="4" customWidth="1"/>
    <col min="2" max="2" width="16.42578125" style="27" bestFit="1" customWidth="1"/>
    <col min="3" max="3" width="17.140625" style="4" customWidth="1"/>
    <col min="4" max="4" width="19.140625" style="27" customWidth="1"/>
    <col min="5" max="5" width="19.140625" style="4" customWidth="1"/>
    <col min="6" max="6" width="16.5703125" style="4" customWidth="1"/>
    <col min="7" max="7" width="14.85546875" style="4" customWidth="1"/>
    <col min="8" max="16384" width="11.42578125" style="4"/>
  </cols>
  <sheetData>
    <row r="1" spans="1:6" ht="4.5" customHeight="1" x14ac:dyDescent="0.2">
      <c r="A1" s="1"/>
      <c r="B1" s="2"/>
      <c r="C1" s="2"/>
      <c r="D1" s="2"/>
      <c r="E1" s="2"/>
      <c r="F1" s="3"/>
    </row>
    <row r="2" spans="1:6" ht="12.75" x14ac:dyDescent="0.2">
      <c r="A2" s="5" t="s">
        <v>0</v>
      </c>
      <c r="B2" s="6"/>
      <c r="C2" s="6"/>
      <c r="D2" s="6"/>
      <c r="E2" s="6"/>
      <c r="F2" s="6"/>
    </row>
    <row r="3" spans="1:6" ht="24" customHeight="1" x14ac:dyDescent="0.2">
      <c r="A3" s="5" t="s">
        <v>1</v>
      </c>
      <c r="B3" s="6"/>
      <c r="C3" s="6"/>
      <c r="D3" s="6"/>
      <c r="E3" s="6"/>
      <c r="F3" s="6"/>
    </row>
    <row r="4" spans="1:6" ht="15" x14ac:dyDescent="0.25">
      <c r="A4" s="7"/>
      <c r="B4" s="8"/>
      <c r="C4" s="9"/>
      <c r="D4" s="10"/>
      <c r="E4" s="9"/>
    </row>
    <row r="5" spans="1:6" ht="12" x14ac:dyDescent="0.2">
      <c r="A5" s="11" t="s">
        <v>2</v>
      </c>
      <c r="B5" s="12" t="str">
        <f>+[1]PC!C6</f>
        <v>FIDEICOMISO DE INVERSIÓN Y ADMINISTRACIÓN DEL PARQUE GUANAJUATO BICENTENARIO</v>
      </c>
      <c r="C5" s="13"/>
      <c r="D5" s="14"/>
      <c r="E5" s="15"/>
    </row>
    <row r="6" spans="1:6" ht="12" x14ac:dyDescent="0.2">
      <c r="A6" s="11"/>
      <c r="B6" s="16"/>
      <c r="C6" s="17"/>
      <c r="D6" s="18"/>
      <c r="E6" s="19"/>
    </row>
    <row r="7" spans="1:6" ht="12" x14ac:dyDescent="0.2">
      <c r="A7" s="11"/>
      <c r="B7" s="16"/>
      <c r="C7" s="17"/>
      <c r="D7" s="18"/>
      <c r="E7" s="19"/>
    </row>
    <row r="8" spans="1:6" ht="12.75" x14ac:dyDescent="0.2">
      <c r="A8" s="20" t="s">
        <v>3</v>
      </c>
      <c r="B8" s="20"/>
      <c r="C8" s="20"/>
      <c r="D8" s="20"/>
      <c r="E8" s="20"/>
    </row>
    <row r="9" spans="1:6" ht="12" x14ac:dyDescent="0.2">
      <c r="A9" s="21"/>
      <c r="B9" s="16"/>
      <c r="C9" s="17"/>
      <c r="D9" s="18"/>
      <c r="E9" s="19"/>
    </row>
    <row r="10" spans="1:6" ht="12.75" x14ac:dyDescent="0.2">
      <c r="A10" s="22" t="s">
        <v>4</v>
      </c>
      <c r="B10" s="23"/>
      <c r="C10" s="24"/>
      <c r="D10" s="10"/>
      <c r="E10" s="9"/>
    </row>
    <row r="11" spans="1:6" ht="14.25" x14ac:dyDescent="0.2">
      <c r="A11" s="25"/>
      <c r="B11" s="8"/>
      <c r="C11" s="9"/>
      <c r="D11" s="10"/>
      <c r="E11" s="9"/>
    </row>
    <row r="12" spans="1:6" ht="14.25" x14ac:dyDescent="0.2">
      <c r="A12" s="26" t="s">
        <v>5</v>
      </c>
      <c r="B12" s="8"/>
      <c r="C12" s="9"/>
      <c r="D12" s="10"/>
      <c r="E12" s="9"/>
    </row>
    <row r="13" spans="1:6" ht="14.25" x14ac:dyDescent="0.2">
      <c r="B13" s="8"/>
    </row>
    <row r="14" spans="1:6" ht="12" x14ac:dyDescent="0.2">
      <c r="A14" s="28" t="s">
        <v>6</v>
      </c>
      <c r="B14" s="29"/>
      <c r="C14" s="30"/>
      <c r="D14" s="29"/>
    </row>
    <row r="15" spans="1:6" x14ac:dyDescent="0.2">
      <c r="A15" s="31"/>
      <c r="B15" s="29"/>
      <c r="C15" s="30"/>
      <c r="D15" s="29"/>
    </row>
    <row r="16" spans="1:6" ht="20.25" customHeight="1" x14ac:dyDescent="0.2">
      <c r="A16" s="32" t="s">
        <v>7</v>
      </c>
      <c r="B16" s="33" t="s">
        <v>8</v>
      </c>
      <c r="C16" s="34" t="s">
        <v>9</v>
      </c>
      <c r="D16" s="33" t="s">
        <v>10</v>
      </c>
    </row>
    <row r="17" spans="1:4" x14ac:dyDescent="0.2">
      <c r="A17" s="35" t="s">
        <v>11</v>
      </c>
      <c r="B17" s="36"/>
      <c r="C17" s="37"/>
      <c r="D17" s="36"/>
    </row>
    <row r="18" spans="1:4" x14ac:dyDescent="0.2">
      <c r="A18" s="38" t="s">
        <v>12</v>
      </c>
      <c r="B18" s="36">
        <v>20000</v>
      </c>
      <c r="C18" s="37" t="s">
        <v>13</v>
      </c>
      <c r="D18" s="36">
        <f>+B18</f>
        <v>20000</v>
      </c>
    </row>
    <row r="19" spans="1:4" ht="3.75" customHeight="1" x14ac:dyDescent="0.2">
      <c r="A19" s="39"/>
      <c r="B19" s="36"/>
      <c r="C19" s="37"/>
      <c r="D19" s="36"/>
    </row>
    <row r="20" spans="1:4" x14ac:dyDescent="0.2">
      <c r="A20" s="39" t="s">
        <v>14</v>
      </c>
      <c r="B20" s="36"/>
      <c r="C20" s="37"/>
      <c r="D20" s="36"/>
    </row>
    <row r="21" spans="1:4" x14ac:dyDescent="0.2">
      <c r="A21" s="40" t="s">
        <v>15</v>
      </c>
      <c r="B21" s="36">
        <v>5000.03</v>
      </c>
      <c r="C21" s="37" t="s">
        <v>16</v>
      </c>
      <c r="D21" s="36">
        <f>+B21</f>
        <v>5000.03</v>
      </c>
    </row>
    <row r="22" spans="1:4" x14ac:dyDescent="0.2">
      <c r="A22" s="40" t="s">
        <v>17</v>
      </c>
      <c r="B22" s="36">
        <v>22900</v>
      </c>
      <c r="C22" s="37" t="s">
        <v>16</v>
      </c>
      <c r="D22" s="36">
        <f>+B22</f>
        <v>22900</v>
      </c>
    </row>
    <row r="23" spans="1:4" x14ac:dyDescent="0.2">
      <c r="A23" s="40" t="s">
        <v>18</v>
      </c>
      <c r="B23" s="36">
        <v>5000</v>
      </c>
      <c r="C23" s="37" t="s">
        <v>16</v>
      </c>
      <c r="D23" s="36">
        <f>+B23</f>
        <v>5000</v>
      </c>
    </row>
    <row r="24" spans="1:4" x14ac:dyDescent="0.2">
      <c r="A24" s="40" t="s">
        <v>19</v>
      </c>
      <c r="B24" s="36">
        <v>5065.2700000000004</v>
      </c>
      <c r="C24" s="37" t="s">
        <v>16</v>
      </c>
      <c r="D24" s="36">
        <f>+B24</f>
        <v>5065.2700000000004</v>
      </c>
    </row>
    <row r="25" spans="1:4" ht="3.75" customHeight="1" x14ac:dyDescent="0.2">
      <c r="A25" s="39"/>
      <c r="B25" s="36"/>
      <c r="C25" s="37"/>
      <c r="D25" s="36"/>
    </row>
    <row r="26" spans="1:4" x14ac:dyDescent="0.2">
      <c r="A26" s="39" t="s">
        <v>20</v>
      </c>
      <c r="B26" s="36"/>
      <c r="C26" s="37"/>
      <c r="D26" s="36"/>
    </row>
    <row r="27" spans="1:4" x14ac:dyDescent="0.2">
      <c r="A27" s="40" t="s">
        <v>21</v>
      </c>
      <c r="B27" s="36">
        <v>3271523.44</v>
      </c>
      <c r="C27" s="37" t="s">
        <v>22</v>
      </c>
      <c r="D27" s="36">
        <f t="shared" ref="D27:D30" si="0">+B27</f>
        <v>3271523.44</v>
      </c>
    </row>
    <row r="28" spans="1:4" x14ac:dyDescent="0.2">
      <c r="A28" s="40" t="s">
        <v>23</v>
      </c>
      <c r="B28" s="36">
        <v>7280069.5199999996</v>
      </c>
      <c r="C28" s="37" t="s">
        <v>22</v>
      </c>
      <c r="D28" s="36">
        <f t="shared" si="0"/>
        <v>7280069.5199999996</v>
      </c>
    </row>
    <row r="29" spans="1:4" x14ac:dyDescent="0.2">
      <c r="A29" s="40" t="s">
        <v>24</v>
      </c>
      <c r="B29" s="36">
        <v>18023644.93</v>
      </c>
      <c r="C29" s="37" t="s">
        <v>22</v>
      </c>
      <c r="D29" s="36">
        <f t="shared" si="0"/>
        <v>18023644.93</v>
      </c>
    </row>
    <row r="30" spans="1:4" x14ac:dyDescent="0.2">
      <c r="A30" s="40" t="s">
        <v>25</v>
      </c>
      <c r="B30" s="36">
        <v>2822153.83</v>
      </c>
      <c r="C30" s="37" t="s">
        <v>22</v>
      </c>
      <c r="D30" s="36">
        <f t="shared" si="0"/>
        <v>2822153.83</v>
      </c>
    </row>
    <row r="31" spans="1:4" ht="3.75" customHeight="1" x14ac:dyDescent="0.2">
      <c r="A31" s="41"/>
      <c r="B31" s="42"/>
      <c r="C31" s="43">
        <v>0</v>
      </c>
      <c r="D31" s="42"/>
    </row>
    <row r="32" spans="1:4" x14ac:dyDescent="0.2">
      <c r="A32" s="31"/>
      <c r="B32" s="44">
        <f>SUM(B17:B31)</f>
        <v>31455357.019999996</v>
      </c>
      <c r="C32" s="45"/>
      <c r="D32" s="44">
        <f>SUM(D17:D31)</f>
        <v>31455357.019999996</v>
      </c>
    </row>
    <row r="33" spans="1:5" x14ac:dyDescent="0.2">
      <c r="A33" s="31"/>
      <c r="B33" s="29">
        <f>+B32-[1]ESF!D17</f>
        <v>0</v>
      </c>
      <c r="C33" s="30"/>
      <c r="D33" s="29"/>
    </row>
    <row r="34" spans="1:5" x14ac:dyDescent="0.2">
      <c r="A34" s="31"/>
      <c r="B34" s="29"/>
      <c r="C34" s="30"/>
      <c r="D34" s="29"/>
    </row>
    <row r="35" spans="1:5" ht="12" x14ac:dyDescent="0.2">
      <c r="A35" s="28" t="s">
        <v>26</v>
      </c>
      <c r="B35" s="46"/>
      <c r="C35" s="30"/>
      <c r="D35" s="29"/>
    </row>
    <row r="37" spans="1:5" ht="18.75" customHeight="1" x14ac:dyDescent="0.2">
      <c r="A37" s="32" t="s">
        <v>27</v>
      </c>
      <c r="B37" s="33" t="s">
        <v>8</v>
      </c>
      <c r="C37" s="34" t="s">
        <v>28</v>
      </c>
      <c r="D37" s="33" t="s">
        <v>29</v>
      </c>
      <c r="E37" s="47">
        <v>2012</v>
      </c>
    </row>
    <row r="38" spans="1:5" x14ac:dyDescent="0.2">
      <c r="A38" s="48"/>
      <c r="B38" s="49"/>
      <c r="C38" s="50"/>
      <c r="D38" s="49"/>
      <c r="E38" s="49"/>
    </row>
    <row r="39" spans="1:5" x14ac:dyDescent="0.2">
      <c r="A39" s="48"/>
      <c r="B39" s="49"/>
      <c r="C39" s="50"/>
      <c r="D39" s="49"/>
      <c r="E39" s="49"/>
    </row>
    <row r="40" spans="1:5" x14ac:dyDescent="0.2">
      <c r="A40" s="48"/>
      <c r="B40" s="49"/>
      <c r="C40" s="50"/>
      <c r="D40" s="49"/>
      <c r="E40" s="49"/>
    </row>
    <row r="41" spans="1:5" ht="14.25" customHeight="1" x14ac:dyDescent="0.2">
      <c r="A41" s="41"/>
      <c r="B41" s="51"/>
      <c r="C41" s="52"/>
      <c r="D41" s="51"/>
      <c r="E41" s="51"/>
    </row>
    <row r="42" spans="1:5" ht="14.25" customHeight="1" x14ac:dyDescent="0.2">
      <c r="B42" s="53">
        <f>SUM(B38:B41)</f>
        <v>0</v>
      </c>
      <c r="C42" s="53">
        <f>SUM(C38:C41)</f>
        <v>0</v>
      </c>
      <c r="D42" s="53">
        <f>SUM(D38:D41)</f>
        <v>0</v>
      </c>
      <c r="E42" s="53">
        <f>SUM(E38:E41)</f>
        <v>0</v>
      </c>
    </row>
    <row r="43" spans="1:5" ht="14.25" customHeight="1" x14ac:dyDescent="0.2">
      <c r="B43" s="54"/>
      <c r="C43" s="55"/>
      <c r="D43" s="54"/>
    </row>
    <row r="44" spans="1:5" ht="14.25" customHeight="1" x14ac:dyDescent="0.2"/>
    <row r="45" spans="1:5" ht="23.25" customHeight="1" x14ac:dyDescent="0.2">
      <c r="A45" s="32" t="s">
        <v>30</v>
      </c>
      <c r="B45" s="33" t="s">
        <v>8</v>
      </c>
      <c r="C45" s="34" t="s">
        <v>31</v>
      </c>
      <c r="D45" s="33" t="s">
        <v>32</v>
      </c>
      <c r="E45" s="34" t="s">
        <v>33</v>
      </c>
    </row>
    <row r="46" spans="1:5" ht="14.25" customHeight="1" x14ac:dyDescent="0.2">
      <c r="A46" s="56" t="s">
        <v>34</v>
      </c>
      <c r="B46" s="57"/>
      <c r="C46" s="58"/>
      <c r="D46" s="59"/>
      <c r="E46" s="58"/>
    </row>
    <row r="47" spans="1:5" ht="3" customHeight="1" x14ac:dyDescent="0.2">
      <c r="A47" s="60"/>
      <c r="B47" s="61"/>
      <c r="C47" s="62"/>
      <c r="D47" s="49"/>
      <c r="E47" s="62"/>
    </row>
    <row r="48" spans="1:5" ht="14.25" customHeight="1" x14ac:dyDescent="0.2">
      <c r="A48" s="63" t="s">
        <v>35</v>
      </c>
      <c r="B48" s="64">
        <v>17760</v>
      </c>
      <c r="C48" s="65">
        <f>+B48</f>
        <v>17760</v>
      </c>
      <c r="D48" s="64"/>
      <c r="E48" s="65"/>
    </row>
    <row r="49" spans="1:5" ht="14.25" customHeight="1" x14ac:dyDescent="0.2">
      <c r="A49" s="63" t="s">
        <v>36</v>
      </c>
      <c r="B49" s="64">
        <v>52474</v>
      </c>
      <c r="C49" s="65"/>
      <c r="D49" s="64"/>
      <c r="E49" s="65">
        <f>+B49</f>
        <v>52474</v>
      </c>
    </row>
    <row r="50" spans="1:5" ht="14.25" customHeight="1" x14ac:dyDescent="0.2">
      <c r="A50" s="63" t="s">
        <v>37</v>
      </c>
      <c r="B50" s="64">
        <v>17540</v>
      </c>
      <c r="C50" s="65">
        <f>+B50</f>
        <v>17540</v>
      </c>
      <c r="D50" s="64"/>
      <c r="E50" s="65"/>
    </row>
    <row r="51" spans="1:5" ht="14.25" customHeight="1" x14ac:dyDescent="0.2">
      <c r="A51" s="63" t="s">
        <v>38</v>
      </c>
      <c r="B51" s="64">
        <v>3658</v>
      </c>
      <c r="C51" s="65">
        <f>+B51</f>
        <v>3658</v>
      </c>
      <c r="D51" s="64"/>
      <c r="E51" s="65"/>
    </row>
    <row r="52" spans="1:5" ht="14.25" customHeight="1" x14ac:dyDescent="0.2">
      <c r="A52" s="63" t="s">
        <v>39</v>
      </c>
      <c r="B52" s="64">
        <v>8880</v>
      </c>
      <c r="C52" s="65">
        <f>+B52</f>
        <v>8880</v>
      </c>
      <c r="D52" s="64"/>
      <c r="E52" s="65"/>
    </row>
    <row r="53" spans="1:5" ht="14.25" customHeight="1" x14ac:dyDescent="0.2">
      <c r="A53" s="63" t="s">
        <v>40</v>
      </c>
      <c r="B53" s="64">
        <v>7380</v>
      </c>
      <c r="C53" s="65">
        <f>+B53</f>
        <v>7380</v>
      </c>
      <c r="D53" s="64"/>
      <c r="E53" s="65"/>
    </row>
    <row r="54" spans="1:5" ht="14.25" customHeight="1" x14ac:dyDescent="0.2">
      <c r="A54" s="63" t="s">
        <v>41</v>
      </c>
      <c r="B54" s="64">
        <v>5295.2</v>
      </c>
      <c r="C54" s="65"/>
      <c r="D54" s="64"/>
      <c r="E54" s="65">
        <f>+B54</f>
        <v>5295.2</v>
      </c>
    </row>
    <row r="55" spans="1:5" ht="14.25" customHeight="1" x14ac:dyDescent="0.2">
      <c r="A55" s="63" t="s">
        <v>42</v>
      </c>
      <c r="B55" s="64">
        <v>28934</v>
      </c>
      <c r="C55" s="65"/>
      <c r="D55" s="64"/>
      <c r="E55" s="65">
        <f>+B55</f>
        <v>28934</v>
      </c>
    </row>
    <row r="56" spans="1:5" ht="14.25" customHeight="1" x14ac:dyDescent="0.2">
      <c r="A56" s="63" t="s">
        <v>43</v>
      </c>
      <c r="B56" s="64">
        <v>81417</v>
      </c>
      <c r="C56" s="64"/>
      <c r="D56" s="64"/>
      <c r="E56" s="65">
        <f t="shared" ref="E56:E57" si="1">+B56</f>
        <v>81417</v>
      </c>
    </row>
    <row r="57" spans="1:5" ht="14.25" customHeight="1" x14ac:dyDescent="0.2">
      <c r="A57" s="63" t="s">
        <v>44</v>
      </c>
      <c r="B57" s="64">
        <v>916</v>
      </c>
      <c r="C57" s="65"/>
      <c r="D57" s="64"/>
      <c r="E57" s="65">
        <f t="shared" si="1"/>
        <v>916</v>
      </c>
    </row>
    <row r="58" spans="1:5" ht="14.25" customHeight="1" x14ac:dyDescent="0.2">
      <c r="A58" s="63" t="s">
        <v>45</v>
      </c>
      <c r="B58" s="64">
        <v>3870</v>
      </c>
      <c r="C58" s="65">
        <f t="shared" ref="C58:C60" si="2">+B58</f>
        <v>3870</v>
      </c>
      <c r="D58" s="64"/>
      <c r="E58" s="65"/>
    </row>
    <row r="59" spans="1:5" ht="14.25" customHeight="1" x14ac:dyDescent="0.2">
      <c r="A59" s="63" t="s">
        <v>46</v>
      </c>
      <c r="B59" s="64">
        <v>7760</v>
      </c>
      <c r="C59" s="65">
        <f t="shared" si="2"/>
        <v>7760</v>
      </c>
      <c r="D59" s="64"/>
      <c r="E59" s="65"/>
    </row>
    <row r="60" spans="1:5" ht="14.25" customHeight="1" x14ac:dyDescent="0.2">
      <c r="A60" s="63" t="s">
        <v>47</v>
      </c>
      <c r="B60" s="64">
        <v>2958</v>
      </c>
      <c r="C60" s="65">
        <f t="shared" si="2"/>
        <v>2958</v>
      </c>
      <c r="D60" s="64"/>
      <c r="E60" s="65"/>
    </row>
    <row r="61" spans="1:5" ht="14.25" customHeight="1" x14ac:dyDescent="0.2">
      <c r="A61" s="63" t="s">
        <v>48</v>
      </c>
      <c r="B61" s="64">
        <v>137750</v>
      </c>
      <c r="C61" s="65">
        <f>+B61</f>
        <v>137750</v>
      </c>
      <c r="D61" s="64"/>
      <c r="E61" s="65"/>
    </row>
    <row r="62" spans="1:5" ht="14.25" customHeight="1" x14ac:dyDescent="0.2">
      <c r="A62" s="63" t="s">
        <v>49</v>
      </c>
      <c r="B62" s="64">
        <v>3860</v>
      </c>
      <c r="C62" s="65">
        <f t="shared" ref="C62:C63" si="3">+B62</f>
        <v>3860</v>
      </c>
      <c r="D62" s="64"/>
      <c r="E62" s="65"/>
    </row>
    <row r="63" spans="1:5" ht="14.25" customHeight="1" x14ac:dyDescent="0.2">
      <c r="A63" s="63" t="s">
        <v>50</v>
      </c>
      <c r="B63" s="64">
        <v>3870</v>
      </c>
      <c r="C63" s="65">
        <f t="shared" si="3"/>
        <v>3870</v>
      </c>
      <c r="D63" s="64"/>
      <c r="E63" s="65"/>
    </row>
    <row r="64" spans="1:5" ht="14.25" customHeight="1" x14ac:dyDescent="0.2">
      <c r="A64" s="48"/>
      <c r="B64" s="64"/>
      <c r="C64" s="65"/>
      <c r="D64" s="64"/>
      <c r="E64" s="65"/>
    </row>
    <row r="65" spans="1:5" ht="14.25" customHeight="1" x14ac:dyDescent="0.2">
      <c r="A65" s="48" t="s">
        <v>51</v>
      </c>
      <c r="B65" s="64"/>
      <c r="C65" s="65"/>
      <c r="D65" s="64"/>
      <c r="E65" s="65"/>
    </row>
    <row r="66" spans="1:5" ht="3" customHeight="1" x14ac:dyDescent="0.2">
      <c r="A66" s="48"/>
      <c r="B66" s="64"/>
      <c r="C66" s="65"/>
      <c r="D66" s="64"/>
      <c r="E66" s="65"/>
    </row>
    <row r="67" spans="1:5" ht="14.25" customHeight="1" x14ac:dyDescent="0.2">
      <c r="A67" s="40" t="s">
        <v>52</v>
      </c>
      <c r="B67" s="64">
        <v>441.19</v>
      </c>
      <c r="C67" s="65"/>
      <c r="D67" s="64">
        <f>+B67</f>
        <v>441.19</v>
      </c>
      <c r="E67" s="65"/>
    </row>
    <row r="68" spans="1:5" ht="14.25" customHeight="1" x14ac:dyDescent="0.2">
      <c r="A68" s="63" t="s">
        <v>53</v>
      </c>
      <c r="B68" s="64">
        <v>13700</v>
      </c>
      <c r="C68" s="65">
        <f t="shared" ref="C68:C84" si="4">+B68</f>
        <v>13700</v>
      </c>
      <c r="D68" s="64"/>
      <c r="E68" s="65"/>
    </row>
    <row r="69" spans="1:5" ht="14.25" customHeight="1" x14ac:dyDescent="0.2">
      <c r="A69" s="63" t="s">
        <v>54</v>
      </c>
      <c r="B69" s="64">
        <v>17647</v>
      </c>
      <c r="C69" s="65">
        <f t="shared" si="4"/>
        <v>17647</v>
      </c>
      <c r="D69" s="64"/>
      <c r="E69" s="65"/>
    </row>
    <row r="70" spans="1:5" ht="14.25" customHeight="1" x14ac:dyDescent="0.2">
      <c r="A70" s="63" t="s">
        <v>55</v>
      </c>
      <c r="B70" s="64">
        <v>59820</v>
      </c>
      <c r="C70" s="65">
        <f t="shared" si="4"/>
        <v>59820</v>
      </c>
      <c r="D70" s="64"/>
      <c r="E70" s="65"/>
    </row>
    <row r="71" spans="1:5" ht="14.25" customHeight="1" x14ac:dyDescent="0.2">
      <c r="A71" s="63" t="s">
        <v>56</v>
      </c>
      <c r="B71" s="64">
        <v>2300</v>
      </c>
      <c r="C71" s="65">
        <f t="shared" si="4"/>
        <v>2300</v>
      </c>
      <c r="D71" s="64"/>
      <c r="E71" s="65"/>
    </row>
    <row r="72" spans="1:5" ht="14.25" customHeight="1" x14ac:dyDescent="0.2">
      <c r="A72" s="63" t="s">
        <v>57</v>
      </c>
      <c r="B72" s="64">
        <v>5300</v>
      </c>
      <c r="C72" s="65">
        <f t="shared" si="4"/>
        <v>5300</v>
      </c>
      <c r="D72" s="64"/>
      <c r="E72" s="65"/>
    </row>
    <row r="73" spans="1:5" ht="14.25" customHeight="1" x14ac:dyDescent="0.2">
      <c r="A73" s="63" t="s">
        <v>58</v>
      </c>
      <c r="B73" s="64">
        <v>4670</v>
      </c>
      <c r="C73" s="65">
        <f t="shared" si="4"/>
        <v>4670</v>
      </c>
      <c r="D73" s="64"/>
      <c r="E73" s="65"/>
    </row>
    <row r="74" spans="1:5" ht="14.25" customHeight="1" x14ac:dyDescent="0.2">
      <c r="A74" s="63" t="s">
        <v>59</v>
      </c>
      <c r="B74" s="64">
        <v>2300</v>
      </c>
      <c r="C74" s="65">
        <f t="shared" si="4"/>
        <v>2300</v>
      </c>
      <c r="D74" s="64"/>
      <c r="E74" s="65"/>
    </row>
    <row r="75" spans="1:5" ht="14.25" customHeight="1" x14ac:dyDescent="0.2">
      <c r="A75" s="63" t="s">
        <v>60</v>
      </c>
      <c r="B75" s="64">
        <v>1900</v>
      </c>
      <c r="C75" s="65">
        <f t="shared" si="4"/>
        <v>1900</v>
      </c>
      <c r="D75" s="64"/>
      <c r="E75" s="65"/>
    </row>
    <row r="76" spans="1:5" ht="14.25" customHeight="1" x14ac:dyDescent="0.2">
      <c r="A76" s="63" t="s">
        <v>61</v>
      </c>
      <c r="B76" s="64">
        <v>59750.95</v>
      </c>
      <c r="C76" s="65">
        <f t="shared" si="4"/>
        <v>59750.95</v>
      </c>
      <c r="D76" s="64"/>
      <c r="E76" s="65"/>
    </row>
    <row r="77" spans="1:5" ht="14.25" customHeight="1" x14ac:dyDescent="0.2">
      <c r="A77" s="63" t="s">
        <v>62</v>
      </c>
      <c r="B77" s="64">
        <v>1396.72</v>
      </c>
      <c r="C77" s="65">
        <f t="shared" si="4"/>
        <v>1396.72</v>
      </c>
      <c r="D77" s="64"/>
      <c r="E77" s="65"/>
    </row>
    <row r="78" spans="1:5" ht="14.25" customHeight="1" x14ac:dyDescent="0.2">
      <c r="A78" s="63" t="s">
        <v>63</v>
      </c>
      <c r="B78" s="64">
        <v>16090</v>
      </c>
      <c r="C78" s="65">
        <f t="shared" si="4"/>
        <v>16090</v>
      </c>
      <c r="D78" s="64"/>
      <c r="E78" s="65"/>
    </row>
    <row r="79" spans="1:5" ht="14.25" customHeight="1" x14ac:dyDescent="0.2">
      <c r="A79" s="63" t="s">
        <v>64</v>
      </c>
      <c r="B79" s="64">
        <v>4000</v>
      </c>
      <c r="C79" s="65">
        <f t="shared" si="4"/>
        <v>4000</v>
      </c>
      <c r="D79" s="64"/>
      <c r="E79" s="65"/>
    </row>
    <row r="80" spans="1:5" ht="14.25" customHeight="1" x14ac:dyDescent="0.2">
      <c r="A80" s="63" t="s">
        <v>65</v>
      </c>
      <c r="B80" s="64">
        <v>154858.56</v>
      </c>
      <c r="C80" s="65">
        <f t="shared" si="4"/>
        <v>154858.56</v>
      </c>
      <c r="D80" s="64"/>
      <c r="E80" s="65"/>
    </row>
    <row r="81" spans="1:5" ht="14.25" customHeight="1" x14ac:dyDescent="0.2">
      <c r="A81" s="63" t="s">
        <v>66</v>
      </c>
      <c r="B81" s="64">
        <v>1166.9000000000001</v>
      </c>
      <c r="C81" s="65">
        <f t="shared" si="4"/>
        <v>1166.9000000000001</v>
      </c>
      <c r="D81" s="64"/>
      <c r="E81" s="65"/>
    </row>
    <row r="82" spans="1:5" ht="14.25" customHeight="1" x14ac:dyDescent="0.2">
      <c r="A82" s="63" t="s">
        <v>67</v>
      </c>
      <c r="B82" s="64">
        <v>40650.01</v>
      </c>
      <c r="C82" s="65">
        <f t="shared" si="4"/>
        <v>40650.01</v>
      </c>
      <c r="D82" s="64"/>
      <c r="E82" s="65"/>
    </row>
    <row r="83" spans="1:5" ht="14.25" customHeight="1" x14ac:dyDescent="0.2">
      <c r="A83" s="63" t="s">
        <v>68</v>
      </c>
      <c r="B83" s="64">
        <v>600</v>
      </c>
      <c r="C83" s="65">
        <f t="shared" si="4"/>
        <v>600</v>
      </c>
      <c r="D83" s="64"/>
      <c r="E83" s="65"/>
    </row>
    <row r="84" spans="1:5" ht="14.25" customHeight="1" x14ac:dyDescent="0.2">
      <c r="A84" s="63" t="s">
        <v>69</v>
      </c>
      <c r="B84" s="64">
        <v>207</v>
      </c>
      <c r="C84" s="65">
        <f t="shared" si="4"/>
        <v>207</v>
      </c>
      <c r="D84" s="64"/>
      <c r="E84" s="65"/>
    </row>
    <row r="85" spans="1:5" ht="14.25" customHeight="1" x14ac:dyDescent="0.2">
      <c r="A85" s="63"/>
      <c r="B85" s="64"/>
      <c r="C85" s="65"/>
      <c r="D85" s="64"/>
      <c r="E85" s="65"/>
    </row>
    <row r="86" spans="1:5" ht="14.25" customHeight="1" x14ac:dyDescent="0.2">
      <c r="A86" s="48" t="s">
        <v>70</v>
      </c>
      <c r="B86" s="64"/>
      <c r="C86" s="65"/>
      <c r="D86" s="64"/>
      <c r="E86" s="65"/>
    </row>
    <row r="87" spans="1:5" ht="3" customHeight="1" x14ac:dyDescent="0.2">
      <c r="A87" s="48"/>
      <c r="B87" s="64"/>
      <c r="C87" s="65"/>
      <c r="D87" s="64"/>
      <c r="E87" s="65"/>
    </row>
    <row r="88" spans="1:5" ht="14.25" customHeight="1" x14ac:dyDescent="0.2">
      <c r="A88" s="40" t="s">
        <v>71</v>
      </c>
      <c r="B88" s="64">
        <v>8305</v>
      </c>
      <c r="C88" s="65">
        <f>+B88-D88</f>
        <v>650</v>
      </c>
      <c r="D88" s="64">
        <v>7655</v>
      </c>
      <c r="E88" s="65"/>
    </row>
    <row r="89" spans="1:5" ht="14.25" customHeight="1" x14ac:dyDescent="0.2">
      <c r="A89" s="66"/>
      <c r="B89" s="67"/>
      <c r="C89" s="68"/>
      <c r="D89" s="67"/>
      <c r="E89" s="68"/>
    </row>
    <row r="90" spans="1:5" ht="14.25" customHeight="1" x14ac:dyDescent="0.2">
      <c r="B90" s="69">
        <f>SUM(B46:B89)</f>
        <v>779425.52999999991</v>
      </c>
      <c r="C90" s="69">
        <f>SUM(C46:C89)</f>
        <v>602293.14</v>
      </c>
      <c r="D90" s="69">
        <f>SUM(D46:D89)</f>
        <v>8096.19</v>
      </c>
      <c r="E90" s="69">
        <f>SUM(E46:E89)</f>
        <v>169036.2</v>
      </c>
    </row>
    <row r="91" spans="1:5" ht="14.25" customHeight="1" x14ac:dyDescent="0.2">
      <c r="B91" s="70">
        <f>+B90-[1]ESF!D18</f>
        <v>0</v>
      </c>
      <c r="C91" s="71"/>
      <c r="D91" s="70"/>
      <c r="E91" s="71"/>
    </row>
    <row r="92" spans="1:5" ht="14.25" customHeight="1" x14ac:dyDescent="0.2">
      <c r="B92" s="70"/>
      <c r="C92" s="71"/>
      <c r="D92" s="70"/>
      <c r="E92" s="71"/>
    </row>
    <row r="93" spans="1:5" ht="14.25" customHeight="1" x14ac:dyDescent="0.2">
      <c r="B93" s="70"/>
      <c r="C93" s="71"/>
      <c r="D93" s="70"/>
      <c r="E93" s="71"/>
    </row>
    <row r="94" spans="1:5" ht="14.25" customHeight="1" x14ac:dyDescent="0.2">
      <c r="A94" s="32" t="s">
        <v>72</v>
      </c>
      <c r="B94" s="33" t="s">
        <v>8</v>
      </c>
      <c r="C94" s="34" t="s">
        <v>31</v>
      </c>
      <c r="D94" s="33" t="s">
        <v>32</v>
      </c>
      <c r="E94" s="34" t="s">
        <v>33</v>
      </c>
    </row>
    <row r="95" spans="1:5" ht="14.25" customHeight="1" x14ac:dyDescent="0.2">
      <c r="A95" s="56" t="s">
        <v>73</v>
      </c>
      <c r="B95" s="57"/>
      <c r="C95" s="58"/>
      <c r="D95" s="59"/>
      <c r="E95" s="58"/>
    </row>
    <row r="96" spans="1:5" ht="3" customHeight="1" x14ac:dyDescent="0.2">
      <c r="A96" s="60"/>
      <c r="B96" s="61"/>
      <c r="C96" s="62"/>
      <c r="D96" s="49"/>
      <c r="E96" s="62"/>
    </row>
    <row r="97" spans="1:5" ht="14.25" customHeight="1" x14ac:dyDescent="0.2">
      <c r="A97" s="63" t="s">
        <v>74</v>
      </c>
      <c r="B97" s="64">
        <v>1114663</v>
      </c>
      <c r="C97" s="65"/>
      <c r="D97" s="64"/>
      <c r="E97" s="65">
        <f>+B97</f>
        <v>1114663</v>
      </c>
    </row>
    <row r="98" spans="1:5" ht="14.25" customHeight="1" x14ac:dyDescent="0.2">
      <c r="A98" s="66"/>
      <c r="B98" s="67"/>
      <c r="C98" s="68"/>
      <c r="D98" s="67"/>
      <c r="E98" s="68"/>
    </row>
    <row r="99" spans="1:5" ht="14.25" customHeight="1" x14ac:dyDescent="0.2">
      <c r="B99" s="69">
        <f>+B97</f>
        <v>1114663</v>
      </c>
      <c r="C99" s="69">
        <f>+C97</f>
        <v>0</v>
      </c>
      <c r="D99" s="69">
        <f>+D97</f>
        <v>0</v>
      </c>
      <c r="E99" s="69">
        <f>+E97</f>
        <v>1114663</v>
      </c>
    </row>
    <row r="100" spans="1:5" ht="14.25" customHeight="1" x14ac:dyDescent="0.2">
      <c r="B100" s="70">
        <f>+B97-[1]ESF!D31</f>
        <v>0</v>
      </c>
      <c r="C100" s="71"/>
      <c r="D100" s="70"/>
      <c r="E100" s="71"/>
    </row>
    <row r="101" spans="1:5" ht="14.25" customHeight="1" x14ac:dyDescent="0.2">
      <c r="B101" s="70"/>
      <c r="C101" s="71"/>
      <c r="D101" s="70"/>
      <c r="E101" s="71"/>
    </row>
    <row r="102" spans="1:5" ht="14.25" customHeight="1" x14ac:dyDescent="0.2">
      <c r="B102" s="70"/>
      <c r="C102" s="71"/>
      <c r="D102" s="70"/>
      <c r="E102" s="71"/>
    </row>
    <row r="103" spans="1:5" ht="14.25" customHeight="1" x14ac:dyDescent="0.2">
      <c r="B103" s="70"/>
      <c r="C103" s="71"/>
      <c r="D103" s="70"/>
      <c r="E103" s="71"/>
    </row>
    <row r="104" spans="1:5" ht="14.25" customHeight="1" x14ac:dyDescent="0.2">
      <c r="B104" s="70"/>
      <c r="C104" s="71"/>
      <c r="D104" s="70"/>
      <c r="E104" s="71"/>
    </row>
    <row r="105" spans="1:5" ht="14.25" customHeight="1" x14ac:dyDescent="0.2">
      <c r="B105" s="70"/>
      <c r="C105" s="71"/>
      <c r="D105" s="70"/>
      <c r="E105" s="71"/>
    </row>
    <row r="106" spans="1:5" ht="14.25" customHeight="1" x14ac:dyDescent="0.2">
      <c r="B106" s="70"/>
      <c r="C106" s="71"/>
      <c r="D106" s="70"/>
      <c r="E106" s="71"/>
    </row>
    <row r="107" spans="1:5" ht="14.25" customHeight="1" x14ac:dyDescent="0.2"/>
    <row r="108" spans="1:5" ht="14.25" customHeight="1" x14ac:dyDescent="0.2">
      <c r="A108" s="28" t="s">
        <v>75</v>
      </c>
    </row>
    <row r="109" spans="1:5" ht="14.25" customHeight="1" x14ac:dyDescent="0.2">
      <c r="A109" s="72"/>
    </row>
    <row r="110" spans="1:5" ht="24" customHeight="1" x14ac:dyDescent="0.2">
      <c r="A110" s="32" t="s">
        <v>76</v>
      </c>
      <c r="B110" s="33" t="s">
        <v>8</v>
      </c>
      <c r="C110" s="34" t="s">
        <v>77</v>
      </c>
    </row>
    <row r="111" spans="1:5" ht="14.25" customHeight="1" x14ac:dyDescent="0.2">
      <c r="A111" s="73" t="s">
        <v>78</v>
      </c>
      <c r="B111" s="59"/>
      <c r="C111" s="74">
        <v>0</v>
      </c>
    </row>
    <row r="112" spans="1:5" ht="14.25" customHeight="1" x14ac:dyDescent="0.2">
      <c r="A112" s="48"/>
      <c r="B112" s="49"/>
      <c r="C112" s="50">
        <v>0</v>
      </c>
    </row>
    <row r="113" spans="1:6" ht="14.25" customHeight="1" x14ac:dyDescent="0.2">
      <c r="A113" s="48" t="s">
        <v>79</v>
      </c>
      <c r="B113" s="49"/>
      <c r="C113" s="50"/>
    </row>
    <row r="114" spans="1:6" ht="14.25" customHeight="1" x14ac:dyDescent="0.2">
      <c r="A114" s="41"/>
      <c r="B114" s="51"/>
      <c r="C114" s="52">
        <v>0</v>
      </c>
    </row>
    <row r="115" spans="1:6" ht="14.25" customHeight="1" x14ac:dyDescent="0.2">
      <c r="A115" s="75"/>
      <c r="B115" s="33">
        <f>SUM(B110:B114)</f>
        <v>0</v>
      </c>
      <c r="C115" s="34"/>
    </row>
    <row r="116" spans="1:6" ht="14.25" customHeight="1" x14ac:dyDescent="0.2">
      <c r="A116" s="75"/>
      <c r="B116" s="29"/>
      <c r="C116" s="76"/>
    </row>
    <row r="117" spans="1:6" ht="14.25" customHeight="1" x14ac:dyDescent="0.2"/>
    <row r="118" spans="1:6" ht="14.25" customHeight="1" x14ac:dyDescent="0.2">
      <c r="A118" s="28" t="s">
        <v>80</v>
      </c>
    </row>
    <row r="119" spans="1:6" ht="14.25" customHeight="1" x14ac:dyDescent="0.2">
      <c r="A119" s="72"/>
    </row>
    <row r="120" spans="1:6" ht="27.75" customHeight="1" x14ac:dyDescent="0.2">
      <c r="A120" s="32" t="s">
        <v>81</v>
      </c>
      <c r="B120" s="33" t="s">
        <v>8</v>
      </c>
      <c r="C120" s="34" t="s">
        <v>9</v>
      </c>
      <c r="D120" s="33" t="s">
        <v>82</v>
      </c>
      <c r="E120" s="77" t="s">
        <v>83</v>
      </c>
      <c r="F120" s="34" t="s">
        <v>84</v>
      </c>
    </row>
    <row r="121" spans="1:6" ht="14.25" customHeight="1" x14ac:dyDescent="0.2">
      <c r="A121" s="78" t="s">
        <v>85</v>
      </c>
      <c r="B121" s="29"/>
      <c r="C121" s="76">
        <v>0</v>
      </c>
      <c r="D121" s="29">
        <v>0</v>
      </c>
      <c r="E121" s="76">
        <v>0</v>
      </c>
      <c r="F121" s="79">
        <v>0</v>
      </c>
    </row>
    <row r="122" spans="1:6" ht="14.25" customHeight="1" x14ac:dyDescent="0.2">
      <c r="A122" s="78"/>
      <c r="B122" s="29"/>
      <c r="C122" s="76">
        <v>0</v>
      </c>
      <c r="D122" s="29">
        <v>0</v>
      </c>
      <c r="E122" s="76">
        <v>0</v>
      </c>
      <c r="F122" s="79">
        <v>0</v>
      </c>
    </row>
    <row r="123" spans="1:6" ht="14.25" customHeight="1" x14ac:dyDescent="0.2">
      <c r="A123" s="78"/>
      <c r="B123" s="29"/>
      <c r="C123" s="76">
        <v>0</v>
      </c>
      <c r="D123" s="29">
        <v>0</v>
      </c>
      <c r="E123" s="76">
        <v>0</v>
      </c>
      <c r="F123" s="79">
        <v>0</v>
      </c>
    </row>
    <row r="124" spans="1:6" ht="14.25" customHeight="1" x14ac:dyDescent="0.2">
      <c r="A124" s="80"/>
      <c r="B124" s="81"/>
      <c r="C124" s="82">
        <v>0</v>
      </c>
      <c r="D124" s="81">
        <v>0</v>
      </c>
      <c r="E124" s="82">
        <v>0</v>
      </c>
      <c r="F124" s="83">
        <v>0</v>
      </c>
    </row>
    <row r="125" spans="1:6" ht="15" customHeight="1" x14ac:dyDescent="0.2">
      <c r="A125" s="75"/>
      <c r="B125" s="33">
        <f>SUM(B120:B124)</f>
        <v>0</v>
      </c>
      <c r="C125" s="84">
        <v>0</v>
      </c>
      <c r="D125" s="85">
        <v>0</v>
      </c>
      <c r="E125" s="86">
        <v>0</v>
      </c>
      <c r="F125" s="87">
        <v>0</v>
      </c>
    </row>
    <row r="126" spans="1:6" x14ac:dyDescent="0.2">
      <c r="A126" s="75"/>
      <c r="B126" s="88"/>
      <c r="C126" s="89"/>
      <c r="D126" s="88"/>
      <c r="E126" s="89"/>
      <c r="F126" s="89"/>
    </row>
    <row r="127" spans="1:6" x14ac:dyDescent="0.2">
      <c r="A127" s="75"/>
      <c r="B127" s="88"/>
      <c r="C127" s="89"/>
      <c r="D127" s="88"/>
      <c r="E127" s="89"/>
      <c r="F127" s="89"/>
    </row>
    <row r="128" spans="1:6" x14ac:dyDescent="0.2">
      <c r="A128" s="75"/>
      <c r="B128" s="88"/>
      <c r="C128" s="89"/>
      <c r="D128" s="88"/>
      <c r="E128" s="89"/>
      <c r="F128" s="89"/>
    </row>
    <row r="129" spans="1:6" ht="26.25" customHeight="1" x14ac:dyDescent="0.2">
      <c r="A129" s="32" t="s">
        <v>86</v>
      </c>
      <c r="B129" s="33" t="s">
        <v>8</v>
      </c>
      <c r="C129" s="34" t="s">
        <v>9</v>
      </c>
      <c r="D129" s="33" t="s">
        <v>87</v>
      </c>
      <c r="E129" s="89"/>
      <c r="F129" s="89"/>
    </row>
    <row r="130" spans="1:6" x14ac:dyDescent="0.2">
      <c r="A130" s="48" t="s">
        <v>88</v>
      </c>
      <c r="B130" s="49"/>
      <c r="C130" s="50">
        <v>0</v>
      </c>
      <c r="D130" s="49">
        <v>0</v>
      </c>
      <c r="E130" s="89"/>
      <c r="F130" s="89"/>
    </row>
    <row r="131" spans="1:6" x14ac:dyDescent="0.2">
      <c r="A131" s="48"/>
      <c r="B131" s="49"/>
      <c r="C131" s="50">
        <v>0</v>
      </c>
      <c r="D131" s="49">
        <v>0</v>
      </c>
      <c r="E131" s="89"/>
      <c r="F131" s="89"/>
    </row>
    <row r="132" spans="1:6" ht="16.5" customHeight="1" x14ac:dyDescent="0.2">
      <c r="A132" s="90"/>
      <c r="B132" s="33">
        <f>SUM(B130:B131)</f>
        <v>0</v>
      </c>
      <c r="C132" s="91"/>
      <c r="D132" s="92"/>
      <c r="E132" s="89"/>
      <c r="F132" s="89"/>
    </row>
    <row r="133" spans="1:6" x14ac:dyDescent="0.2">
      <c r="A133" s="75"/>
      <c r="B133" s="88"/>
      <c r="C133" s="89"/>
      <c r="D133" s="88"/>
      <c r="E133" s="89"/>
      <c r="F133" s="89"/>
    </row>
    <row r="134" spans="1:6" x14ac:dyDescent="0.2">
      <c r="A134" s="75"/>
      <c r="B134" s="88"/>
      <c r="C134" s="89"/>
      <c r="D134" s="88"/>
      <c r="E134" s="89"/>
      <c r="F134" s="89"/>
    </row>
    <row r="135" spans="1:6" x14ac:dyDescent="0.2">
      <c r="A135" s="72"/>
    </row>
    <row r="136" spans="1:6" ht="12" x14ac:dyDescent="0.2">
      <c r="A136" s="28" t="s">
        <v>89</v>
      </c>
    </row>
    <row r="138" spans="1:6" x14ac:dyDescent="0.2">
      <c r="A138" s="72"/>
    </row>
    <row r="139" spans="1:6" ht="24" customHeight="1" x14ac:dyDescent="0.2">
      <c r="A139" s="32" t="s">
        <v>90</v>
      </c>
      <c r="B139" s="33" t="s">
        <v>91</v>
      </c>
      <c r="C139" s="34" t="s">
        <v>92</v>
      </c>
      <c r="D139" s="33" t="s">
        <v>93</v>
      </c>
      <c r="E139" s="91" t="s">
        <v>94</v>
      </c>
      <c r="F139" s="92"/>
    </row>
    <row r="140" spans="1:6" ht="12" customHeight="1" x14ac:dyDescent="0.2">
      <c r="A140" s="73"/>
      <c r="B140" s="59"/>
      <c r="C140" s="74"/>
      <c r="D140" s="59"/>
      <c r="E140" s="93">
        <v>0</v>
      </c>
      <c r="F140" s="94"/>
    </row>
    <row r="141" spans="1:6" ht="12" customHeight="1" x14ac:dyDescent="0.2">
      <c r="A141" s="60" t="s">
        <v>95</v>
      </c>
      <c r="B141" s="62">
        <v>2080506.87</v>
      </c>
      <c r="C141" s="62">
        <v>2080506.87</v>
      </c>
      <c r="D141" s="49">
        <f t="shared" ref="D141:D158" si="5">+C141-B141</f>
        <v>0</v>
      </c>
      <c r="E141" s="95" t="s">
        <v>96</v>
      </c>
      <c r="F141" s="96"/>
    </row>
    <row r="142" spans="1:6" ht="12" customHeight="1" x14ac:dyDescent="0.2">
      <c r="A142" s="60" t="s">
        <v>97</v>
      </c>
      <c r="B142" s="62">
        <v>143037835.66</v>
      </c>
      <c r="C142" s="62">
        <v>143037835.66</v>
      </c>
      <c r="D142" s="49">
        <f t="shared" si="5"/>
        <v>0</v>
      </c>
      <c r="E142" s="95"/>
      <c r="F142" s="96"/>
    </row>
    <row r="143" spans="1:6" ht="12" customHeight="1" x14ac:dyDescent="0.2">
      <c r="A143" s="60" t="s">
        <v>98</v>
      </c>
      <c r="B143" s="62">
        <v>1422447.77</v>
      </c>
      <c r="C143" s="62">
        <v>1422447.77</v>
      </c>
      <c r="D143" s="49">
        <f t="shared" si="5"/>
        <v>0</v>
      </c>
      <c r="E143" s="95"/>
      <c r="F143" s="96"/>
    </row>
    <row r="144" spans="1:6" ht="12" customHeight="1" x14ac:dyDescent="0.2">
      <c r="A144" s="60" t="s">
        <v>99</v>
      </c>
      <c r="B144" s="62">
        <v>918594.52</v>
      </c>
      <c r="C144" s="62">
        <v>918594.52</v>
      </c>
      <c r="D144" s="49">
        <f t="shared" si="5"/>
        <v>0</v>
      </c>
      <c r="E144" s="95"/>
      <c r="F144" s="96"/>
    </row>
    <row r="145" spans="1:6" ht="12" customHeight="1" x14ac:dyDescent="0.2">
      <c r="A145" s="60" t="s">
        <v>100</v>
      </c>
      <c r="B145" s="62">
        <v>949090.87</v>
      </c>
      <c r="C145" s="62">
        <v>949090.87</v>
      </c>
      <c r="D145" s="49">
        <f t="shared" si="5"/>
        <v>0</v>
      </c>
      <c r="E145" s="95"/>
      <c r="F145" s="96"/>
    </row>
    <row r="146" spans="1:6" ht="12" customHeight="1" x14ac:dyDescent="0.2">
      <c r="A146" s="60" t="s">
        <v>101</v>
      </c>
      <c r="B146" s="62">
        <v>44265.59</v>
      </c>
      <c r="C146" s="62">
        <v>44265.59</v>
      </c>
      <c r="D146" s="49">
        <f t="shared" si="5"/>
        <v>0</v>
      </c>
      <c r="E146" s="95"/>
      <c r="F146" s="96"/>
    </row>
    <row r="147" spans="1:6" ht="12" customHeight="1" x14ac:dyDescent="0.2">
      <c r="A147" s="60" t="s">
        <v>102</v>
      </c>
      <c r="B147" s="62">
        <v>948.28</v>
      </c>
      <c r="C147" s="62">
        <v>948.28</v>
      </c>
      <c r="D147" s="49">
        <f t="shared" si="5"/>
        <v>0</v>
      </c>
      <c r="E147" s="95"/>
      <c r="F147" s="96"/>
    </row>
    <row r="148" spans="1:6" ht="12" customHeight="1" x14ac:dyDescent="0.2">
      <c r="A148" s="60" t="s">
        <v>103</v>
      </c>
      <c r="B148" s="62">
        <v>114000</v>
      </c>
      <c r="C148" s="62">
        <v>114000</v>
      </c>
      <c r="D148" s="49">
        <f t="shared" si="5"/>
        <v>0</v>
      </c>
      <c r="E148" s="95"/>
      <c r="F148" s="96"/>
    </row>
    <row r="149" spans="1:6" ht="12" customHeight="1" x14ac:dyDescent="0.2">
      <c r="A149" s="60" t="s">
        <v>104</v>
      </c>
      <c r="B149" s="62">
        <v>1142586.21</v>
      </c>
      <c r="C149" s="62">
        <v>1142586.21</v>
      </c>
      <c r="D149" s="49">
        <f t="shared" si="5"/>
        <v>0</v>
      </c>
      <c r="E149" s="95"/>
      <c r="F149" s="96"/>
    </row>
    <row r="150" spans="1:6" ht="12" customHeight="1" x14ac:dyDescent="0.2">
      <c r="A150" s="60" t="s">
        <v>105</v>
      </c>
      <c r="B150" s="62">
        <v>1347070</v>
      </c>
      <c r="C150" s="62">
        <v>1347070</v>
      </c>
      <c r="D150" s="49">
        <f t="shared" si="5"/>
        <v>0</v>
      </c>
      <c r="E150" s="95"/>
      <c r="F150" s="96"/>
    </row>
    <row r="151" spans="1:6" ht="12" customHeight="1" x14ac:dyDescent="0.2">
      <c r="A151" s="60" t="s">
        <v>106</v>
      </c>
      <c r="B151" s="62">
        <v>185600</v>
      </c>
      <c r="C151" s="62">
        <v>185600</v>
      </c>
      <c r="D151" s="49">
        <f t="shared" si="5"/>
        <v>0</v>
      </c>
      <c r="E151" s="95"/>
      <c r="F151" s="96"/>
    </row>
    <row r="152" spans="1:6" ht="12" customHeight="1" x14ac:dyDescent="0.2">
      <c r="A152" s="60" t="s">
        <v>107</v>
      </c>
      <c r="B152" s="62">
        <v>20720</v>
      </c>
      <c r="C152" s="62">
        <v>20720</v>
      </c>
      <c r="D152" s="49">
        <f t="shared" si="5"/>
        <v>0</v>
      </c>
      <c r="E152" s="95"/>
      <c r="F152" s="96"/>
    </row>
    <row r="153" spans="1:6" ht="12" customHeight="1" x14ac:dyDescent="0.2">
      <c r="A153" s="60" t="s">
        <v>108</v>
      </c>
      <c r="B153" s="62">
        <v>1410259.04</v>
      </c>
      <c r="C153" s="62">
        <v>1410259.04</v>
      </c>
      <c r="D153" s="49">
        <f t="shared" si="5"/>
        <v>0</v>
      </c>
      <c r="E153" s="95"/>
      <c r="F153" s="96"/>
    </row>
    <row r="154" spans="1:6" ht="12" customHeight="1" x14ac:dyDescent="0.2">
      <c r="A154" s="60" t="s">
        <v>109</v>
      </c>
      <c r="B154" s="62">
        <v>2537.9299999999998</v>
      </c>
      <c r="C154" s="62">
        <v>2537.9299999999998</v>
      </c>
      <c r="D154" s="49">
        <f t="shared" si="5"/>
        <v>0</v>
      </c>
      <c r="E154" s="95"/>
      <c r="F154" s="96"/>
    </row>
    <row r="155" spans="1:6" ht="12" customHeight="1" x14ac:dyDescent="0.2">
      <c r="A155" s="60" t="s">
        <v>110</v>
      </c>
      <c r="B155" s="62">
        <v>3553102.92</v>
      </c>
      <c r="C155" s="62">
        <v>3553102.92</v>
      </c>
      <c r="D155" s="49">
        <f t="shared" si="5"/>
        <v>0</v>
      </c>
      <c r="E155" s="95"/>
      <c r="F155" s="96"/>
    </row>
    <row r="156" spans="1:6" ht="12" customHeight="1" x14ac:dyDescent="0.2">
      <c r="A156" s="60" t="s">
        <v>111</v>
      </c>
      <c r="B156" s="62">
        <v>740300.14</v>
      </c>
      <c r="C156" s="62">
        <v>740300.14</v>
      </c>
      <c r="D156" s="49">
        <f t="shared" si="5"/>
        <v>0</v>
      </c>
      <c r="E156" s="95"/>
      <c r="F156" s="96"/>
    </row>
    <row r="157" spans="1:6" ht="12" customHeight="1" x14ac:dyDescent="0.2">
      <c r="A157" s="60" t="s">
        <v>112</v>
      </c>
      <c r="B157" s="62">
        <v>23196.52</v>
      </c>
      <c r="C157" s="62">
        <v>23196.52</v>
      </c>
      <c r="D157" s="49">
        <f t="shared" si="5"/>
        <v>0</v>
      </c>
      <c r="E157" s="95"/>
      <c r="F157" s="96"/>
    </row>
    <row r="158" spans="1:6" ht="12" customHeight="1" x14ac:dyDescent="0.2">
      <c r="A158" s="60" t="s">
        <v>113</v>
      </c>
      <c r="B158" s="65">
        <v>-9222739.3699999992</v>
      </c>
      <c r="C158" s="65">
        <v>-9222739.3699999992</v>
      </c>
      <c r="D158" s="64">
        <f t="shared" si="5"/>
        <v>0</v>
      </c>
      <c r="E158" s="95"/>
      <c r="F158" s="96"/>
    </row>
    <row r="159" spans="1:6" ht="12" customHeight="1" x14ac:dyDescent="0.2">
      <c r="A159" s="41"/>
      <c r="B159" s="51"/>
      <c r="C159" s="97"/>
      <c r="D159" s="51"/>
      <c r="E159" s="98">
        <v>0</v>
      </c>
      <c r="F159" s="99"/>
    </row>
    <row r="160" spans="1:6" ht="18" customHeight="1" x14ac:dyDescent="0.2">
      <c r="B160" s="33">
        <f>SUM(B141:B159)</f>
        <v>147770322.95000002</v>
      </c>
      <c r="C160" s="33">
        <f>SUM(C141:C159)</f>
        <v>147770322.95000002</v>
      </c>
      <c r="D160" s="100">
        <f>SUM(D141:D159)</f>
        <v>0</v>
      </c>
      <c r="E160" s="101"/>
      <c r="F160" s="102"/>
    </row>
    <row r="161" spans="1:5" x14ac:dyDescent="0.2">
      <c r="C161" s="103"/>
    </row>
    <row r="162" spans="1:5" x14ac:dyDescent="0.2">
      <c r="C162" s="27"/>
    </row>
    <row r="163" spans="1:5" ht="21.75" customHeight="1" x14ac:dyDescent="0.2">
      <c r="A163" s="32" t="s">
        <v>114</v>
      </c>
      <c r="B163" s="33" t="s">
        <v>91</v>
      </c>
      <c r="C163" s="34" t="s">
        <v>92</v>
      </c>
      <c r="D163" s="33" t="s">
        <v>93</v>
      </c>
      <c r="E163" s="34" t="s">
        <v>94</v>
      </c>
    </row>
    <row r="164" spans="1:5" x14ac:dyDescent="0.2">
      <c r="A164" s="48"/>
      <c r="B164" s="49"/>
      <c r="C164" s="104"/>
      <c r="D164" s="49"/>
      <c r="E164" s="50"/>
    </row>
    <row r="165" spans="1:5" s="109" customFormat="1" ht="45" customHeight="1" x14ac:dyDescent="0.25">
      <c r="A165" s="105" t="s">
        <v>115</v>
      </c>
      <c r="B165" s="106">
        <v>0</v>
      </c>
      <c r="C165" s="106">
        <v>0</v>
      </c>
      <c r="D165" s="107">
        <f>+C165-B165</f>
        <v>0</v>
      </c>
      <c r="E165" s="108" t="s">
        <v>116</v>
      </c>
    </row>
    <row r="166" spans="1:5" x14ac:dyDescent="0.2">
      <c r="A166" s="41"/>
      <c r="B166" s="51"/>
      <c r="C166" s="52"/>
      <c r="D166" s="51"/>
      <c r="E166" s="52"/>
    </row>
    <row r="167" spans="1:5" ht="16.5" customHeight="1" x14ac:dyDescent="0.2">
      <c r="B167" s="33">
        <f>SUM(B164:B166)</f>
        <v>0</v>
      </c>
      <c r="C167" s="33">
        <f>SUM(C164:C166)</f>
        <v>0</v>
      </c>
      <c r="D167" s="100">
        <f>SUM(D164:D166)</f>
        <v>0</v>
      </c>
      <c r="E167" s="110"/>
    </row>
    <row r="170" spans="1:5" ht="27" customHeight="1" x14ac:dyDescent="0.2">
      <c r="A170" s="32" t="s">
        <v>117</v>
      </c>
      <c r="B170" s="33" t="s">
        <v>8</v>
      </c>
      <c r="C170" s="91" t="s">
        <v>94</v>
      </c>
      <c r="D170" s="111"/>
      <c r="E170" s="92"/>
    </row>
    <row r="171" spans="1:5" x14ac:dyDescent="0.2">
      <c r="A171" s="73"/>
      <c r="B171" s="59"/>
      <c r="C171" s="112"/>
      <c r="D171" s="113"/>
      <c r="E171" s="114"/>
    </row>
    <row r="172" spans="1:5" s="109" customFormat="1" ht="82.5" customHeight="1" x14ac:dyDescent="0.25">
      <c r="A172" s="105"/>
      <c r="B172" s="106"/>
      <c r="C172" s="115"/>
      <c r="D172" s="116"/>
      <c r="E172" s="117"/>
    </row>
    <row r="173" spans="1:5" x14ac:dyDescent="0.2">
      <c r="A173" s="41"/>
      <c r="B173" s="51"/>
      <c r="C173" s="112"/>
      <c r="D173" s="113"/>
      <c r="E173" s="114"/>
    </row>
    <row r="174" spans="1:5" ht="15" customHeight="1" x14ac:dyDescent="0.2">
      <c r="B174" s="33">
        <f>SUM(B172:B173)</f>
        <v>0</v>
      </c>
      <c r="C174" s="118"/>
      <c r="D174" s="119"/>
      <c r="E174" s="120"/>
    </row>
    <row r="177" spans="1:6" ht="22.5" customHeight="1" x14ac:dyDescent="0.2">
      <c r="A177" s="121" t="s">
        <v>118</v>
      </c>
      <c r="B177" s="122" t="s">
        <v>8</v>
      </c>
      <c r="C177" s="123" t="s">
        <v>119</v>
      </c>
    </row>
    <row r="178" spans="1:6" x14ac:dyDescent="0.2">
      <c r="A178" s="124"/>
      <c r="B178" s="125"/>
      <c r="C178" s="126"/>
    </row>
    <row r="179" spans="1:6" x14ac:dyDescent="0.2">
      <c r="A179" s="127"/>
      <c r="B179" s="128"/>
      <c r="C179" s="129"/>
    </row>
    <row r="180" spans="1:6" x14ac:dyDescent="0.2">
      <c r="A180" s="130"/>
      <c r="B180" s="49"/>
      <c r="C180" s="131"/>
    </row>
    <row r="181" spans="1:6" x14ac:dyDescent="0.2">
      <c r="A181" s="130"/>
      <c r="B181" s="49"/>
      <c r="C181" s="131"/>
    </row>
    <row r="182" spans="1:6" x14ac:dyDescent="0.2">
      <c r="A182" s="132"/>
      <c r="B182" s="51"/>
      <c r="C182" s="133"/>
    </row>
    <row r="183" spans="1:6" ht="14.25" customHeight="1" x14ac:dyDescent="0.2">
      <c r="B183" s="33">
        <f>SUM(B181:B182)</f>
        <v>0</v>
      </c>
      <c r="C183" s="34"/>
    </row>
    <row r="186" spans="1:6" x14ac:dyDescent="0.2">
      <c r="D186" s="134"/>
      <c r="E186" s="134"/>
      <c r="F186" s="135"/>
    </row>
    <row r="187" spans="1:6" ht="12.75" x14ac:dyDescent="0.2">
      <c r="A187" s="22" t="s">
        <v>120</v>
      </c>
    </row>
    <row r="189" spans="1:6" ht="20.25" customHeight="1" x14ac:dyDescent="0.2">
      <c r="A189" s="121" t="s">
        <v>121</v>
      </c>
      <c r="B189" s="122" t="s">
        <v>8</v>
      </c>
      <c r="C189" s="136" t="s">
        <v>31</v>
      </c>
      <c r="D189" s="137" t="s">
        <v>32</v>
      </c>
      <c r="E189" s="136" t="s">
        <v>33</v>
      </c>
    </row>
    <row r="190" spans="1:6" ht="12" customHeight="1" x14ac:dyDescent="0.2">
      <c r="A190" s="138"/>
      <c r="B190" s="139"/>
      <c r="C190" s="140"/>
      <c r="D190" s="141"/>
      <c r="E190" s="140"/>
    </row>
    <row r="191" spans="1:6" x14ac:dyDescent="0.2">
      <c r="A191" s="48" t="s">
        <v>122</v>
      </c>
      <c r="B191" s="49"/>
      <c r="C191" s="65"/>
      <c r="D191" s="64"/>
      <c r="E191" s="50"/>
    </row>
    <row r="192" spans="1:6" ht="4.5" customHeight="1" x14ac:dyDescent="0.2">
      <c r="A192" s="48"/>
      <c r="B192" s="49"/>
      <c r="C192" s="65"/>
      <c r="D192" s="64"/>
      <c r="E192" s="50"/>
    </row>
    <row r="193" spans="1:7" x14ac:dyDescent="0.2">
      <c r="A193" s="40" t="s">
        <v>123</v>
      </c>
      <c r="B193" s="64">
        <v>837375</v>
      </c>
      <c r="C193" s="65"/>
      <c r="D193" s="64"/>
      <c r="E193" s="104">
        <f t="shared" ref="E193:E197" si="6">+B193</f>
        <v>837375</v>
      </c>
      <c r="G193" s="142"/>
    </row>
    <row r="194" spans="1:7" x14ac:dyDescent="0.2">
      <c r="A194" s="40" t="s">
        <v>124</v>
      </c>
      <c r="B194" s="64">
        <v>689649.2</v>
      </c>
      <c r="C194" s="65"/>
      <c r="D194" s="64"/>
      <c r="E194" s="104">
        <f t="shared" si="6"/>
        <v>689649.2</v>
      </c>
      <c r="G194" s="142"/>
    </row>
    <row r="195" spans="1:7" x14ac:dyDescent="0.2">
      <c r="A195" s="40" t="s">
        <v>125</v>
      </c>
      <c r="B195" s="64">
        <v>7335840</v>
      </c>
      <c r="C195" s="65"/>
      <c r="D195" s="64"/>
      <c r="E195" s="104">
        <f t="shared" si="6"/>
        <v>7335840</v>
      </c>
      <c r="G195" s="142"/>
    </row>
    <row r="196" spans="1:7" x14ac:dyDescent="0.2">
      <c r="A196" s="40" t="s">
        <v>126</v>
      </c>
      <c r="B196" s="64">
        <v>5835265.3899999997</v>
      </c>
      <c r="C196" s="65"/>
      <c r="D196" s="64"/>
      <c r="E196" s="104">
        <f t="shared" si="6"/>
        <v>5835265.3899999997</v>
      </c>
      <c r="G196" s="142"/>
    </row>
    <row r="197" spans="1:7" x14ac:dyDescent="0.2">
      <c r="A197" s="40" t="s">
        <v>127</v>
      </c>
      <c r="B197" s="64">
        <v>271440</v>
      </c>
      <c r="C197" s="65"/>
      <c r="D197" s="64"/>
      <c r="E197" s="104">
        <f t="shared" si="6"/>
        <v>271440</v>
      </c>
      <c r="G197" s="142"/>
    </row>
    <row r="198" spans="1:7" x14ac:dyDescent="0.2">
      <c r="A198" s="40" t="s">
        <v>128</v>
      </c>
      <c r="B198" s="64">
        <v>19724.060000000001</v>
      </c>
      <c r="C198" s="65">
        <f>+B198</f>
        <v>19724.060000000001</v>
      </c>
      <c r="D198" s="64"/>
      <c r="E198" s="104"/>
      <c r="G198" s="142"/>
    </row>
    <row r="199" spans="1:7" x14ac:dyDescent="0.2">
      <c r="A199" s="40" t="s">
        <v>129</v>
      </c>
      <c r="B199" s="64">
        <v>178029</v>
      </c>
      <c r="C199" s="65">
        <f t="shared" ref="C199:C234" si="7">+B199</f>
        <v>178029</v>
      </c>
      <c r="D199" s="64"/>
      <c r="E199" s="104"/>
      <c r="G199" s="142"/>
    </row>
    <row r="200" spans="1:7" x14ac:dyDescent="0.2">
      <c r="A200" s="40" t="s">
        <v>130</v>
      </c>
      <c r="B200" s="64">
        <v>14647.33</v>
      </c>
      <c r="C200" s="65">
        <f t="shared" si="7"/>
        <v>14647.33</v>
      </c>
      <c r="D200" s="64"/>
      <c r="E200" s="104"/>
      <c r="G200" s="142"/>
    </row>
    <row r="201" spans="1:7" x14ac:dyDescent="0.2">
      <c r="A201" s="40" t="s">
        <v>131</v>
      </c>
      <c r="B201" s="64">
        <v>37589.78</v>
      </c>
      <c r="C201" s="65">
        <f t="shared" si="7"/>
        <v>37589.78</v>
      </c>
      <c r="D201" s="64"/>
      <c r="E201" s="104"/>
      <c r="F201" s="72"/>
      <c r="G201" s="142"/>
    </row>
    <row r="202" spans="1:7" x14ac:dyDescent="0.2">
      <c r="A202" s="40" t="s">
        <v>132</v>
      </c>
      <c r="B202" s="64">
        <v>1264.49</v>
      </c>
      <c r="C202" s="65">
        <f t="shared" si="7"/>
        <v>1264.49</v>
      </c>
      <c r="D202" s="64"/>
      <c r="E202" s="104"/>
      <c r="F202" s="72"/>
      <c r="G202" s="142"/>
    </row>
    <row r="203" spans="1:7" x14ac:dyDescent="0.2">
      <c r="A203" s="40" t="s">
        <v>133</v>
      </c>
      <c r="B203" s="64">
        <v>8113.95</v>
      </c>
      <c r="C203" s="65">
        <f t="shared" si="7"/>
        <v>8113.95</v>
      </c>
      <c r="D203" s="64"/>
      <c r="E203" s="104"/>
      <c r="G203" s="142"/>
    </row>
    <row r="204" spans="1:7" x14ac:dyDescent="0.2">
      <c r="A204" s="40" t="s">
        <v>134</v>
      </c>
      <c r="B204" s="64">
        <v>1800</v>
      </c>
      <c r="C204" s="65">
        <f t="shared" si="7"/>
        <v>1800</v>
      </c>
      <c r="D204" s="64"/>
      <c r="E204" s="104"/>
      <c r="G204" s="142"/>
    </row>
    <row r="205" spans="1:7" x14ac:dyDescent="0.2">
      <c r="A205" s="40" t="s">
        <v>135</v>
      </c>
      <c r="B205" s="64">
        <v>107294.12</v>
      </c>
      <c r="C205" s="65">
        <f t="shared" si="7"/>
        <v>107294.12</v>
      </c>
      <c r="D205" s="64"/>
      <c r="E205" s="104"/>
      <c r="F205" s="72"/>
      <c r="G205" s="142"/>
    </row>
    <row r="206" spans="1:7" x14ac:dyDescent="0.2">
      <c r="A206" s="40" t="s">
        <v>136</v>
      </c>
      <c r="B206" s="64">
        <v>18090</v>
      </c>
      <c r="C206" s="65">
        <f t="shared" si="7"/>
        <v>18090</v>
      </c>
      <c r="D206" s="64"/>
      <c r="E206" s="104"/>
      <c r="G206" s="142"/>
    </row>
    <row r="207" spans="1:7" x14ac:dyDescent="0.2">
      <c r="A207" s="40" t="s">
        <v>137</v>
      </c>
      <c r="B207" s="64">
        <v>32121.34</v>
      </c>
      <c r="C207" s="65">
        <f t="shared" si="7"/>
        <v>32121.34</v>
      </c>
      <c r="D207" s="64"/>
      <c r="E207" s="104"/>
      <c r="G207" s="142"/>
    </row>
    <row r="208" spans="1:7" x14ac:dyDescent="0.2">
      <c r="A208" s="40" t="s">
        <v>138</v>
      </c>
      <c r="B208" s="64">
        <v>28687</v>
      </c>
      <c r="C208" s="65">
        <f t="shared" si="7"/>
        <v>28687</v>
      </c>
      <c r="D208" s="64"/>
      <c r="E208" s="104"/>
      <c r="G208" s="142"/>
    </row>
    <row r="209" spans="1:7" x14ac:dyDescent="0.2">
      <c r="A209" s="40" t="s">
        <v>139</v>
      </c>
      <c r="B209" s="64">
        <v>34209.56</v>
      </c>
      <c r="C209" s="65">
        <f t="shared" si="7"/>
        <v>34209.56</v>
      </c>
      <c r="D209" s="64"/>
      <c r="E209" s="104"/>
      <c r="G209" s="142"/>
    </row>
    <row r="210" spans="1:7" x14ac:dyDescent="0.2">
      <c r="A210" s="40" t="s">
        <v>140</v>
      </c>
      <c r="B210" s="64">
        <v>0.01</v>
      </c>
      <c r="C210" s="65">
        <f>+B210</f>
        <v>0.01</v>
      </c>
      <c r="D210" s="64"/>
      <c r="E210" s="104"/>
      <c r="G210" s="142"/>
    </row>
    <row r="211" spans="1:7" x14ac:dyDescent="0.2">
      <c r="A211" s="40" t="s">
        <v>141</v>
      </c>
      <c r="B211" s="64">
        <v>8468</v>
      </c>
      <c r="C211" s="65">
        <f t="shared" si="7"/>
        <v>8468</v>
      </c>
      <c r="D211" s="64"/>
      <c r="E211" s="104"/>
      <c r="G211" s="142"/>
    </row>
    <row r="212" spans="1:7" x14ac:dyDescent="0.2">
      <c r="A212" s="40" t="s">
        <v>142</v>
      </c>
      <c r="B212" s="64">
        <v>2005.91</v>
      </c>
      <c r="C212" s="65">
        <f t="shared" si="7"/>
        <v>2005.91</v>
      </c>
      <c r="D212" s="64"/>
      <c r="E212" s="104"/>
      <c r="G212" s="142"/>
    </row>
    <row r="213" spans="1:7" x14ac:dyDescent="0.2">
      <c r="A213" s="40" t="s">
        <v>143</v>
      </c>
      <c r="B213" s="64">
        <v>4562.3999999999996</v>
      </c>
      <c r="C213" s="65">
        <f t="shared" si="7"/>
        <v>4562.3999999999996</v>
      </c>
      <c r="D213" s="64"/>
      <c r="E213" s="104"/>
      <c r="F213" s="72"/>
      <c r="G213" s="142"/>
    </row>
    <row r="214" spans="1:7" x14ac:dyDescent="0.2">
      <c r="A214" s="40" t="s">
        <v>144</v>
      </c>
      <c r="B214" s="64">
        <v>48134.71</v>
      </c>
      <c r="C214" s="65">
        <f t="shared" si="7"/>
        <v>48134.71</v>
      </c>
      <c r="D214" s="64"/>
      <c r="E214" s="104"/>
      <c r="F214" s="72"/>
      <c r="G214" s="142"/>
    </row>
    <row r="215" spans="1:7" x14ac:dyDescent="0.2">
      <c r="A215" s="40" t="s">
        <v>145</v>
      </c>
      <c r="B215" s="64">
        <v>25520</v>
      </c>
      <c r="C215" s="65">
        <f t="shared" si="7"/>
        <v>25520</v>
      </c>
      <c r="D215" s="64"/>
      <c r="E215" s="104"/>
      <c r="G215" s="142"/>
    </row>
    <row r="216" spans="1:7" x14ac:dyDescent="0.2">
      <c r="A216" s="40" t="s">
        <v>146</v>
      </c>
      <c r="B216" s="64">
        <v>4507.76</v>
      </c>
      <c r="C216" s="65">
        <f t="shared" si="7"/>
        <v>4507.76</v>
      </c>
      <c r="D216" s="64"/>
      <c r="E216" s="104"/>
      <c r="F216" s="72"/>
      <c r="G216" s="142"/>
    </row>
    <row r="217" spans="1:7" x14ac:dyDescent="0.2">
      <c r="A217" s="40" t="s">
        <v>147</v>
      </c>
      <c r="B217" s="64">
        <v>8400</v>
      </c>
      <c r="C217" s="65">
        <f t="shared" si="7"/>
        <v>8400</v>
      </c>
      <c r="D217" s="64"/>
      <c r="E217" s="104"/>
      <c r="F217" s="72"/>
      <c r="G217" s="142"/>
    </row>
    <row r="218" spans="1:7" x14ac:dyDescent="0.2">
      <c r="A218" s="40" t="s">
        <v>148</v>
      </c>
      <c r="B218" s="64">
        <v>12911.99</v>
      </c>
      <c r="C218" s="65">
        <f t="shared" si="7"/>
        <v>12911.99</v>
      </c>
      <c r="D218" s="64"/>
      <c r="E218" s="104"/>
      <c r="F218" s="72"/>
      <c r="G218" s="142"/>
    </row>
    <row r="219" spans="1:7" x14ac:dyDescent="0.2">
      <c r="A219" s="40" t="s">
        <v>149</v>
      </c>
      <c r="B219" s="64">
        <v>9048</v>
      </c>
      <c r="C219" s="65">
        <f t="shared" si="7"/>
        <v>9048</v>
      </c>
      <c r="D219" s="64"/>
      <c r="E219" s="104"/>
      <c r="F219" s="72"/>
      <c r="G219" s="142"/>
    </row>
    <row r="220" spans="1:7" x14ac:dyDescent="0.2">
      <c r="A220" s="40" t="s">
        <v>150</v>
      </c>
      <c r="B220" s="64">
        <v>2189.21</v>
      </c>
      <c r="C220" s="65">
        <f t="shared" si="7"/>
        <v>2189.21</v>
      </c>
      <c r="D220" s="64"/>
      <c r="E220" s="104"/>
      <c r="G220" s="142"/>
    </row>
    <row r="221" spans="1:7" x14ac:dyDescent="0.2">
      <c r="A221" s="40" t="s">
        <v>151</v>
      </c>
      <c r="B221" s="64">
        <v>0.56999999999999995</v>
      </c>
      <c r="C221" s="65">
        <f t="shared" si="7"/>
        <v>0.56999999999999995</v>
      </c>
      <c r="D221" s="64"/>
      <c r="E221" s="104"/>
      <c r="G221" s="142"/>
    </row>
    <row r="222" spans="1:7" x14ac:dyDescent="0.2">
      <c r="A222" s="40" t="s">
        <v>152</v>
      </c>
      <c r="B222" s="64">
        <v>28048.799999999999</v>
      </c>
      <c r="C222" s="65">
        <f t="shared" si="7"/>
        <v>28048.799999999999</v>
      </c>
      <c r="D222" s="64"/>
      <c r="E222" s="104"/>
      <c r="G222" s="142"/>
    </row>
    <row r="223" spans="1:7" x14ac:dyDescent="0.2">
      <c r="A223" s="40" t="s">
        <v>153</v>
      </c>
      <c r="B223" s="64">
        <v>0.01</v>
      </c>
      <c r="C223" s="65">
        <f t="shared" si="7"/>
        <v>0.01</v>
      </c>
      <c r="D223" s="64"/>
      <c r="E223" s="104"/>
      <c r="G223" s="142"/>
    </row>
    <row r="224" spans="1:7" x14ac:dyDescent="0.2">
      <c r="A224" s="40" t="s">
        <v>154</v>
      </c>
      <c r="B224" s="64">
        <v>6594.98</v>
      </c>
      <c r="C224" s="65">
        <f t="shared" si="7"/>
        <v>6594.98</v>
      </c>
      <c r="D224" s="64"/>
      <c r="E224" s="104"/>
      <c r="G224" s="142"/>
    </row>
    <row r="225" spans="1:7" x14ac:dyDescent="0.2">
      <c r="A225" s="40" t="s">
        <v>155</v>
      </c>
      <c r="B225" s="64">
        <v>7.0000000000000007E-2</v>
      </c>
      <c r="C225" s="65">
        <f t="shared" si="7"/>
        <v>7.0000000000000007E-2</v>
      </c>
      <c r="D225" s="64"/>
      <c r="E225" s="104"/>
      <c r="G225" s="142"/>
    </row>
    <row r="226" spans="1:7" x14ac:dyDescent="0.2">
      <c r="A226" s="40" t="s">
        <v>156</v>
      </c>
      <c r="B226" s="64">
        <v>5046</v>
      </c>
      <c r="C226" s="65">
        <f t="shared" si="7"/>
        <v>5046</v>
      </c>
      <c r="D226" s="64"/>
      <c r="E226" s="104"/>
      <c r="G226" s="142"/>
    </row>
    <row r="227" spans="1:7" x14ac:dyDescent="0.2">
      <c r="A227" s="40" t="s">
        <v>157</v>
      </c>
      <c r="B227" s="64">
        <v>31740</v>
      </c>
      <c r="C227" s="65">
        <f t="shared" si="7"/>
        <v>31740</v>
      </c>
      <c r="D227" s="64"/>
      <c r="E227" s="104"/>
      <c r="G227" s="142"/>
    </row>
    <row r="228" spans="1:7" x14ac:dyDescent="0.2">
      <c r="A228" s="40" t="s">
        <v>158</v>
      </c>
      <c r="B228" s="64">
        <v>46149.7</v>
      </c>
      <c r="C228" s="65">
        <f t="shared" si="7"/>
        <v>46149.7</v>
      </c>
      <c r="D228" s="64"/>
      <c r="E228" s="104"/>
      <c r="G228" s="142"/>
    </row>
    <row r="229" spans="1:7" x14ac:dyDescent="0.2">
      <c r="A229" s="40" t="s">
        <v>159</v>
      </c>
      <c r="B229" s="64">
        <v>176724.84</v>
      </c>
      <c r="C229" s="65">
        <f t="shared" si="7"/>
        <v>176724.84</v>
      </c>
      <c r="D229" s="64"/>
      <c r="E229" s="104"/>
      <c r="G229" s="142"/>
    </row>
    <row r="230" spans="1:7" x14ac:dyDescent="0.2">
      <c r="A230" s="40" t="s">
        <v>160</v>
      </c>
      <c r="B230" s="64">
        <v>3000.01</v>
      </c>
      <c r="C230" s="65">
        <f t="shared" si="7"/>
        <v>3000.01</v>
      </c>
      <c r="D230" s="64"/>
      <c r="E230" s="104"/>
      <c r="G230" s="142"/>
    </row>
    <row r="231" spans="1:7" x14ac:dyDescent="0.2">
      <c r="A231" s="40" t="s">
        <v>161</v>
      </c>
      <c r="B231" s="64">
        <v>13182.04</v>
      </c>
      <c r="C231" s="65">
        <f t="shared" si="7"/>
        <v>13182.04</v>
      </c>
      <c r="D231" s="64"/>
      <c r="E231" s="104"/>
      <c r="G231" s="142"/>
    </row>
    <row r="232" spans="1:7" x14ac:dyDescent="0.2">
      <c r="A232" s="40" t="s">
        <v>162</v>
      </c>
      <c r="B232" s="64">
        <v>7800</v>
      </c>
      <c r="C232" s="65">
        <f t="shared" si="7"/>
        <v>7800</v>
      </c>
      <c r="D232" s="64"/>
      <c r="E232" s="104"/>
      <c r="G232" s="142"/>
    </row>
    <row r="233" spans="1:7" x14ac:dyDescent="0.2">
      <c r="A233" s="40" t="s">
        <v>163</v>
      </c>
      <c r="B233" s="64">
        <v>237600</v>
      </c>
      <c r="C233" s="65"/>
      <c r="D233" s="64"/>
      <c r="E233" s="104">
        <f>+B233</f>
        <v>237600</v>
      </c>
      <c r="G233" s="142"/>
    </row>
    <row r="234" spans="1:7" x14ac:dyDescent="0.2">
      <c r="A234" s="40" t="s">
        <v>164</v>
      </c>
      <c r="B234" s="64">
        <v>1435</v>
      </c>
      <c r="C234" s="65">
        <f t="shared" si="7"/>
        <v>1435</v>
      </c>
      <c r="D234" s="64"/>
      <c r="E234" s="104"/>
      <c r="G234" s="142"/>
    </row>
    <row r="235" spans="1:7" x14ac:dyDescent="0.2">
      <c r="A235" s="48"/>
      <c r="B235" s="64"/>
      <c r="C235" s="65"/>
      <c r="D235" s="64"/>
      <c r="E235" s="104"/>
    </row>
    <row r="236" spans="1:7" x14ac:dyDescent="0.2">
      <c r="A236" s="39" t="s">
        <v>165</v>
      </c>
      <c r="B236" s="64"/>
      <c r="C236" s="65"/>
      <c r="D236" s="64"/>
      <c r="E236" s="104"/>
    </row>
    <row r="237" spans="1:7" ht="4.5" customHeight="1" x14ac:dyDescent="0.2">
      <c r="A237" s="48"/>
      <c r="B237" s="64"/>
      <c r="C237" s="65"/>
      <c r="D237" s="64"/>
      <c r="E237" s="104"/>
    </row>
    <row r="238" spans="1:7" x14ac:dyDescent="0.2">
      <c r="A238" s="63" t="s">
        <v>166</v>
      </c>
      <c r="B238" s="64">
        <v>3500</v>
      </c>
      <c r="C238" s="65">
        <f t="shared" ref="C238:C240" si="8">+B238</f>
        <v>3500</v>
      </c>
      <c r="D238" s="64"/>
      <c r="E238" s="104"/>
      <c r="F238" s="143"/>
    </row>
    <row r="239" spans="1:7" x14ac:dyDescent="0.2">
      <c r="A239" s="63" t="s">
        <v>167</v>
      </c>
      <c r="B239" s="64">
        <v>350</v>
      </c>
      <c r="C239" s="65">
        <f t="shared" si="8"/>
        <v>350</v>
      </c>
      <c r="D239" s="64"/>
      <c r="E239" s="104"/>
      <c r="F239" s="143"/>
    </row>
    <row r="240" spans="1:7" x14ac:dyDescent="0.2">
      <c r="A240" s="63" t="s">
        <v>168</v>
      </c>
      <c r="B240" s="64">
        <v>205544.43</v>
      </c>
      <c r="C240" s="65">
        <f t="shared" si="8"/>
        <v>205544.43</v>
      </c>
      <c r="D240" s="64"/>
      <c r="E240" s="104"/>
      <c r="F240" s="143"/>
    </row>
    <row r="241" spans="1:5" x14ac:dyDescent="0.2">
      <c r="A241" s="41"/>
      <c r="B241" s="51"/>
      <c r="C241" s="51"/>
      <c r="D241" s="51"/>
      <c r="E241" s="52"/>
    </row>
    <row r="242" spans="1:5" ht="16.5" customHeight="1" x14ac:dyDescent="0.2">
      <c r="B242" s="33">
        <f>SUM(B190:B241)</f>
        <v>16343604.66</v>
      </c>
      <c r="C242" s="33">
        <f>SUM(C190:C241)</f>
        <v>1136435.0699999998</v>
      </c>
      <c r="D242" s="33">
        <f>SUM(D191:D241)</f>
        <v>0</v>
      </c>
      <c r="E242" s="33">
        <f>SUM(E191:E241)</f>
        <v>15207169.59</v>
      </c>
    </row>
    <row r="243" spans="1:5" x14ac:dyDescent="0.2">
      <c r="B243" s="27">
        <f>+B242-[1]ESF!I17</f>
        <v>0</v>
      </c>
    </row>
    <row r="246" spans="1:5" ht="20.25" customHeight="1" x14ac:dyDescent="0.2">
      <c r="A246" s="121" t="s">
        <v>169</v>
      </c>
      <c r="B246" s="122" t="s">
        <v>8</v>
      </c>
      <c r="C246" s="34" t="s">
        <v>170</v>
      </c>
      <c r="D246" s="33" t="s">
        <v>119</v>
      </c>
    </row>
    <row r="247" spans="1:5" x14ac:dyDescent="0.2">
      <c r="A247" s="144" t="s">
        <v>171</v>
      </c>
      <c r="B247" s="125"/>
      <c r="C247" s="145"/>
      <c r="D247" s="125"/>
    </row>
    <row r="248" spans="1:5" x14ac:dyDescent="0.2">
      <c r="A248" s="146"/>
      <c r="B248" s="128"/>
      <c r="C248" s="147"/>
      <c r="D248" s="128"/>
    </row>
    <row r="249" spans="1:5" x14ac:dyDescent="0.2">
      <c r="A249" s="148"/>
      <c r="B249" s="149"/>
      <c r="C249" s="150"/>
      <c r="D249" s="149"/>
    </row>
    <row r="250" spans="1:5" ht="16.5" customHeight="1" x14ac:dyDescent="0.2">
      <c r="B250" s="33">
        <f>SUM(B248:B249)</f>
        <v>0</v>
      </c>
      <c r="C250" s="101"/>
      <c r="D250" s="102"/>
    </row>
    <row r="253" spans="1:5" ht="27.75" customHeight="1" x14ac:dyDescent="0.2">
      <c r="A253" s="121" t="s">
        <v>172</v>
      </c>
      <c r="B253" s="122" t="s">
        <v>8</v>
      </c>
      <c r="C253" s="34" t="s">
        <v>170</v>
      </c>
      <c r="D253" s="33" t="s">
        <v>119</v>
      </c>
    </row>
    <row r="254" spans="1:5" x14ac:dyDescent="0.2">
      <c r="A254" s="73" t="s">
        <v>173</v>
      </c>
      <c r="B254" s="125"/>
      <c r="C254" s="151"/>
      <c r="D254" s="125"/>
    </row>
    <row r="255" spans="1:5" ht="4.5" customHeight="1" x14ac:dyDescent="0.2">
      <c r="A255" s="48"/>
      <c r="B255" s="128"/>
      <c r="C255" s="152"/>
      <c r="D255" s="128"/>
    </row>
    <row r="256" spans="1:5" ht="11.25" customHeight="1" x14ac:dyDescent="0.2">
      <c r="A256" s="63" t="s">
        <v>174</v>
      </c>
      <c r="B256" s="128">
        <v>7655</v>
      </c>
      <c r="C256" s="153" t="s">
        <v>175</v>
      </c>
      <c r="D256" s="154" t="s">
        <v>176</v>
      </c>
    </row>
    <row r="257" spans="1:4" x14ac:dyDescent="0.2">
      <c r="A257" s="63" t="s">
        <v>177</v>
      </c>
      <c r="B257" s="128">
        <v>3029.2</v>
      </c>
      <c r="C257" s="153"/>
      <c r="D257" s="154"/>
    </row>
    <row r="258" spans="1:4" x14ac:dyDescent="0.2">
      <c r="A258" s="63" t="s">
        <v>178</v>
      </c>
      <c r="B258" s="128">
        <v>15582.01</v>
      </c>
      <c r="C258" s="153"/>
      <c r="D258" s="154"/>
    </row>
    <row r="259" spans="1:4" x14ac:dyDescent="0.2">
      <c r="A259" s="63" t="s">
        <v>179</v>
      </c>
      <c r="B259" s="128">
        <v>15205</v>
      </c>
      <c r="C259" s="153"/>
      <c r="D259" s="154"/>
    </row>
    <row r="260" spans="1:4" x14ac:dyDescent="0.2">
      <c r="A260" s="63" t="s">
        <v>180</v>
      </c>
      <c r="B260" s="128">
        <v>7650</v>
      </c>
      <c r="C260" s="153"/>
      <c r="D260" s="154"/>
    </row>
    <row r="261" spans="1:4" x14ac:dyDescent="0.2">
      <c r="A261" s="63" t="s">
        <v>181</v>
      </c>
      <c r="B261" s="128">
        <v>10093.780000000001</v>
      </c>
      <c r="C261" s="153"/>
      <c r="D261" s="154"/>
    </row>
    <row r="262" spans="1:4" x14ac:dyDescent="0.2">
      <c r="A262" s="63" t="s">
        <v>182</v>
      </c>
      <c r="B262" s="128">
        <v>15310</v>
      </c>
      <c r="C262" s="153"/>
      <c r="D262" s="154"/>
    </row>
    <row r="263" spans="1:4" x14ac:dyDescent="0.2">
      <c r="A263" s="63" t="s">
        <v>183</v>
      </c>
      <c r="B263" s="128">
        <v>7650</v>
      </c>
      <c r="C263" s="153"/>
      <c r="D263" s="154"/>
    </row>
    <row r="264" spans="1:4" x14ac:dyDescent="0.2">
      <c r="A264" s="63" t="s">
        <v>184</v>
      </c>
      <c r="B264" s="128">
        <v>18630</v>
      </c>
      <c r="C264" s="153"/>
      <c r="D264" s="154"/>
    </row>
    <row r="265" spans="1:4" x14ac:dyDescent="0.2">
      <c r="A265" s="63" t="s">
        <v>185</v>
      </c>
      <c r="B265" s="128">
        <v>4839.6000000000004</v>
      </c>
      <c r="C265" s="153"/>
      <c r="D265" s="154"/>
    </row>
    <row r="266" spans="1:4" x14ac:dyDescent="0.2">
      <c r="A266" s="63" t="s">
        <v>186</v>
      </c>
      <c r="B266" s="128">
        <v>20000</v>
      </c>
      <c r="C266" s="153"/>
      <c r="D266" s="154"/>
    </row>
    <row r="267" spans="1:4" x14ac:dyDescent="0.2">
      <c r="A267" s="63" t="s">
        <v>187</v>
      </c>
      <c r="B267" s="128">
        <v>3330</v>
      </c>
      <c r="C267" s="153"/>
      <c r="D267" s="154"/>
    </row>
    <row r="268" spans="1:4" x14ac:dyDescent="0.2">
      <c r="A268" s="63" t="s">
        <v>188</v>
      </c>
      <c r="B268" s="128">
        <v>3342</v>
      </c>
      <c r="C268" s="153"/>
      <c r="D268" s="154"/>
    </row>
    <row r="269" spans="1:4" x14ac:dyDescent="0.2">
      <c r="A269" s="63" t="s">
        <v>189</v>
      </c>
      <c r="B269" s="128">
        <v>7650</v>
      </c>
      <c r="C269" s="153"/>
      <c r="D269" s="154"/>
    </row>
    <row r="270" spans="1:4" x14ac:dyDescent="0.2">
      <c r="A270" s="63" t="s">
        <v>190</v>
      </c>
      <c r="B270" s="128">
        <v>11537.2</v>
      </c>
      <c r="C270" s="153"/>
      <c r="D270" s="154"/>
    </row>
    <row r="271" spans="1:4" x14ac:dyDescent="0.2">
      <c r="A271" s="63" t="s">
        <v>191</v>
      </c>
      <c r="B271" s="128">
        <v>3336.21</v>
      </c>
      <c r="C271" s="153"/>
      <c r="D271" s="154"/>
    </row>
    <row r="272" spans="1:4" x14ac:dyDescent="0.2">
      <c r="A272" s="63" t="s">
        <v>192</v>
      </c>
      <c r="B272" s="128">
        <v>3336</v>
      </c>
      <c r="C272" s="153"/>
      <c r="D272" s="154"/>
    </row>
    <row r="273" spans="1:4" x14ac:dyDescent="0.2">
      <c r="A273" s="66"/>
      <c r="B273" s="149"/>
      <c r="C273" s="155"/>
      <c r="D273" s="156"/>
    </row>
    <row r="274" spans="1:4" ht="15" customHeight="1" x14ac:dyDescent="0.2">
      <c r="B274" s="157">
        <f>+SUM(B256:B272)</f>
        <v>158176</v>
      </c>
      <c r="C274" s="158"/>
      <c r="D274" s="159"/>
    </row>
    <row r="275" spans="1:4" x14ac:dyDescent="0.2">
      <c r="B275" s="27">
        <f>+B274-[1]ESF!I22</f>
        <v>0</v>
      </c>
    </row>
    <row r="277" spans="1:4" ht="24" customHeight="1" x14ac:dyDescent="0.2">
      <c r="A277" s="121" t="s">
        <v>193</v>
      </c>
      <c r="B277" s="122" t="s">
        <v>8</v>
      </c>
      <c r="C277" s="34" t="s">
        <v>170</v>
      </c>
      <c r="D277" s="33" t="s">
        <v>119</v>
      </c>
    </row>
    <row r="278" spans="1:4" x14ac:dyDescent="0.2">
      <c r="A278" s="144" t="s">
        <v>194</v>
      </c>
      <c r="B278" s="125"/>
      <c r="C278" s="145"/>
      <c r="D278" s="125"/>
    </row>
    <row r="279" spans="1:4" x14ac:dyDescent="0.2">
      <c r="A279" s="146"/>
      <c r="B279" s="128"/>
      <c r="C279" s="147"/>
      <c r="D279" s="128"/>
    </row>
    <row r="280" spans="1:4" x14ac:dyDescent="0.2">
      <c r="A280" s="148"/>
      <c r="B280" s="149"/>
      <c r="C280" s="150"/>
      <c r="D280" s="149"/>
    </row>
    <row r="281" spans="1:4" ht="16.5" customHeight="1" x14ac:dyDescent="0.2">
      <c r="B281" s="33">
        <f>SUM(B279:B280)</f>
        <v>0</v>
      </c>
      <c r="C281" s="101"/>
      <c r="D281" s="102"/>
    </row>
    <row r="284" spans="1:4" ht="24" customHeight="1" x14ac:dyDescent="0.2">
      <c r="A284" s="121" t="s">
        <v>195</v>
      </c>
      <c r="B284" s="122" t="s">
        <v>8</v>
      </c>
      <c r="C284" s="136" t="s">
        <v>170</v>
      </c>
      <c r="D284" s="137" t="s">
        <v>82</v>
      </c>
    </row>
    <row r="285" spans="1:4" ht="14.25" x14ac:dyDescent="0.2">
      <c r="A285" s="144" t="s">
        <v>196</v>
      </c>
      <c r="B285" s="160"/>
      <c r="C285" s="161">
        <v>0</v>
      </c>
      <c r="D285" s="160">
        <v>0</v>
      </c>
    </row>
    <row r="286" spans="1:4" ht="15" x14ac:dyDescent="0.25">
      <c r="A286" s="162"/>
      <c r="B286" s="163"/>
      <c r="C286" s="164">
        <v>0</v>
      </c>
      <c r="D286" s="163">
        <v>0</v>
      </c>
    </row>
    <row r="287" spans="1:4" ht="12.75" x14ac:dyDescent="0.2">
      <c r="A287" s="165"/>
      <c r="B287" s="166"/>
      <c r="C287" s="167">
        <v>0</v>
      </c>
      <c r="D287" s="166">
        <v>0</v>
      </c>
    </row>
    <row r="288" spans="1:4" ht="18.75" customHeight="1" x14ac:dyDescent="0.2">
      <c r="B288" s="33">
        <f>SUM(B286:B287)</f>
        <v>0</v>
      </c>
      <c r="C288" s="101"/>
      <c r="D288" s="102"/>
    </row>
    <row r="291" spans="1:9" ht="12.75" x14ac:dyDescent="0.2">
      <c r="A291" s="22" t="s">
        <v>197</v>
      </c>
    </row>
    <row r="292" spans="1:9" ht="12.75" x14ac:dyDescent="0.2">
      <c r="A292" s="22"/>
    </row>
    <row r="293" spans="1:9" ht="12.75" x14ac:dyDescent="0.2">
      <c r="A293" s="22" t="s">
        <v>198</v>
      </c>
    </row>
    <row r="295" spans="1:9" ht="24" customHeight="1" x14ac:dyDescent="0.2">
      <c r="A295" s="168" t="s">
        <v>199</v>
      </c>
      <c r="B295" s="169" t="s">
        <v>8</v>
      </c>
      <c r="C295" s="34" t="s">
        <v>200</v>
      </c>
      <c r="D295" s="170" t="s">
        <v>82</v>
      </c>
      <c r="E295" s="171"/>
    </row>
    <row r="296" spans="1:9" ht="89.25" customHeight="1" x14ac:dyDescent="0.2">
      <c r="A296" s="172" t="s">
        <v>201</v>
      </c>
      <c r="B296" s="173">
        <v>8033430.2999999998</v>
      </c>
      <c r="C296" s="174" t="s">
        <v>202</v>
      </c>
      <c r="D296" s="95" t="s">
        <v>203</v>
      </c>
      <c r="E296" s="96"/>
      <c r="H296" s="175"/>
      <c r="I296" s="175"/>
    </row>
    <row r="297" spans="1:9" ht="51" customHeight="1" x14ac:dyDescent="0.2">
      <c r="A297" s="176" t="s">
        <v>204</v>
      </c>
      <c r="B297" s="177">
        <v>432866.2</v>
      </c>
      <c r="C297" s="178" t="s">
        <v>202</v>
      </c>
      <c r="D297" s="179" t="s">
        <v>205</v>
      </c>
      <c r="E297" s="180"/>
    </row>
    <row r="298" spans="1:9" ht="39" customHeight="1" x14ac:dyDescent="0.2">
      <c r="A298" s="181" t="s">
        <v>206</v>
      </c>
      <c r="B298" s="182">
        <v>25761.56</v>
      </c>
      <c r="C298" s="183" t="s">
        <v>202</v>
      </c>
      <c r="D298" s="184" t="s">
        <v>207</v>
      </c>
      <c r="E298" s="185"/>
      <c r="I298" s="175"/>
    </row>
    <row r="299" spans="1:9" ht="18" customHeight="1" x14ac:dyDescent="0.2">
      <c r="A299" s="181" t="s">
        <v>208</v>
      </c>
      <c r="B299" s="182">
        <v>351185.98</v>
      </c>
      <c r="C299" s="183" t="s">
        <v>202</v>
      </c>
      <c r="D299" s="186" t="s">
        <v>209</v>
      </c>
      <c r="E299" s="187"/>
      <c r="I299" s="175"/>
    </row>
    <row r="300" spans="1:9" ht="18" customHeight="1" x14ac:dyDescent="0.2">
      <c r="A300" s="181" t="s">
        <v>210</v>
      </c>
      <c r="B300" s="182">
        <v>452110</v>
      </c>
      <c r="C300" s="183" t="s">
        <v>202</v>
      </c>
      <c r="D300" s="186"/>
      <c r="E300" s="187"/>
      <c r="I300" s="188"/>
    </row>
    <row r="301" spans="1:9" ht="18" customHeight="1" x14ac:dyDescent="0.2">
      <c r="A301" s="181" t="s">
        <v>211</v>
      </c>
      <c r="B301" s="182">
        <v>68700</v>
      </c>
      <c r="C301" s="183" t="s">
        <v>202</v>
      </c>
      <c r="D301" s="186"/>
      <c r="E301" s="187"/>
    </row>
    <row r="302" spans="1:9" ht="18" customHeight="1" x14ac:dyDescent="0.2">
      <c r="A302" s="181" t="s">
        <v>212</v>
      </c>
      <c r="B302" s="182">
        <v>46620</v>
      </c>
      <c r="C302" s="183" t="s">
        <v>202</v>
      </c>
      <c r="D302" s="186"/>
      <c r="E302" s="187"/>
    </row>
    <row r="303" spans="1:9" ht="18" customHeight="1" x14ac:dyDescent="0.2">
      <c r="A303" s="181" t="s">
        <v>213</v>
      </c>
      <c r="B303" s="182">
        <v>155950</v>
      </c>
      <c r="C303" s="183" t="s">
        <v>202</v>
      </c>
      <c r="D303" s="186"/>
      <c r="E303" s="187"/>
    </row>
    <row r="304" spans="1:9" ht="15.75" customHeight="1" x14ac:dyDescent="0.2">
      <c r="B304" s="33">
        <f>SUM(B296:B303)</f>
        <v>9566624.040000001</v>
      </c>
      <c r="C304" s="189"/>
      <c r="D304" s="190"/>
      <c r="E304" s="191"/>
    </row>
    <row r="305" spans="1:7" x14ac:dyDescent="0.2">
      <c r="B305" s="27">
        <f>+B304-[1]EA!D32</f>
        <v>0</v>
      </c>
    </row>
    <row r="307" spans="1:7" ht="24.75" customHeight="1" x14ac:dyDescent="0.2">
      <c r="A307" s="168" t="s">
        <v>214</v>
      </c>
      <c r="B307" s="169" t="s">
        <v>8</v>
      </c>
      <c r="C307" s="34" t="s">
        <v>200</v>
      </c>
      <c r="D307" s="192" t="s">
        <v>82</v>
      </c>
    </row>
    <row r="308" spans="1:7" x14ac:dyDescent="0.2">
      <c r="A308" s="73" t="s">
        <v>215</v>
      </c>
      <c r="B308" s="59"/>
      <c r="C308" s="74"/>
      <c r="D308" s="59"/>
    </row>
    <row r="309" spans="1:7" x14ac:dyDescent="0.2">
      <c r="A309" s="48"/>
      <c r="B309" s="49"/>
      <c r="C309" s="50"/>
      <c r="D309" s="49"/>
    </row>
    <row r="310" spans="1:7" x14ac:dyDescent="0.2">
      <c r="A310" s="48"/>
      <c r="B310" s="49"/>
      <c r="C310" s="50"/>
      <c r="D310" s="49"/>
    </row>
    <row r="311" spans="1:7" x14ac:dyDescent="0.2">
      <c r="A311" s="41"/>
      <c r="B311" s="51"/>
      <c r="C311" s="52"/>
      <c r="D311" s="51"/>
    </row>
    <row r="312" spans="1:7" ht="16.5" customHeight="1" x14ac:dyDescent="0.2">
      <c r="B312" s="33">
        <f>SUM(B310:B311)</f>
        <v>0</v>
      </c>
      <c r="C312" s="101"/>
      <c r="D312" s="102"/>
    </row>
    <row r="315" spans="1:7" ht="12.75" x14ac:dyDescent="0.2">
      <c r="A315" s="22" t="s">
        <v>216</v>
      </c>
    </row>
    <row r="317" spans="1:7" ht="26.25" customHeight="1" x14ac:dyDescent="0.2">
      <c r="A317" s="168" t="s">
        <v>217</v>
      </c>
      <c r="B317" s="169" t="s">
        <v>8</v>
      </c>
      <c r="C317" s="34" t="s">
        <v>218</v>
      </c>
      <c r="D317" s="118" t="s">
        <v>219</v>
      </c>
      <c r="E317" s="119"/>
      <c r="F317" s="119"/>
      <c r="G317" s="120"/>
    </row>
    <row r="318" spans="1:7" s="109" customFormat="1" ht="90.75" customHeight="1" x14ac:dyDescent="0.25">
      <c r="A318" s="193" t="s">
        <v>220</v>
      </c>
      <c r="B318" s="194">
        <v>4035004.77</v>
      </c>
      <c r="C318" s="195">
        <f>+B318/$B$363</f>
        <v>0.15051839043121545</v>
      </c>
      <c r="D318" s="196" t="s">
        <v>221</v>
      </c>
      <c r="E318" s="197"/>
      <c r="F318" s="197"/>
      <c r="G318" s="198"/>
    </row>
    <row r="319" spans="1:7" s="109" customFormat="1" ht="16.5" customHeight="1" x14ac:dyDescent="0.25">
      <c r="A319" s="193" t="s">
        <v>222</v>
      </c>
      <c r="B319" s="194">
        <v>12834.78</v>
      </c>
      <c r="C319" s="195">
        <f>+B319/$B$363</f>
        <v>4.7877773069863203E-4</v>
      </c>
      <c r="D319" s="199"/>
      <c r="E319" s="200"/>
      <c r="F319" s="200"/>
      <c r="G319" s="201"/>
    </row>
    <row r="320" spans="1:7" s="109" customFormat="1" ht="16.5" customHeight="1" x14ac:dyDescent="0.25">
      <c r="A320" s="193" t="s">
        <v>223</v>
      </c>
      <c r="B320" s="194">
        <v>4303.5</v>
      </c>
      <c r="C320" s="195">
        <f t="shared" ref="C320:C362" si="9">+B320/$B$363</f>
        <v>1.6053410841958824E-4</v>
      </c>
      <c r="D320" s="199"/>
      <c r="E320" s="200"/>
      <c r="F320" s="200"/>
      <c r="G320" s="201"/>
    </row>
    <row r="321" spans="1:7" s="109" customFormat="1" ht="16.5" customHeight="1" x14ac:dyDescent="0.25">
      <c r="A321" s="193" t="s">
        <v>224</v>
      </c>
      <c r="B321" s="194">
        <v>36206.589999999997</v>
      </c>
      <c r="C321" s="195">
        <f t="shared" si="9"/>
        <v>1.3506198779048633E-3</v>
      </c>
      <c r="D321" s="199"/>
      <c r="E321" s="200"/>
      <c r="F321" s="200"/>
      <c r="G321" s="201"/>
    </row>
    <row r="322" spans="1:7" s="109" customFormat="1" ht="16.5" customHeight="1" x14ac:dyDescent="0.25">
      <c r="A322" s="193" t="s">
        <v>225</v>
      </c>
      <c r="B322" s="194">
        <v>24827.94</v>
      </c>
      <c r="C322" s="195">
        <f t="shared" si="9"/>
        <v>9.2616038382596297E-4</v>
      </c>
      <c r="D322" s="199"/>
      <c r="E322" s="200"/>
      <c r="F322" s="200"/>
      <c r="G322" s="201"/>
    </row>
    <row r="323" spans="1:7" s="109" customFormat="1" ht="16.5" customHeight="1" x14ac:dyDescent="0.25">
      <c r="A323" s="193" t="s">
        <v>226</v>
      </c>
      <c r="B323" s="194">
        <v>706.8</v>
      </c>
      <c r="C323" s="195">
        <f t="shared" si="9"/>
        <v>2.6365866813283365E-5</v>
      </c>
      <c r="D323" s="199"/>
      <c r="E323" s="200"/>
      <c r="F323" s="200"/>
      <c r="G323" s="201"/>
    </row>
    <row r="324" spans="1:7" s="109" customFormat="1" ht="16.5" customHeight="1" x14ac:dyDescent="0.25">
      <c r="A324" s="193" t="s">
        <v>227</v>
      </c>
      <c r="B324" s="194">
        <v>6612.01</v>
      </c>
      <c r="C324" s="195">
        <f t="shared" si="9"/>
        <v>2.4664880451060806E-4</v>
      </c>
      <c r="D324" s="199"/>
      <c r="E324" s="200"/>
      <c r="F324" s="200"/>
      <c r="G324" s="201"/>
    </row>
    <row r="325" spans="1:7" s="109" customFormat="1" ht="16.5" customHeight="1" x14ac:dyDescent="0.25">
      <c r="A325" s="193" t="s">
        <v>228</v>
      </c>
      <c r="B325" s="194">
        <v>23823.07</v>
      </c>
      <c r="C325" s="195">
        <f t="shared" si="9"/>
        <v>8.8867556692632512E-4</v>
      </c>
      <c r="D325" s="199"/>
      <c r="E325" s="200"/>
      <c r="F325" s="200"/>
      <c r="G325" s="201"/>
    </row>
    <row r="326" spans="1:7" s="109" customFormat="1" ht="16.5" customHeight="1" x14ac:dyDescent="0.25">
      <c r="A326" s="193" t="s">
        <v>229</v>
      </c>
      <c r="B326" s="194">
        <v>25571.16</v>
      </c>
      <c r="C326" s="195">
        <f t="shared" si="9"/>
        <v>9.5388483138251145E-4</v>
      </c>
      <c r="D326" s="199"/>
      <c r="E326" s="200"/>
      <c r="F326" s="200"/>
      <c r="G326" s="201"/>
    </row>
    <row r="327" spans="1:7" s="109" customFormat="1" ht="16.5" customHeight="1" x14ac:dyDescent="0.25">
      <c r="A327" s="193" t="s">
        <v>230</v>
      </c>
      <c r="B327" s="194">
        <v>90315.1</v>
      </c>
      <c r="C327" s="195">
        <f t="shared" si="9"/>
        <v>3.369037772818858E-3</v>
      </c>
      <c r="D327" s="199"/>
      <c r="E327" s="200"/>
      <c r="F327" s="200"/>
      <c r="G327" s="201"/>
    </row>
    <row r="328" spans="1:7" s="109" customFormat="1" ht="16.5" customHeight="1" x14ac:dyDescent="0.25">
      <c r="A328" s="193" t="s">
        <v>231</v>
      </c>
      <c r="B328" s="194">
        <v>38311.800000000003</v>
      </c>
      <c r="C328" s="195">
        <f t="shared" si="9"/>
        <v>1.4291508434877615E-3</v>
      </c>
      <c r="D328" s="199"/>
      <c r="E328" s="200"/>
      <c r="F328" s="200"/>
      <c r="G328" s="201"/>
    </row>
    <row r="329" spans="1:7" s="109" customFormat="1" ht="16.5" customHeight="1" x14ac:dyDescent="0.25">
      <c r="A329" s="193" t="s">
        <v>232</v>
      </c>
      <c r="B329" s="194">
        <v>11824.52</v>
      </c>
      <c r="C329" s="195">
        <f t="shared" si="9"/>
        <v>4.4109184981749498E-4</v>
      </c>
      <c r="D329" s="199"/>
      <c r="E329" s="200"/>
      <c r="F329" s="200"/>
      <c r="G329" s="201"/>
    </row>
    <row r="330" spans="1:7" s="109" customFormat="1" ht="16.5" customHeight="1" x14ac:dyDescent="0.25">
      <c r="A330" s="193" t="s">
        <v>233</v>
      </c>
      <c r="B330" s="194">
        <v>28670.3</v>
      </c>
      <c r="C330" s="195">
        <f t="shared" si="9"/>
        <v>1.06949251739796E-3</v>
      </c>
      <c r="D330" s="199"/>
      <c r="E330" s="200"/>
      <c r="F330" s="200"/>
      <c r="G330" s="201"/>
    </row>
    <row r="331" spans="1:7" s="109" customFormat="1" ht="16.5" customHeight="1" x14ac:dyDescent="0.25">
      <c r="A331" s="193" t="s">
        <v>234</v>
      </c>
      <c r="B331" s="194">
        <v>7045.52</v>
      </c>
      <c r="C331" s="195">
        <f t="shared" si="9"/>
        <v>2.6282009330832519E-4</v>
      </c>
      <c r="D331" s="199"/>
      <c r="E331" s="200"/>
      <c r="F331" s="200"/>
      <c r="G331" s="201"/>
    </row>
    <row r="332" spans="1:7" s="109" customFormat="1" ht="16.5" customHeight="1" x14ac:dyDescent="0.25">
      <c r="A332" s="193" t="s">
        <v>235</v>
      </c>
      <c r="B332" s="194">
        <v>66643.64</v>
      </c>
      <c r="C332" s="195">
        <f t="shared" si="9"/>
        <v>2.4860177365483927E-3</v>
      </c>
      <c r="D332" s="199"/>
      <c r="E332" s="200"/>
      <c r="F332" s="200"/>
      <c r="G332" s="201"/>
    </row>
    <row r="333" spans="1:7" s="109" customFormat="1" ht="16.5" customHeight="1" x14ac:dyDescent="0.25">
      <c r="A333" s="193" t="s">
        <v>236</v>
      </c>
      <c r="B333" s="194">
        <v>3631.5</v>
      </c>
      <c r="C333" s="195">
        <f t="shared" si="9"/>
        <v>1.3546639124566859E-4</v>
      </c>
      <c r="D333" s="199"/>
      <c r="E333" s="200"/>
      <c r="F333" s="200"/>
      <c r="G333" s="201"/>
    </row>
    <row r="334" spans="1:7" s="109" customFormat="1" ht="16.5" customHeight="1" x14ac:dyDescent="0.25">
      <c r="A334" s="193" t="s">
        <v>237</v>
      </c>
      <c r="B334" s="194">
        <v>5046</v>
      </c>
      <c r="C334" s="195">
        <f t="shared" si="9"/>
        <v>1.8823169770773609E-4</v>
      </c>
      <c r="D334" s="199"/>
      <c r="E334" s="200"/>
      <c r="F334" s="200"/>
      <c r="G334" s="201"/>
    </row>
    <row r="335" spans="1:7" s="109" customFormat="1" ht="16.5" customHeight="1" x14ac:dyDescent="0.25">
      <c r="A335" s="193" t="s">
        <v>238</v>
      </c>
      <c r="B335" s="194">
        <v>23918.69</v>
      </c>
      <c r="C335" s="195">
        <f t="shared" si="9"/>
        <v>8.9224249418253074E-4</v>
      </c>
      <c r="D335" s="199"/>
      <c r="E335" s="200"/>
      <c r="F335" s="200"/>
      <c r="G335" s="201"/>
    </row>
    <row r="336" spans="1:7" s="109" customFormat="1" ht="16.5" customHeight="1" x14ac:dyDescent="0.25">
      <c r="A336" s="193" t="s">
        <v>239</v>
      </c>
      <c r="B336" s="194">
        <v>37866.620000000003</v>
      </c>
      <c r="C336" s="195">
        <f t="shared" si="9"/>
        <v>1.4125442269230508E-3</v>
      </c>
      <c r="D336" s="199"/>
      <c r="E336" s="200"/>
      <c r="F336" s="200"/>
      <c r="G336" s="201"/>
    </row>
    <row r="337" spans="1:7" s="109" customFormat="1" ht="16.5" customHeight="1" x14ac:dyDescent="0.25">
      <c r="A337" s="193" t="s">
        <v>240</v>
      </c>
      <c r="B337" s="194">
        <v>963.98</v>
      </c>
      <c r="C337" s="195">
        <f t="shared" si="9"/>
        <v>3.5959491073385541E-5</v>
      </c>
      <c r="D337" s="199"/>
      <c r="E337" s="200"/>
      <c r="F337" s="200"/>
      <c r="G337" s="201"/>
    </row>
    <row r="338" spans="1:7" s="109" customFormat="1" ht="16.5" customHeight="1" x14ac:dyDescent="0.25">
      <c r="A338" s="193" t="s">
        <v>241</v>
      </c>
      <c r="B338" s="194">
        <v>15529.08</v>
      </c>
      <c r="C338" s="195">
        <f t="shared" si="9"/>
        <v>5.7928360924281623E-4</v>
      </c>
      <c r="D338" s="199"/>
      <c r="E338" s="200"/>
      <c r="F338" s="200"/>
      <c r="G338" s="201"/>
    </row>
    <row r="339" spans="1:7" s="109" customFormat="1" ht="16.5" customHeight="1" x14ac:dyDescent="0.25">
      <c r="A339" s="193" t="s">
        <v>242</v>
      </c>
      <c r="B339" s="194">
        <v>11616.07</v>
      </c>
      <c r="C339" s="195">
        <f t="shared" si="9"/>
        <v>4.3331600808400753E-4</v>
      </c>
      <c r="D339" s="199"/>
      <c r="E339" s="200"/>
      <c r="F339" s="200"/>
      <c r="G339" s="201"/>
    </row>
    <row r="340" spans="1:7" s="109" customFormat="1" ht="16.5" customHeight="1" x14ac:dyDescent="0.25">
      <c r="A340" s="193" t="s">
        <v>243</v>
      </c>
      <c r="B340" s="194">
        <v>896448</v>
      </c>
      <c r="C340" s="195">
        <f t="shared" si="9"/>
        <v>3.3440334710008839E-2</v>
      </c>
      <c r="D340" s="199"/>
      <c r="E340" s="200"/>
      <c r="F340" s="200"/>
      <c r="G340" s="201"/>
    </row>
    <row r="341" spans="1:7" s="109" customFormat="1" ht="16.5" customHeight="1" x14ac:dyDescent="0.25">
      <c r="A341" s="193" t="s">
        <v>244</v>
      </c>
      <c r="B341" s="194">
        <v>116760.82</v>
      </c>
      <c r="C341" s="195">
        <f t="shared" si="9"/>
        <v>4.355546447551999E-3</v>
      </c>
      <c r="D341" s="199"/>
      <c r="E341" s="200"/>
      <c r="F341" s="200"/>
      <c r="G341" s="201"/>
    </row>
    <row r="342" spans="1:7" s="109" customFormat="1" ht="16.5" customHeight="1" x14ac:dyDescent="0.25">
      <c r="A342" s="193" t="s">
        <v>245</v>
      </c>
      <c r="B342" s="194">
        <v>10650</v>
      </c>
      <c r="C342" s="195">
        <f t="shared" si="9"/>
        <v>3.9727855342595907E-4</v>
      </c>
      <c r="D342" s="199"/>
      <c r="E342" s="200"/>
      <c r="F342" s="200"/>
      <c r="G342" s="201"/>
    </row>
    <row r="343" spans="1:7" s="109" customFormat="1" ht="16.5" customHeight="1" x14ac:dyDescent="0.25">
      <c r="A343" s="193" t="s">
        <v>246</v>
      </c>
      <c r="B343" s="194">
        <v>82552.13</v>
      </c>
      <c r="C343" s="195">
        <f t="shared" si="9"/>
        <v>3.0794545341438235E-3</v>
      </c>
      <c r="D343" s="199"/>
      <c r="E343" s="200"/>
      <c r="F343" s="200"/>
      <c r="G343" s="201"/>
    </row>
    <row r="344" spans="1:7" s="109" customFormat="1" ht="16.5" customHeight="1" x14ac:dyDescent="0.25">
      <c r="A344" s="193" t="s">
        <v>247</v>
      </c>
      <c r="B344" s="194">
        <v>21280</v>
      </c>
      <c r="C344" s="195">
        <f t="shared" si="9"/>
        <v>7.9381104384078957E-4</v>
      </c>
      <c r="D344" s="199"/>
      <c r="E344" s="200"/>
      <c r="F344" s="200"/>
      <c r="G344" s="201"/>
    </row>
    <row r="345" spans="1:7" s="109" customFormat="1" ht="16.5" customHeight="1" x14ac:dyDescent="0.25">
      <c r="A345" s="193" t="s">
        <v>248</v>
      </c>
      <c r="B345" s="194">
        <v>288573.40999999997</v>
      </c>
      <c r="C345" s="195">
        <f t="shared" si="9"/>
        <v>1.0764697359811847E-2</v>
      </c>
      <c r="D345" s="199"/>
      <c r="E345" s="200"/>
      <c r="F345" s="200"/>
      <c r="G345" s="201"/>
    </row>
    <row r="346" spans="1:7" s="109" customFormat="1" ht="16.5" customHeight="1" x14ac:dyDescent="0.25">
      <c r="A346" s="193" t="s">
        <v>249</v>
      </c>
      <c r="B346" s="194">
        <v>316680</v>
      </c>
      <c r="C346" s="195">
        <f t="shared" si="9"/>
        <v>1.1813161718209645E-2</v>
      </c>
      <c r="D346" s="199"/>
      <c r="E346" s="200"/>
      <c r="F346" s="200"/>
      <c r="G346" s="201"/>
    </row>
    <row r="347" spans="1:7" s="109" customFormat="1" ht="16.5" customHeight="1" x14ac:dyDescent="0.25">
      <c r="A347" s="193" t="s">
        <v>250</v>
      </c>
      <c r="B347" s="194">
        <v>173432.55</v>
      </c>
      <c r="C347" s="195">
        <f t="shared" si="9"/>
        <v>6.4695805240352405E-3</v>
      </c>
      <c r="D347" s="199"/>
      <c r="E347" s="200"/>
      <c r="F347" s="200"/>
      <c r="G347" s="201"/>
    </row>
    <row r="348" spans="1:7" s="109" customFormat="1" ht="64.5" customHeight="1" x14ac:dyDescent="0.25">
      <c r="A348" s="193" t="s">
        <v>251</v>
      </c>
      <c r="B348" s="194">
        <v>9463628</v>
      </c>
      <c r="C348" s="195">
        <f t="shared" si="9"/>
        <v>0.35302314009402835</v>
      </c>
      <c r="D348" s="196" t="s">
        <v>252</v>
      </c>
      <c r="E348" s="197"/>
      <c r="F348" s="197"/>
      <c r="G348" s="198"/>
    </row>
    <row r="349" spans="1:7" s="109" customFormat="1" ht="100.5" customHeight="1" x14ac:dyDescent="0.25">
      <c r="A349" s="193" t="s">
        <v>253</v>
      </c>
      <c r="B349" s="194">
        <v>2646735.46</v>
      </c>
      <c r="C349" s="195">
        <f t="shared" si="9"/>
        <v>9.8731571347416933E-2</v>
      </c>
      <c r="D349" s="196" t="s">
        <v>254</v>
      </c>
      <c r="E349" s="197"/>
      <c r="F349" s="197"/>
      <c r="G349" s="198"/>
    </row>
    <row r="350" spans="1:7" s="109" customFormat="1" ht="16.5" customHeight="1" x14ac:dyDescent="0.25">
      <c r="A350" s="193" t="s">
        <v>255</v>
      </c>
      <c r="B350" s="194">
        <v>968.6</v>
      </c>
      <c r="C350" s="195">
        <f t="shared" si="9"/>
        <v>3.6131831628956241E-5</v>
      </c>
      <c r="D350" s="199"/>
      <c r="E350" s="200"/>
      <c r="F350" s="200"/>
      <c r="G350" s="201"/>
    </row>
    <row r="351" spans="1:7" s="109" customFormat="1" ht="16.5" customHeight="1" x14ac:dyDescent="0.25">
      <c r="A351" s="193" t="s">
        <v>256</v>
      </c>
      <c r="B351" s="194">
        <v>3132</v>
      </c>
      <c r="C351" s="195">
        <f t="shared" si="9"/>
        <v>1.1683346754273274E-4</v>
      </c>
      <c r="D351" s="199"/>
      <c r="E351" s="200"/>
      <c r="F351" s="200"/>
      <c r="G351" s="201"/>
    </row>
    <row r="352" spans="1:7" s="109" customFormat="1" ht="16.5" customHeight="1" x14ac:dyDescent="0.25">
      <c r="A352" s="193" t="s">
        <v>257</v>
      </c>
      <c r="B352" s="194">
        <v>239957.27</v>
      </c>
      <c r="C352" s="195">
        <f t="shared" si="9"/>
        <v>8.9511621699194625E-3</v>
      </c>
      <c r="D352" s="199"/>
      <c r="E352" s="200"/>
      <c r="F352" s="200"/>
      <c r="G352" s="201"/>
    </row>
    <row r="353" spans="1:7" s="109" customFormat="1" ht="16.5" customHeight="1" x14ac:dyDescent="0.25">
      <c r="A353" s="193" t="s">
        <v>258</v>
      </c>
      <c r="B353" s="194">
        <v>20684</v>
      </c>
      <c r="C353" s="195">
        <f t="shared" si="9"/>
        <v>7.7157836610915848E-4</v>
      </c>
      <c r="D353" s="199"/>
      <c r="E353" s="200"/>
      <c r="F353" s="200"/>
      <c r="G353" s="201"/>
    </row>
    <row r="354" spans="1:7" s="109" customFormat="1" ht="16.5" customHeight="1" x14ac:dyDescent="0.25">
      <c r="A354" s="193" t="s">
        <v>259</v>
      </c>
      <c r="B354" s="194">
        <v>9504.31</v>
      </c>
      <c r="C354" s="195">
        <f t="shared" si="9"/>
        <v>3.5454070686496498E-4</v>
      </c>
      <c r="D354" s="199"/>
      <c r="E354" s="200"/>
      <c r="F354" s="200"/>
      <c r="G354" s="201"/>
    </row>
    <row r="355" spans="1:7" s="109" customFormat="1" ht="69" customHeight="1" x14ac:dyDescent="0.25">
      <c r="A355" s="193" t="s">
        <v>260</v>
      </c>
      <c r="B355" s="194">
        <v>7282363.0800000001</v>
      </c>
      <c r="C355" s="195">
        <f t="shared" si="9"/>
        <v>0.27165508637981334</v>
      </c>
      <c r="D355" s="196" t="s">
        <v>261</v>
      </c>
      <c r="E355" s="197"/>
      <c r="F355" s="197"/>
      <c r="G355" s="198"/>
    </row>
    <row r="356" spans="1:7" s="109" customFormat="1" ht="16.5" customHeight="1" x14ac:dyDescent="0.25">
      <c r="A356" s="193" t="s">
        <v>262</v>
      </c>
      <c r="B356" s="194">
        <v>546194.19999999995</v>
      </c>
      <c r="C356" s="195">
        <f t="shared" si="9"/>
        <v>2.0374764475647789E-2</v>
      </c>
      <c r="D356" s="199"/>
      <c r="E356" s="200"/>
      <c r="F356" s="200"/>
      <c r="G356" s="201"/>
    </row>
    <row r="357" spans="1:7" s="109" customFormat="1" ht="16.5" customHeight="1" x14ac:dyDescent="0.25">
      <c r="A357" s="193" t="s">
        <v>263</v>
      </c>
      <c r="B357" s="194">
        <v>1966</v>
      </c>
      <c r="C357" s="195">
        <f t="shared" si="9"/>
        <v>7.3337993993937607E-5</v>
      </c>
      <c r="D357" s="199"/>
      <c r="E357" s="200"/>
      <c r="F357" s="200"/>
      <c r="G357" s="201"/>
    </row>
    <row r="358" spans="1:7" s="109" customFormat="1" ht="16.5" customHeight="1" x14ac:dyDescent="0.25">
      <c r="A358" s="193" t="s">
        <v>264</v>
      </c>
      <c r="B358" s="194">
        <v>11150.17</v>
      </c>
      <c r="C358" s="195">
        <f t="shared" si="9"/>
        <v>4.1593647023976769E-4</v>
      </c>
      <c r="D358" s="199"/>
      <c r="E358" s="200"/>
      <c r="F358" s="200"/>
      <c r="G358" s="201"/>
    </row>
    <row r="359" spans="1:7" s="109" customFormat="1" ht="16.5" customHeight="1" x14ac:dyDescent="0.25">
      <c r="A359" s="202" t="s">
        <v>265</v>
      </c>
      <c r="B359" s="194">
        <v>62049.74</v>
      </c>
      <c r="C359" s="195">
        <f t="shared" si="9"/>
        <v>2.3146507932072175E-3</v>
      </c>
      <c r="D359" s="199"/>
      <c r="E359" s="200"/>
      <c r="F359" s="200"/>
      <c r="G359" s="201"/>
    </row>
    <row r="360" spans="1:7" s="109" customFormat="1" ht="16.5" customHeight="1" x14ac:dyDescent="0.25">
      <c r="A360" s="202" t="s">
        <v>266</v>
      </c>
      <c r="B360" s="194">
        <v>2942</v>
      </c>
      <c r="C360" s="195">
        <f t="shared" si="9"/>
        <v>1.0974586893701142E-4</v>
      </c>
      <c r="D360" s="199"/>
      <c r="E360" s="200"/>
      <c r="F360" s="200"/>
      <c r="G360" s="201"/>
    </row>
    <row r="361" spans="1:7" s="109" customFormat="1" ht="16.5" customHeight="1" x14ac:dyDescent="0.25">
      <c r="A361" s="202" t="s">
        <v>267</v>
      </c>
      <c r="B361" s="194">
        <v>79330</v>
      </c>
      <c r="C361" s="195">
        <f t="shared" si="9"/>
        <v>2.9592589336414395E-3</v>
      </c>
      <c r="D361" s="199"/>
      <c r="E361" s="200"/>
      <c r="F361" s="200"/>
      <c r="G361" s="201"/>
    </row>
    <row r="362" spans="1:7" s="109" customFormat="1" ht="16.5" customHeight="1" x14ac:dyDescent="0.25">
      <c r="A362" s="203" t="s">
        <v>268</v>
      </c>
      <c r="B362" s="204">
        <v>19132</v>
      </c>
      <c r="C362" s="195">
        <f t="shared" si="9"/>
        <v>7.1368387644558202E-4</v>
      </c>
      <c r="D362" s="199"/>
      <c r="E362" s="200"/>
      <c r="F362" s="200"/>
      <c r="G362" s="201"/>
    </row>
    <row r="363" spans="1:7" ht="15.75" customHeight="1" x14ac:dyDescent="0.2">
      <c r="B363" s="157">
        <f>SUM(B318:B362)</f>
        <v>26807387.18</v>
      </c>
      <c r="C363" s="205">
        <f>SUM(C318:C362)</f>
        <v>0.99999999999999989</v>
      </c>
      <c r="D363" s="118"/>
      <c r="E363" s="119"/>
      <c r="F363" s="119"/>
      <c r="G363" s="120"/>
    </row>
    <row r="364" spans="1:7" x14ac:dyDescent="0.2">
      <c r="B364" s="27">
        <f>+B363-[1]EA!I50</f>
        <v>0</v>
      </c>
    </row>
    <row r="366" spans="1:7" ht="12.75" x14ac:dyDescent="0.2">
      <c r="A366" s="22" t="s">
        <v>269</v>
      </c>
    </row>
    <row r="368" spans="1:7" ht="28.5" customHeight="1" x14ac:dyDescent="0.2">
      <c r="A368" s="121" t="s">
        <v>270</v>
      </c>
      <c r="B368" s="122" t="s">
        <v>91</v>
      </c>
      <c r="C368" s="136" t="s">
        <v>92</v>
      </c>
      <c r="D368" s="137" t="s">
        <v>271</v>
      </c>
      <c r="E368" s="206" t="s">
        <v>272</v>
      </c>
      <c r="F368" s="207"/>
    </row>
    <row r="369" spans="1:7" ht="5.25" customHeight="1" x14ac:dyDescent="0.2">
      <c r="A369" s="144"/>
      <c r="B369" s="160"/>
      <c r="C369" s="161"/>
      <c r="D369" s="160"/>
      <c r="E369" s="208">
        <v>0</v>
      </c>
      <c r="F369" s="209">
        <v>0</v>
      </c>
    </row>
    <row r="370" spans="1:7" s="109" customFormat="1" ht="105.75" customHeight="1" x14ac:dyDescent="0.25">
      <c r="A370" s="210" t="s">
        <v>273</v>
      </c>
      <c r="B370" s="106">
        <f>+[1]ESF!J45</f>
        <v>0</v>
      </c>
      <c r="C370" s="107">
        <f>+[1]ESF!I45</f>
        <v>0</v>
      </c>
      <c r="D370" s="107">
        <f>+C370-B370</f>
        <v>0</v>
      </c>
      <c r="E370" s="95" t="s">
        <v>274</v>
      </c>
      <c r="F370" s="96"/>
    </row>
    <row r="371" spans="1:7" ht="5.25" customHeight="1" x14ac:dyDescent="0.2">
      <c r="A371" s="80"/>
      <c r="B371" s="211"/>
      <c r="C371" s="212"/>
      <c r="D371" s="211"/>
      <c r="E371" s="213"/>
      <c r="F371" s="214"/>
    </row>
    <row r="372" spans="1:7" ht="19.5" customHeight="1" x14ac:dyDescent="0.2">
      <c r="B372" s="215">
        <f>+B370</f>
        <v>0</v>
      </c>
      <c r="C372" s="216">
        <f>+C370</f>
        <v>0</v>
      </c>
      <c r="D372" s="216">
        <f>+D370</f>
        <v>0</v>
      </c>
      <c r="E372" s="217"/>
      <c r="F372" s="218"/>
    </row>
    <row r="375" spans="1:7" ht="14.25" x14ac:dyDescent="0.2">
      <c r="A375" s="219"/>
      <c r="B375" s="220"/>
      <c r="C375" s="219"/>
      <c r="D375" s="220"/>
      <c r="E375" s="219"/>
    </row>
    <row r="376" spans="1:7" ht="27" customHeight="1" x14ac:dyDescent="0.2">
      <c r="A376" s="168" t="s">
        <v>275</v>
      </c>
      <c r="B376" s="169" t="s">
        <v>91</v>
      </c>
      <c r="C376" s="34" t="s">
        <v>92</v>
      </c>
      <c r="D376" s="33" t="s">
        <v>271</v>
      </c>
      <c r="E376" s="206" t="s">
        <v>170</v>
      </c>
      <c r="F376" s="221"/>
      <c r="G376" s="207"/>
    </row>
    <row r="377" spans="1:7" ht="14.25" x14ac:dyDescent="0.2">
      <c r="A377" s="144"/>
      <c r="B377" s="160"/>
      <c r="C377" s="161"/>
      <c r="D377" s="160"/>
      <c r="E377" s="222"/>
      <c r="F377" s="223"/>
      <c r="G377" s="224"/>
    </row>
    <row r="378" spans="1:7" s="109" customFormat="1" ht="66.75" customHeight="1" x14ac:dyDescent="0.25">
      <c r="A378" s="105"/>
      <c r="B378" s="225"/>
      <c r="C378" s="226"/>
      <c r="D378" s="226"/>
      <c r="E378" s="95"/>
      <c r="F378" s="227"/>
      <c r="G378" s="96"/>
    </row>
    <row r="379" spans="1:7" ht="14.25" customHeight="1" x14ac:dyDescent="0.2">
      <c r="A379" s="41"/>
      <c r="B379" s="52"/>
      <c r="C379" s="52"/>
      <c r="D379" s="52"/>
      <c r="E379" s="228"/>
      <c r="F379" s="229"/>
      <c r="G379" s="230"/>
    </row>
    <row r="380" spans="1:7" ht="32.25" customHeight="1" x14ac:dyDescent="0.2">
      <c r="B380" s="231">
        <f>SUM(B378:B379)</f>
        <v>0</v>
      </c>
      <c r="C380" s="231">
        <f>SUM(C378:C379)</f>
        <v>0</v>
      </c>
      <c r="D380" s="231">
        <f>SUM(D378:D379)</f>
        <v>0</v>
      </c>
      <c r="E380" s="91"/>
      <c r="F380" s="111"/>
      <c r="G380" s="92"/>
    </row>
    <row r="383" spans="1:7" ht="12.75" x14ac:dyDescent="0.2">
      <c r="A383" s="22" t="s">
        <v>276</v>
      </c>
    </row>
    <row r="385" spans="1:4" ht="30.75" customHeight="1" x14ac:dyDescent="0.2">
      <c r="A385" s="168" t="s">
        <v>277</v>
      </c>
      <c r="B385" s="169" t="s">
        <v>91</v>
      </c>
      <c r="C385" s="34" t="s">
        <v>92</v>
      </c>
      <c r="D385" s="33" t="s">
        <v>93</v>
      </c>
    </row>
    <row r="386" spans="1:4" x14ac:dyDescent="0.2">
      <c r="A386" s="232" t="s">
        <v>11</v>
      </c>
      <c r="B386" s="233"/>
      <c r="C386" s="233"/>
      <c r="D386" s="234"/>
    </row>
    <row r="387" spans="1:4" x14ac:dyDescent="0.2">
      <c r="A387" s="235" t="s">
        <v>12</v>
      </c>
      <c r="B387" s="49">
        <v>20000</v>
      </c>
      <c r="C387" s="49">
        <f>+B18</f>
        <v>20000</v>
      </c>
      <c r="D387" s="49">
        <f>+C387-B387</f>
        <v>0</v>
      </c>
    </row>
    <row r="388" spans="1:4" x14ac:dyDescent="0.2">
      <c r="A388" s="236"/>
      <c r="B388" s="49"/>
      <c r="C388" s="49"/>
      <c r="D388" s="49"/>
    </row>
    <row r="389" spans="1:4" x14ac:dyDescent="0.2">
      <c r="A389" s="39" t="s">
        <v>14</v>
      </c>
      <c r="B389" s="49"/>
      <c r="C389" s="49"/>
      <c r="D389" s="64"/>
    </row>
    <row r="390" spans="1:4" x14ac:dyDescent="0.2">
      <c r="A390" s="40" t="s">
        <v>15</v>
      </c>
      <c r="B390" s="49">
        <v>11244.33</v>
      </c>
      <c r="C390" s="49">
        <f>+B21</f>
        <v>5000.03</v>
      </c>
      <c r="D390" s="64">
        <f>+C390-B390</f>
        <v>-6244.3</v>
      </c>
    </row>
    <row r="391" spans="1:4" x14ac:dyDescent="0.2">
      <c r="A391" s="40" t="s">
        <v>17</v>
      </c>
      <c r="B391" s="49">
        <v>5000</v>
      </c>
      <c r="C391" s="49">
        <f>+B22</f>
        <v>22900</v>
      </c>
      <c r="D391" s="64">
        <f>+C391-B391</f>
        <v>17900</v>
      </c>
    </row>
    <row r="392" spans="1:4" x14ac:dyDescent="0.2">
      <c r="A392" s="40" t="s">
        <v>18</v>
      </c>
      <c r="B392" s="49">
        <v>5000</v>
      </c>
      <c r="C392" s="49">
        <f>+B23</f>
        <v>5000</v>
      </c>
      <c r="D392" s="64">
        <f>+C392-B392</f>
        <v>0</v>
      </c>
    </row>
    <row r="393" spans="1:4" x14ac:dyDescent="0.2">
      <c r="A393" s="40" t="s">
        <v>19</v>
      </c>
      <c r="B393" s="49">
        <v>0</v>
      </c>
      <c r="C393" s="49">
        <f>+B24</f>
        <v>5065.2700000000004</v>
      </c>
      <c r="D393" s="64">
        <f>+C393-B393</f>
        <v>5065.2700000000004</v>
      </c>
    </row>
    <row r="394" spans="1:4" x14ac:dyDescent="0.2">
      <c r="A394" s="39"/>
      <c r="B394" s="49"/>
      <c r="C394" s="49"/>
      <c r="D394" s="64"/>
    </row>
    <row r="395" spans="1:4" x14ac:dyDescent="0.2">
      <c r="A395" s="39" t="s">
        <v>20</v>
      </c>
      <c r="B395" s="49"/>
      <c r="C395" s="49"/>
      <c r="D395" s="64"/>
    </row>
    <row r="396" spans="1:4" x14ac:dyDescent="0.2">
      <c r="A396" s="40" t="s">
        <v>21</v>
      </c>
      <c r="B396" s="49">
        <v>8549464.1099999994</v>
      </c>
      <c r="C396" s="49">
        <f>+B27</f>
        <v>3271523.44</v>
      </c>
      <c r="D396" s="64">
        <f>+C396-B396</f>
        <v>-5277940.67</v>
      </c>
    </row>
    <row r="397" spans="1:4" x14ac:dyDescent="0.2">
      <c r="A397" s="40" t="s">
        <v>23</v>
      </c>
      <c r="B397" s="49">
        <v>7020788.4400000004</v>
      </c>
      <c r="C397" s="49">
        <f>+B28</f>
        <v>7280069.5199999996</v>
      </c>
      <c r="D397" s="64">
        <f>+C397-B397</f>
        <v>259281.07999999914</v>
      </c>
    </row>
    <row r="398" spans="1:4" x14ac:dyDescent="0.2">
      <c r="A398" s="40" t="s">
        <v>24</v>
      </c>
      <c r="B398" s="49">
        <v>17802646.890000001</v>
      </c>
      <c r="C398" s="49">
        <f>+B29</f>
        <v>18023644.93</v>
      </c>
      <c r="D398" s="64">
        <f>+C398-B398</f>
        <v>220998.03999999911</v>
      </c>
    </row>
    <row r="399" spans="1:4" x14ac:dyDescent="0.2">
      <c r="A399" s="40" t="s">
        <v>25</v>
      </c>
      <c r="B399" s="49">
        <v>0</v>
      </c>
      <c r="C399" s="49">
        <f>+B30</f>
        <v>2822153.83</v>
      </c>
      <c r="D399" s="64">
        <f>+C399-B399</f>
        <v>2822153.83</v>
      </c>
    </row>
    <row r="400" spans="1:4" x14ac:dyDescent="0.2">
      <c r="A400" s="237"/>
      <c r="B400" s="62"/>
      <c r="C400" s="62"/>
      <c r="D400" s="49"/>
    </row>
    <row r="401" spans="1:6" ht="21.75" customHeight="1" x14ac:dyDescent="0.2">
      <c r="B401" s="33">
        <f>SUM(B386:B400)</f>
        <v>33414143.77</v>
      </c>
      <c r="C401" s="33">
        <f>SUM(C386:C400)</f>
        <v>31455357.019999996</v>
      </c>
      <c r="D401" s="238">
        <f>SUM(D386:D400)</f>
        <v>-1958786.7500000019</v>
      </c>
    </row>
    <row r="402" spans="1:6" x14ac:dyDescent="0.2">
      <c r="B402" s="27">
        <f>+B401-[1]ESF!E17</f>
        <v>0</v>
      </c>
      <c r="C402" s="103">
        <f>+C401-[1]ESF!D17</f>
        <v>0</v>
      </c>
    </row>
    <row r="404" spans="1:6" ht="24" customHeight="1" x14ac:dyDescent="0.2">
      <c r="A404" s="168" t="s">
        <v>278</v>
      </c>
      <c r="B404" s="169" t="s">
        <v>93</v>
      </c>
      <c r="C404" s="34" t="s">
        <v>279</v>
      </c>
      <c r="D404" s="29"/>
    </row>
    <row r="405" spans="1:6" ht="14.25" x14ac:dyDescent="0.2">
      <c r="A405" s="73" t="s">
        <v>280</v>
      </c>
      <c r="B405" s="239"/>
      <c r="C405" s="161"/>
      <c r="D405" s="240"/>
    </row>
    <row r="406" spans="1:6" ht="15" x14ac:dyDescent="0.25">
      <c r="A406" s="162"/>
      <c r="B406" s="241"/>
      <c r="C406" s="164"/>
      <c r="D406" s="240"/>
    </row>
    <row r="407" spans="1:6" ht="14.25" x14ac:dyDescent="0.2">
      <c r="A407" s="48" t="s">
        <v>281</v>
      </c>
      <c r="B407" s="241"/>
      <c r="C407" s="164"/>
      <c r="D407" s="240"/>
    </row>
    <row r="408" spans="1:6" ht="14.25" x14ac:dyDescent="0.2">
      <c r="A408" s="48"/>
      <c r="B408" s="241"/>
      <c r="C408" s="164"/>
      <c r="D408" s="240"/>
    </row>
    <row r="409" spans="1:6" ht="14.25" x14ac:dyDescent="0.2">
      <c r="A409" s="48" t="s">
        <v>282</v>
      </c>
      <c r="B409" s="241"/>
      <c r="C409" s="164"/>
      <c r="D409" s="240"/>
    </row>
    <row r="410" spans="1:6" ht="14.25" x14ac:dyDescent="0.2">
      <c r="A410" s="48"/>
      <c r="B410" s="241"/>
      <c r="C410" s="164"/>
      <c r="D410" s="240"/>
    </row>
    <row r="411" spans="1:6" ht="14.25" x14ac:dyDescent="0.2">
      <c r="A411" s="48" t="s">
        <v>283</v>
      </c>
      <c r="B411" s="241"/>
      <c r="C411" s="164"/>
      <c r="D411" s="240"/>
      <c r="E411" s="30"/>
      <c r="F411" s="30"/>
    </row>
    <row r="412" spans="1:6" ht="15" x14ac:dyDescent="0.25">
      <c r="A412" s="242"/>
      <c r="B412" s="243"/>
      <c r="C412" s="212"/>
      <c r="D412" s="240"/>
      <c r="E412" s="30"/>
      <c r="F412" s="30"/>
    </row>
    <row r="413" spans="1:6" ht="18" customHeight="1" x14ac:dyDescent="0.2">
      <c r="B413" s="33">
        <f>SUM(B411:B412)</f>
        <v>0</v>
      </c>
      <c r="C413" s="34"/>
      <c r="D413" s="29"/>
      <c r="E413" s="30"/>
      <c r="F413" s="30"/>
    </row>
    <row r="414" spans="1:6" x14ac:dyDescent="0.2">
      <c r="E414" s="30"/>
      <c r="F414" s="30"/>
    </row>
    <row r="415" spans="1:6" x14ac:dyDescent="0.2">
      <c r="E415" s="30"/>
      <c r="F415" s="30"/>
    </row>
    <row r="416" spans="1:6" x14ac:dyDescent="0.2">
      <c r="E416" s="30"/>
      <c r="F416" s="30"/>
    </row>
    <row r="417" spans="1:6" ht="12.75" x14ac:dyDescent="0.2">
      <c r="A417" s="22" t="s">
        <v>284</v>
      </c>
      <c r="E417" s="30"/>
      <c r="F417" s="30"/>
    </row>
    <row r="418" spans="1:6" ht="12" customHeight="1" x14ac:dyDescent="0.2">
      <c r="A418" s="22" t="s">
        <v>285</v>
      </c>
      <c r="E418" s="30"/>
      <c r="F418" s="30"/>
    </row>
    <row r="419" spans="1:6" ht="12" x14ac:dyDescent="0.2">
      <c r="A419" s="244"/>
      <c r="B419" s="244"/>
      <c r="C419" s="244"/>
      <c r="D419" s="244"/>
      <c r="E419" s="30"/>
      <c r="F419" s="30"/>
    </row>
    <row r="420" spans="1:6" ht="12" x14ac:dyDescent="0.2">
      <c r="A420" s="245"/>
      <c r="B420" s="246"/>
      <c r="C420" s="245"/>
      <c r="D420" s="246"/>
      <c r="E420" s="30"/>
      <c r="F420" s="30"/>
    </row>
    <row r="421" spans="1:6" ht="12" x14ac:dyDescent="0.2">
      <c r="A421" s="247" t="s">
        <v>286</v>
      </c>
      <c r="B421" s="248"/>
      <c r="C421" s="248"/>
      <c r="D421" s="249"/>
      <c r="E421" s="30"/>
      <c r="F421" s="30"/>
    </row>
    <row r="422" spans="1:6" ht="12" x14ac:dyDescent="0.2">
      <c r="A422" s="250" t="s">
        <v>287</v>
      </c>
      <c r="B422" s="251"/>
      <c r="C422" s="251"/>
      <c r="D422" s="252"/>
      <c r="E422" s="30"/>
      <c r="F422" s="253"/>
    </row>
    <row r="423" spans="1:6" ht="12" x14ac:dyDescent="0.2">
      <c r="A423" s="254" t="s">
        <v>288</v>
      </c>
      <c r="B423" s="255"/>
      <c r="C423" s="255"/>
      <c r="D423" s="256"/>
      <c r="E423" s="30"/>
      <c r="F423" s="253"/>
    </row>
    <row r="424" spans="1:6" ht="12" x14ac:dyDescent="0.2">
      <c r="A424" s="257" t="s">
        <v>289</v>
      </c>
      <c r="B424" s="258"/>
      <c r="C424" s="259"/>
      <c r="D424" s="260">
        <f>+[1]EAI!H26</f>
        <v>39613752.890000001</v>
      </c>
      <c r="E424" s="30"/>
      <c r="F424" s="253"/>
    </row>
    <row r="425" spans="1:6" ht="12" x14ac:dyDescent="0.2">
      <c r="A425" s="261"/>
      <c r="B425" s="261"/>
      <c r="C425" s="262"/>
      <c r="D425" s="263"/>
      <c r="E425" s="30"/>
      <c r="F425" s="253"/>
    </row>
    <row r="426" spans="1:6" ht="12" x14ac:dyDescent="0.2">
      <c r="A426" s="264" t="s">
        <v>290</v>
      </c>
      <c r="B426" s="264"/>
      <c r="C426" s="265"/>
      <c r="D426" s="266">
        <f>SUM(C426:C431)</f>
        <v>0</v>
      </c>
      <c r="E426" s="30"/>
      <c r="F426" s="30"/>
    </row>
    <row r="427" spans="1:6" ht="12" x14ac:dyDescent="0.2">
      <c r="A427" s="267" t="s">
        <v>291</v>
      </c>
      <c r="B427" s="267"/>
      <c r="C427" s="268">
        <v>0</v>
      </c>
      <c r="D427" s="269"/>
      <c r="E427" s="30"/>
      <c r="F427" s="30"/>
    </row>
    <row r="428" spans="1:6" ht="12" x14ac:dyDescent="0.2">
      <c r="A428" s="267" t="s">
        <v>292</v>
      </c>
      <c r="B428" s="267"/>
      <c r="C428" s="268">
        <v>0</v>
      </c>
      <c r="D428" s="269"/>
      <c r="E428" s="30"/>
      <c r="F428" s="30"/>
    </row>
    <row r="429" spans="1:6" ht="12" x14ac:dyDescent="0.2">
      <c r="A429" s="267" t="s">
        <v>293</v>
      </c>
      <c r="B429" s="267"/>
      <c r="C429" s="268">
        <v>0</v>
      </c>
      <c r="D429" s="269"/>
      <c r="E429" s="30"/>
      <c r="F429" s="30"/>
    </row>
    <row r="430" spans="1:6" ht="12" x14ac:dyDescent="0.2">
      <c r="A430" s="267" t="s">
        <v>294</v>
      </c>
      <c r="B430" s="267"/>
      <c r="C430" s="270">
        <v>0</v>
      </c>
      <c r="D430" s="269"/>
      <c r="E430" s="30"/>
      <c r="F430" s="30"/>
    </row>
    <row r="431" spans="1:6" ht="12" x14ac:dyDescent="0.2">
      <c r="A431" s="271" t="s">
        <v>295</v>
      </c>
      <c r="B431" s="272"/>
      <c r="C431" s="270">
        <v>0</v>
      </c>
      <c r="D431" s="269"/>
      <c r="E431" s="30"/>
      <c r="F431" s="273"/>
    </row>
    <row r="432" spans="1:6" ht="12" x14ac:dyDescent="0.2">
      <c r="A432" s="261"/>
      <c r="B432" s="261"/>
      <c r="C432" s="262"/>
      <c r="D432" s="263"/>
      <c r="E432" s="30"/>
      <c r="F432" s="273"/>
    </row>
    <row r="433" spans="1:7" ht="12" x14ac:dyDescent="0.2">
      <c r="A433" s="264" t="s">
        <v>296</v>
      </c>
      <c r="B433" s="264"/>
      <c r="C433" s="265"/>
      <c r="D433" s="266">
        <f>SUM(C433:C437)</f>
        <v>30047128.850000001</v>
      </c>
      <c r="E433" s="30"/>
      <c r="F433" s="30"/>
    </row>
    <row r="434" spans="1:7" ht="12" x14ac:dyDescent="0.2">
      <c r="A434" s="267" t="s">
        <v>297</v>
      </c>
      <c r="B434" s="267"/>
      <c r="C434" s="268">
        <v>0</v>
      </c>
      <c r="D434" s="269"/>
      <c r="E434" s="30"/>
      <c r="F434" s="30"/>
    </row>
    <row r="435" spans="1:7" ht="12" x14ac:dyDescent="0.2">
      <c r="A435" s="267" t="s">
        <v>298</v>
      </c>
      <c r="B435" s="267"/>
      <c r="C435" s="268">
        <v>0</v>
      </c>
      <c r="D435" s="269"/>
      <c r="E435" s="30"/>
      <c r="F435" s="30"/>
    </row>
    <row r="436" spans="1:7" ht="12" x14ac:dyDescent="0.2">
      <c r="A436" s="267" t="s">
        <v>299</v>
      </c>
      <c r="B436" s="267"/>
      <c r="C436" s="268">
        <v>0</v>
      </c>
      <c r="D436" s="269"/>
      <c r="E436" s="30"/>
      <c r="F436" s="30"/>
    </row>
    <row r="437" spans="1:7" ht="12" x14ac:dyDescent="0.2">
      <c r="A437" s="274" t="s">
        <v>300</v>
      </c>
      <c r="B437" s="275"/>
      <c r="C437" s="270">
        <f>+[1]EAI!M20</f>
        <v>30047128.850000001</v>
      </c>
      <c r="D437" s="276"/>
      <c r="E437" s="30"/>
      <c r="F437" s="30"/>
    </row>
    <row r="438" spans="1:7" ht="12" x14ac:dyDescent="0.2">
      <c r="A438" s="261"/>
      <c r="B438" s="261"/>
      <c r="C438" s="259"/>
      <c r="D438" s="263"/>
      <c r="E438" s="30"/>
      <c r="F438" s="30"/>
    </row>
    <row r="439" spans="1:7" ht="12" x14ac:dyDescent="0.2">
      <c r="A439" s="277" t="s">
        <v>301</v>
      </c>
      <c r="B439" s="277"/>
      <c r="C439" s="259"/>
      <c r="D439" s="260">
        <f>+D424+D426-D433</f>
        <v>9566624.0399999991</v>
      </c>
      <c r="E439" s="30"/>
      <c r="F439" s="253">
        <f>+[1]EA!D32</f>
        <v>9566624.0399999991</v>
      </c>
      <c r="G439" s="188">
        <f>+F439-D439</f>
        <v>0</v>
      </c>
    </row>
    <row r="440" spans="1:7" ht="12" x14ac:dyDescent="0.2">
      <c r="A440" s="245"/>
      <c r="B440" s="246"/>
      <c r="C440" s="245"/>
      <c r="D440" s="246"/>
      <c r="E440" s="30"/>
      <c r="F440" s="30"/>
      <c r="G440" s="278"/>
    </row>
    <row r="441" spans="1:7" ht="12" x14ac:dyDescent="0.2">
      <c r="A441" s="245"/>
      <c r="B441" s="246"/>
      <c r="C441" s="245"/>
      <c r="D441" s="246"/>
      <c r="E441" s="30"/>
      <c r="F441" s="30"/>
    </row>
    <row r="442" spans="1:7" ht="12" x14ac:dyDescent="0.2">
      <c r="A442" s="247" t="s">
        <v>302</v>
      </c>
      <c r="B442" s="248"/>
      <c r="C442" s="248"/>
      <c r="D442" s="249"/>
      <c r="E442" s="30"/>
      <c r="F442" s="30"/>
      <c r="G442" s="188"/>
    </row>
    <row r="443" spans="1:7" ht="12" x14ac:dyDescent="0.2">
      <c r="A443" s="250" t="s">
        <v>287</v>
      </c>
      <c r="B443" s="251"/>
      <c r="C443" s="251"/>
      <c r="D443" s="252"/>
      <c r="E443" s="30"/>
      <c r="F443" s="30"/>
    </row>
    <row r="444" spans="1:7" ht="12" x14ac:dyDescent="0.2">
      <c r="A444" s="254" t="s">
        <v>288</v>
      </c>
      <c r="B444" s="255"/>
      <c r="C444" s="255"/>
      <c r="D444" s="256"/>
      <c r="E444" s="30"/>
      <c r="F444" s="30"/>
      <c r="G444" s="188"/>
    </row>
    <row r="445" spans="1:7" ht="12" x14ac:dyDescent="0.2">
      <c r="A445" s="257" t="s">
        <v>303</v>
      </c>
      <c r="B445" s="258"/>
      <c r="C445" s="259"/>
      <c r="D445" s="279">
        <f>+[1]COG!H43</f>
        <v>26807387.180000003</v>
      </c>
      <c r="E445" s="30"/>
      <c r="F445" s="30"/>
    </row>
    <row r="446" spans="1:7" ht="12" x14ac:dyDescent="0.2">
      <c r="A446" s="261"/>
      <c r="B446" s="261"/>
      <c r="C446" s="259"/>
      <c r="D446" s="263"/>
      <c r="E446" s="30"/>
      <c r="F446" s="30"/>
    </row>
    <row r="447" spans="1:7" ht="12" x14ac:dyDescent="0.2">
      <c r="A447" s="280" t="s">
        <v>304</v>
      </c>
      <c r="B447" s="280"/>
      <c r="C447" s="265"/>
      <c r="D447" s="281">
        <f>SUM(C447:C464)</f>
        <v>0</v>
      </c>
      <c r="E447" s="30"/>
      <c r="F447" s="30"/>
    </row>
    <row r="448" spans="1:7" ht="12" x14ac:dyDescent="0.2">
      <c r="A448" s="267" t="s">
        <v>305</v>
      </c>
      <c r="B448" s="267"/>
      <c r="C448" s="270">
        <f>+[1]COG!I38</f>
        <v>0</v>
      </c>
      <c r="D448" s="282"/>
      <c r="E448" s="30"/>
      <c r="F448" s="30"/>
    </row>
    <row r="449" spans="1:7" ht="12" x14ac:dyDescent="0.2">
      <c r="A449" s="267" t="s">
        <v>306</v>
      </c>
      <c r="B449" s="267"/>
      <c r="C449" s="270">
        <f>+[1]COG!I39</f>
        <v>0</v>
      </c>
      <c r="D449" s="282"/>
      <c r="E449" s="30"/>
      <c r="F449" s="30"/>
    </row>
    <row r="450" spans="1:7" ht="12" x14ac:dyDescent="0.2">
      <c r="A450" s="267" t="s">
        <v>307</v>
      </c>
      <c r="B450" s="267"/>
      <c r="C450" s="270">
        <v>0</v>
      </c>
      <c r="D450" s="282"/>
      <c r="E450" s="30"/>
      <c r="F450" s="30"/>
    </row>
    <row r="451" spans="1:7" ht="12" x14ac:dyDescent="0.2">
      <c r="A451" s="267" t="s">
        <v>308</v>
      </c>
      <c r="B451" s="267"/>
      <c r="C451" s="270">
        <f>+[1]COG!I40</f>
        <v>0</v>
      </c>
      <c r="D451" s="282"/>
      <c r="E451" s="30"/>
      <c r="F451" s="30"/>
    </row>
    <row r="452" spans="1:7" ht="12" x14ac:dyDescent="0.2">
      <c r="A452" s="267" t="s">
        <v>309</v>
      </c>
      <c r="B452" s="267"/>
      <c r="C452" s="270">
        <v>0</v>
      </c>
      <c r="D452" s="282"/>
      <c r="E452" s="30"/>
      <c r="F452" s="253"/>
    </row>
    <row r="453" spans="1:7" ht="12" x14ac:dyDescent="0.2">
      <c r="A453" s="267" t="s">
        <v>310</v>
      </c>
      <c r="B453" s="267"/>
      <c r="C453" s="270">
        <f>+[1]COG!I41</f>
        <v>0</v>
      </c>
      <c r="D453" s="282"/>
      <c r="E453" s="30"/>
      <c r="F453" s="30"/>
    </row>
    <row r="454" spans="1:7" ht="12" x14ac:dyDescent="0.2">
      <c r="A454" s="267" t="s">
        <v>311</v>
      </c>
      <c r="B454" s="267"/>
      <c r="C454" s="270">
        <v>0</v>
      </c>
      <c r="D454" s="282"/>
      <c r="E454" s="30"/>
      <c r="F454" s="253"/>
    </row>
    <row r="455" spans="1:7" ht="12" x14ac:dyDescent="0.2">
      <c r="A455" s="267" t="s">
        <v>312</v>
      </c>
      <c r="B455" s="267"/>
      <c r="C455" s="270">
        <v>0</v>
      </c>
      <c r="D455" s="282"/>
      <c r="E455" s="30"/>
      <c r="F455" s="30"/>
    </row>
    <row r="456" spans="1:7" ht="12" x14ac:dyDescent="0.2">
      <c r="A456" s="267" t="s">
        <v>313</v>
      </c>
      <c r="B456" s="267"/>
      <c r="C456" s="270">
        <v>0</v>
      </c>
      <c r="D456" s="282"/>
      <c r="E456" s="30"/>
      <c r="F456" s="253"/>
    </row>
    <row r="457" spans="1:7" ht="12" x14ac:dyDescent="0.2">
      <c r="A457" s="267" t="s">
        <v>314</v>
      </c>
      <c r="B457" s="267"/>
      <c r="C457" s="270">
        <v>0</v>
      </c>
      <c r="D457" s="282"/>
      <c r="E457" s="30"/>
      <c r="F457" s="253"/>
    </row>
    <row r="458" spans="1:7" ht="12" x14ac:dyDescent="0.2">
      <c r="A458" s="267" t="s">
        <v>315</v>
      </c>
      <c r="B458" s="267"/>
      <c r="C458" s="270">
        <v>0</v>
      </c>
      <c r="D458" s="282"/>
      <c r="E458" s="30"/>
      <c r="F458" s="253"/>
      <c r="G458" s="278"/>
    </row>
    <row r="459" spans="1:7" ht="12" x14ac:dyDescent="0.2">
      <c r="A459" s="267" t="s">
        <v>316</v>
      </c>
      <c r="B459" s="267"/>
      <c r="C459" s="270">
        <v>0</v>
      </c>
      <c r="D459" s="282"/>
      <c r="E459" s="30"/>
      <c r="F459" s="253"/>
      <c r="G459" s="278"/>
    </row>
    <row r="460" spans="1:7" ht="15" x14ac:dyDescent="0.2">
      <c r="A460" s="267" t="s">
        <v>317</v>
      </c>
      <c r="B460" s="267"/>
      <c r="C460" s="270">
        <v>0</v>
      </c>
      <c r="D460" s="282"/>
      <c r="E460" s="30"/>
      <c r="F460" s="283"/>
    </row>
    <row r="461" spans="1:7" ht="12" x14ac:dyDescent="0.2">
      <c r="A461" s="267" t="s">
        <v>318</v>
      </c>
      <c r="B461" s="267"/>
      <c r="C461" s="270">
        <v>0</v>
      </c>
      <c r="D461" s="282"/>
      <c r="E461" s="30"/>
      <c r="F461" s="30"/>
    </row>
    <row r="462" spans="1:7" ht="12" x14ac:dyDescent="0.2">
      <c r="A462" s="267" t="s">
        <v>319</v>
      </c>
      <c r="B462" s="267"/>
      <c r="C462" s="270">
        <v>0</v>
      </c>
      <c r="D462" s="282"/>
      <c r="E462" s="30"/>
      <c r="F462" s="30"/>
    </row>
    <row r="463" spans="1:7" ht="12.75" customHeight="1" x14ac:dyDescent="0.2">
      <c r="A463" s="267" t="s">
        <v>320</v>
      </c>
      <c r="B463" s="267"/>
      <c r="C463" s="270">
        <v>0</v>
      </c>
      <c r="D463" s="282"/>
      <c r="E463" s="30"/>
      <c r="F463" s="30"/>
    </row>
    <row r="464" spans="1:7" ht="12" x14ac:dyDescent="0.2">
      <c r="A464" s="284" t="s">
        <v>321</v>
      </c>
      <c r="B464" s="285"/>
      <c r="C464" s="270">
        <v>0</v>
      </c>
      <c r="D464" s="282"/>
      <c r="E464" s="30"/>
      <c r="F464" s="30"/>
    </row>
    <row r="465" spans="1:7" ht="12" x14ac:dyDescent="0.2">
      <c r="A465" s="261"/>
      <c r="B465" s="261"/>
      <c r="C465" s="259"/>
      <c r="D465" s="263"/>
      <c r="E465" s="30"/>
      <c r="F465" s="30"/>
    </row>
    <row r="466" spans="1:7" ht="12" x14ac:dyDescent="0.2">
      <c r="A466" s="280" t="s">
        <v>322</v>
      </c>
      <c r="B466" s="280"/>
      <c r="C466" s="265"/>
      <c r="D466" s="281">
        <f>SUM(C466:C473)</f>
        <v>0</v>
      </c>
      <c r="E466" s="30"/>
      <c r="F466" s="30"/>
    </row>
    <row r="467" spans="1:7" ht="12" x14ac:dyDescent="0.2">
      <c r="A467" s="267" t="s">
        <v>323</v>
      </c>
      <c r="B467" s="267"/>
      <c r="C467" s="270">
        <f>+[1]EA!I40</f>
        <v>0</v>
      </c>
      <c r="D467" s="282"/>
      <c r="E467" s="30"/>
      <c r="F467" s="30"/>
    </row>
    <row r="468" spans="1:7" ht="12" x14ac:dyDescent="0.2">
      <c r="A468" s="267" t="s">
        <v>324</v>
      </c>
      <c r="B468" s="267"/>
      <c r="C468" s="268">
        <v>0</v>
      </c>
      <c r="D468" s="282"/>
      <c r="E468" s="30"/>
      <c r="F468" s="30"/>
    </row>
    <row r="469" spans="1:7" ht="12" x14ac:dyDescent="0.2">
      <c r="A469" s="267" t="s">
        <v>325</v>
      </c>
      <c r="B469" s="267"/>
      <c r="C469" s="268">
        <v>0</v>
      </c>
      <c r="D469" s="282"/>
      <c r="E469" s="30"/>
      <c r="F469" s="30"/>
    </row>
    <row r="470" spans="1:7" ht="12" x14ac:dyDescent="0.2">
      <c r="A470" s="267" t="s">
        <v>326</v>
      </c>
      <c r="B470" s="267"/>
      <c r="C470" s="268">
        <v>0</v>
      </c>
      <c r="D470" s="282"/>
      <c r="E470" s="30"/>
      <c r="F470" s="30"/>
    </row>
    <row r="471" spans="1:7" ht="12" x14ac:dyDescent="0.2">
      <c r="A471" s="267" t="s">
        <v>327</v>
      </c>
      <c r="B471" s="267"/>
      <c r="C471" s="268">
        <v>0</v>
      </c>
      <c r="D471" s="282"/>
      <c r="E471" s="30"/>
      <c r="F471" s="30"/>
    </row>
    <row r="472" spans="1:7" ht="12" x14ac:dyDescent="0.2">
      <c r="A472" s="267" t="s">
        <v>328</v>
      </c>
      <c r="B472" s="267"/>
      <c r="C472" s="268">
        <v>0</v>
      </c>
      <c r="D472" s="282"/>
      <c r="E472" s="30"/>
      <c r="F472" s="30"/>
    </row>
    <row r="473" spans="1:7" ht="12" x14ac:dyDescent="0.2">
      <c r="A473" s="284" t="s">
        <v>329</v>
      </c>
      <c r="B473" s="285"/>
      <c r="C473" s="270">
        <f>+[1]COG!G47-[1]COG!H47</f>
        <v>0</v>
      </c>
      <c r="D473" s="282"/>
      <c r="E473" s="30"/>
      <c r="F473" s="30"/>
    </row>
    <row r="474" spans="1:7" ht="12" x14ac:dyDescent="0.2">
      <c r="A474" s="261"/>
      <c r="B474" s="261"/>
      <c r="C474" s="259"/>
      <c r="D474" s="263"/>
      <c r="E474" s="30"/>
      <c r="F474" s="30"/>
    </row>
    <row r="475" spans="1:7" ht="12" x14ac:dyDescent="0.2">
      <c r="A475" s="286" t="s">
        <v>330</v>
      </c>
      <c r="D475" s="260">
        <f>+D445-D447+D466</f>
        <v>26807387.180000003</v>
      </c>
      <c r="E475" s="253"/>
      <c r="F475" s="253">
        <f>+[1]EA!I50</f>
        <v>26807387.18</v>
      </c>
      <c r="G475" s="287">
        <f>+F475-D475</f>
        <v>0</v>
      </c>
    </row>
    <row r="476" spans="1:7" x14ac:dyDescent="0.2">
      <c r="E476" s="288"/>
      <c r="F476" s="30"/>
    </row>
    <row r="477" spans="1:7" x14ac:dyDescent="0.2">
      <c r="E477" s="30"/>
      <c r="F477" s="273"/>
    </row>
    <row r="478" spans="1:7" x14ac:dyDescent="0.2">
      <c r="E478" s="289"/>
      <c r="F478" s="30"/>
    </row>
    <row r="479" spans="1:7" x14ac:dyDescent="0.2">
      <c r="E479" s="30"/>
      <c r="F479" s="30"/>
    </row>
    <row r="480" spans="1:7" ht="12.75" x14ac:dyDescent="0.2">
      <c r="A480" s="20" t="s">
        <v>331</v>
      </c>
      <c r="B480" s="20"/>
      <c r="C480" s="20"/>
      <c r="D480" s="20"/>
      <c r="E480" s="20"/>
      <c r="F480" s="30"/>
    </row>
    <row r="481" spans="1:6" ht="12.75" x14ac:dyDescent="0.2">
      <c r="A481" s="290"/>
      <c r="B481" s="291"/>
      <c r="C481" s="290"/>
      <c r="D481" s="291"/>
      <c r="E481" s="290"/>
      <c r="F481" s="30"/>
    </row>
    <row r="482" spans="1:6" ht="12.75" x14ac:dyDescent="0.2">
      <c r="A482" s="290"/>
      <c r="B482" s="291"/>
      <c r="C482" s="290"/>
      <c r="D482" s="291"/>
      <c r="E482" s="290"/>
      <c r="F482" s="30"/>
    </row>
    <row r="483" spans="1:6" ht="21" customHeight="1" x14ac:dyDescent="0.2">
      <c r="A483" s="121" t="s">
        <v>332</v>
      </c>
      <c r="B483" s="122" t="s">
        <v>91</v>
      </c>
      <c r="C483" s="136" t="s">
        <v>92</v>
      </c>
      <c r="D483" s="137" t="s">
        <v>93</v>
      </c>
      <c r="E483" s="30"/>
      <c r="F483" s="30"/>
    </row>
    <row r="484" spans="1:6" ht="14.25" x14ac:dyDescent="0.2">
      <c r="A484" s="73" t="s">
        <v>333</v>
      </c>
      <c r="B484" s="239">
        <v>0</v>
      </c>
      <c r="C484" s="209"/>
      <c r="D484" s="239"/>
      <c r="E484" s="30"/>
      <c r="F484" s="30"/>
    </row>
    <row r="485" spans="1:6" ht="15" x14ac:dyDescent="0.25">
      <c r="A485" s="162"/>
      <c r="B485" s="241">
        <v>0</v>
      </c>
      <c r="C485" s="292"/>
      <c r="D485" s="241"/>
      <c r="E485" s="30"/>
      <c r="F485" s="30"/>
    </row>
    <row r="486" spans="1:6" ht="12.75" x14ac:dyDescent="0.2">
      <c r="A486" s="165"/>
      <c r="B486" s="293">
        <v>0</v>
      </c>
      <c r="C486" s="294">
        <v>0</v>
      </c>
      <c r="D486" s="293">
        <v>0</v>
      </c>
      <c r="E486" s="30"/>
      <c r="F486" s="30"/>
    </row>
    <row r="487" spans="1:6" ht="21" customHeight="1" x14ac:dyDescent="0.2">
      <c r="B487" s="33">
        <f>SUM(B485:B486)</f>
        <v>0</v>
      </c>
      <c r="C487" s="34">
        <f>SUM(C485:C486)</f>
        <v>0</v>
      </c>
      <c r="D487" s="33">
        <f>SUM(D485:D486)</f>
        <v>0</v>
      </c>
      <c r="E487" s="30"/>
      <c r="F487" s="30"/>
    </row>
    <row r="488" spans="1:6" x14ac:dyDescent="0.2">
      <c r="E488" s="30"/>
      <c r="F488" s="30"/>
    </row>
    <row r="489" spans="1:6" x14ac:dyDescent="0.2">
      <c r="E489" s="30"/>
      <c r="F489" s="30"/>
    </row>
    <row r="490" spans="1:6" x14ac:dyDescent="0.2">
      <c r="E490" s="30"/>
      <c r="F490" s="30"/>
    </row>
    <row r="491" spans="1:6" x14ac:dyDescent="0.2">
      <c r="E491" s="30"/>
      <c r="F491" s="30"/>
    </row>
    <row r="492" spans="1:6" x14ac:dyDescent="0.2">
      <c r="E492" s="30"/>
      <c r="F492" s="30"/>
    </row>
    <row r="493" spans="1:6" ht="12" customHeight="1" x14ac:dyDescent="0.2">
      <c r="E493" s="30"/>
      <c r="F493" s="30"/>
    </row>
    <row r="494" spans="1:6" ht="12" x14ac:dyDescent="0.2">
      <c r="A494" s="4" t="s">
        <v>334</v>
      </c>
      <c r="B494" s="246"/>
      <c r="C494" s="245"/>
      <c r="D494" s="246"/>
    </row>
    <row r="495" spans="1:6" ht="12" x14ac:dyDescent="0.2">
      <c r="B495" s="246"/>
      <c r="C495" s="245"/>
      <c r="D495" s="246"/>
    </row>
    <row r="496" spans="1:6" ht="12" x14ac:dyDescent="0.2">
      <c r="B496" s="246"/>
      <c r="C496" s="245"/>
      <c r="D496" s="246"/>
    </row>
    <row r="497" spans="1:6" x14ac:dyDescent="0.2">
      <c r="F497" s="30"/>
    </row>
    <row r="498" spans="1:6" ht="12" x14ac:dyDescent="0.2">
      <c r="A498" s="245"/>
      <c r="B498" s="246"/>
      <c r="C498" s="245"/>
      <c r="D498" s="246"/>
      <c r="E498" s="245"/>
      <c r="F498" s="245"/>
    </row>
    <row r="502" spans="1:6" ht="12.75" customHeight="1" x14ac:dyDescent="0.2">
      <c r="B502" s="4"/>
      <c r="D502" s="4"/>
    </row>
    <row r="505" spans="1:6" ht="12.75" customHeight="1" x14ac:dyDescent="0.2">
      <c r="B505" s="4"/>
      <c r="D505" s="4"/>
    </row>
  </sheetData>
  <mergeCells count="93">
    <mergeCell ref="A473:B473"/>
    <mergeCell ref="A474:B474"/>
    <mergeCell ref="A480:E480"/>
    <mergeCell ref="A467:B467"/>
    <mergeCell ref="A468:B468"/>
    <mergeCell ref="A469:B469"/>
    <mergeCell ref="A470:B470"/>
    <mergeCell ref="A471:B471"/>
    <mergeCell ref="A472:B472"/>
    <mergeCell ref="A461:B461"/>
    <mergeCell ref="A462:B462"/>
    <mergeCell ref="A463:B463"/>
    <mergeCell ref="A464:B464"/>
    <mergeCell ref="A465:B465"/>
    <mergeCell ref="A466:B466"/>
    <mergeCell ref="A455:B455"/>
    <mergeCell ref="A456:B456"/>
    <mergeCell ref="A457:B457"/>
    <mergeCell ref="A458:B458"/>
    <mergeCell ref="A459:B459"/>
    <mergeCell ref="A460:B460"/>
    <mergeCell ref="A449:B449"/>
    <mergeCell ref="A450:B450"/>
    <mergeCell ref="A451:B451"/>
    <mergeCell ref="A452:B452"/>
    <mergeCell ref="A453:B453"/>
    <mergeCell ref="A454:B454"/>
    <mergeCell ref="A443:D443"/>
    <mergeCell ref="A444:D444"/>
    <mergeCell ref="A445:B445"/>
    <mergeCell ref="A446:B446"/>
    <mergeCell ref="A447:B447"/>
    <mergeCell ref="A448:B448"/>
    <mergeCell ref="A435:B435"/>
    <mergeCell ref="A436:B436"/>
    <mergeCell ref="A437:B437"/>
    <mergeCell ref="A438:B438"/>
    <mergeCell ref="A439:B439"/>
    <mergeCell ref="A442:D442"/>
    <mergeCell ref="A429:B429"/>
    <mergeCell ref="A430:B430"/>
    <mergeCell ref="A431:B431"/>
    <mergeCell ref="A432:B432"/>
    <mergeCell ref="A433:B433"/>
    <mergeCell ref="A434:B434"/>
    <mergeCell ref="A423:D423"/>
    <mergeCell ref="A424:B424"/>
    <mergeCell ref="A425:B425"/>
    <mergeCell ref="A426:B426"/>
    <mergeCell ref="A427:B427"/>
    <mergeCell ref="A428:B428"/>
    <mergeCell ref="E378:G378"/>
    <mergeCell ref="E379:G379"/>
    <mergeCell ref="E380:G380"/>
    <mergeCell ref="A419:D419"/>
    <mergeCell ref="A421:D421"/>
    <mergeCell ref="A422:D422"/>
    <mergeCell ref="D355:G355"/>
    <mergeCell ref="D363:G363"/>
    <mergeCell ref="E368:F368"/>
    <mergeCell ref="E370:F370"/>
    <mergeCell ref="E376:G376"/>
    <mergeCell ref="E377:G377"/>
    <mergeCell ref="D299:E303"/>
    <mergeCell ref="C312:D312"/>
    <mergeCell ref="D317:G317"/>
    <mergeCell ref="D318:G318"/>
    <mergeCell ref="D348:G348"/>
    <mergeCell ref="D349:G349"/>
    <mergeCell ref="C274:D274"/>
    <mergeCell ref="C281:D281"/>
    <mergeCell ref="C288:D288"/>
    <mergeCell ref="D296:E296"/>
    <mergeCell ref="D297:E297"/>
    <mergeCell ref="D298:E298"/>
    <mergeCell ref="C172:E172"/>
    <mergeCell ref="C173:E173"/>
    <mergeCell ref="C174:E174"/>
    <mergeCell ref="C250:D250"/>
    <mergeCell ref="C256:C272"/>
    <mergeCell ref="D256:D272"/>
    <mergeCell ref="E140:F140"/>
    <mergeCell ref="E141:F158"/>
    <mergeCell ref="E159:F159"/>
    <mergeCell ref="E160:F160"/>
    <mergeCell ref="C170:E170"/>
    <mergeCell ref="C171:E171"/>
    <mergeCell ref="A1:E1"/>
    <mergeCell ref="A2:F2"/>
    <mergeCell ref="A3:F3"/>
    <mergeCell ref="A8:E8"/>
    <mergeCell ref="C132:D132"/>
    <mergeCell ref="E139:F139"/>
  </mergeCells>
  <dataValidations count="4">
    <dataValidation allowBlank="1" showInputMessage="1" showErrorMessage="1" prompt="Especificar origen de dicho recurso: Federal, Estatal, Municipal, Particulares." sqref="C246 C253 C277"/>
    <dataValidation allowBlank="1" showInputMessage="1" showErrorMessage="1" prompt="Características cualitativas significativas que les impacten financieramente." sqref="C177:D177 D246 D253 D277"/>
    <dataValidation allowBlank="1" showInputMessage="1" showErrorMessage="1" prompt="Corresponde al número de la cuenta de acuerdo al Plan de Cuentas emitido por el CONAC (DOF 22/11/2010)." sqref="A177"/>
    <dataValidation allowBlank="1" showInputMessage="1" showErrorMessage="1" prompt="Saldo final del periodo que corresponde la cuenta pública presentada (mensual:  enero, febrero, marzo, etc.; trimestral: 1er, 2do, 3ro. o 4to.)." sqref="B177 B246 B253 B277"/>
  </dataValidations>
  <pageMargins left="0.70866141732283472" right="0.70866141732283472" top="0.38" bottom="0.74803149606299213" header="0.31496062992125984" footer="0.31496062992125984"/>
  <pageSetup scale="56"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vt:lpstr>
      <vt:lpstr>NOTAS!Área_de_impresión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2018-05-16T17:52:31Z</dcterms:created>
  <dcterms:modified xsi:type="dcterms:W3CDTF">2018-05-16T17:52:46Z</dcterms:modified>
</cp:coreProperties>
</file>