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EAFF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<sst xmlns="http://schemas.openxmlformats.org/spreadsheetml/2006/main" count="36" uniqueCount="33">
  <si>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</si>
  <si>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</si>
  <si>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</si>
  <si>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</si>
  <si>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</si>
  <si>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</si>
  <si>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</si>
  <si>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</si>
  <si>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</si>
  <si>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</si>
  <si>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</si>
  <si>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</si>
  <si>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</si>
  <si>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</si>
  <si>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</si>
  <si>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</si>
  <si>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</si>
  <si>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</si>
  <si>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</si>
  <si>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</si>
  <si>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</si>
  <si>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</si>
  <si>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</si>
  <si>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</si>
  <si>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</si>
  <si>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</si>
  <si>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</si>
  <si>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</si>
  <si>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</si>
  <si>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</si>
  <si>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</si>
  <si>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</si>
  <si>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>Coordinadora de Fomento al Comercio Exterior del Estado de Guanajuato
Estado Analítico de Ingresos
Del 01 de Enero al 30 de Septiembre del 2018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</si>
</sst>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45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72" applyFont="1" applyFill="1" applyBorder="1" applyAlignment="1" applyProtection="1">
      <alignment vertical="top"/>
      <protection locked="0"/>
    </xf>
    <xf numFmtId="0" fontId="42" fillId="0" borderId="0" xfId="72" applyFont="1" applyFill="1" applyBorder="1" applyAlignment="1" applyProtection="1">
      <alignment vertical="top"/>
      <protection locked="0"/>
    </xf>
    <xf numFmtId="0" fontId="7" fillId="33" borderId="10" xfId="72" applyFont="1" applyFill="1" applyBorder="1" applyAlignment="1">
      <alignment horizontal="center" vertical="center" wrapText="1"/>
      <protection/>
    </xf>
    <xf numFmtId="0" fontId="7" fillId="33" borderId="11" xfId="72" applyFont="1" applyFill="1" applyBorder="1" applyAlignment="1">
      <alignment horizontal="center" vertical="center" wrapText="1"/>
      <protection/>
    </xf>
    <xf numFmtId="0" fontId="7" fillId="33" borderId="12" xfId="72" applyFont="1" applyFill="1" applyBorder="1" applyAlignment="1">
      <alignment horizontal="center" vertical="center" wrapText="1"/>
      <protection/>
    </xf>
    <xf numFmtId="0" fontId="7" fillId="33" borderId="10" xfId="72" applyFont="1" applyFill="1" applyBorder="1" applyAlignment="1" quotePrefix="1">
      <alignment horizontal="center" vertical="center" wrapText="1"/>
      <protection/>
    </xf>
    <xf numFmtId="0" fontId="7" fillId="33" borderId="11" xfId="72" applyFont="1" applyFill="1" applyBorder="1" applyAlignment="1" quotePrefix="1">
      <alignment horizontal="center" vertical="center" wrapText="1"/>
      <protection/>
    </xf>
    <xf numFmtId="0" fontId="7" fillId="0" borderId="13" xfId="73" applyFont="1" applyFill="1" applyBorder="1" applyAlignment="1" applyProtection="1">
      <alignment horizontal="center" vertical="top"/>
      <protection/>
    </xf>
    <xf numFmtId="0" fontId="7" fillId="0" borderId="0" xfId="72" applyFont="1" applyFill="1" applyBorder="1" applyAlignment="1" applyProtection="1">
      <alignment horizontal="justify" vertical="top" wrapText="1"/>
      <protection/>
    </xf>
    <xf numFmtId="0" fontId="6" fillId="0" borderId="13" xfId="72" applyFont="1" applyFill="1" applyBorder="1" applyAlignment="1" applyProtection="1">
      <alignment horizontal="center" vertical="top"/>
      <protection/>
    </xf>
    <xf numFmtId="0" fontId="6" fillId="0" borderId="0" xfId="72" applyFont="1" applyFill="1" applyBorder="1" applyAlignment="1" applyProtection="1">
      <alignment horizontal="left" vertical="top" wrapText="1"/>
      <protection/>
    </xf>
    <xf numFmtId="0" fontId="6" fillId="0" borderId="0" xfId="72" applyFont="1" applyFill="1" applyBorder="1" applyAlignment="1" applyProtection="1">
      <alignment horizontal="left" vertical="top" indent="2"/>
      <protection/>
    </xf>
    <xf numFmtId="0" fontId="7" fillId="0" borderId="0" xfId="72" applyFont="1" applyFill="1" applyBorder="1" applyAlignment="1" applyProtection="1">
      <alignment vertical="top"/>
      <protection/>
    </xf>
    <xf numFmtId="0" fontId="6" fillId="0" borderId="12" xfId="72" applyFont="1" applyFill="1" applyBorder="1" applyAlignment="1" applyProtection="1" quotePrefix="1">
      <alignment horizontal="center" vertical="top"/>
      <protection/>
    </xf>
    <xf numFmtId="0" fontId="7" fillId="0" borderId="14" xfId="72" applyFont="1" applyFill="1" applyBorder="1" applyAlignment="1" applyProtection="1">
      <alignment horizontal="center" vertical="top" wrapText="1"/>
      <protection/>
    </xf>
    <xf numFmtId="0" fontId="6" fillId="0" borderId="15" xfId="72" applyFont="1" applyFill="1" applyBorder="1" applyAlignment="1" applyProtection="1" quotePrefix="1">
      <alignment horizontal="center" vertical="top"/>
      <protection locked="0"/>
    </xf>
    <xf numFmtId="0" fontId="6" fillId="0" borderId="15" xfId="72" applyFont="1" applyFill="1" applyBorder="1" applyAlignment="1" applyProtection="1">
      <alignment vertical="top"/>
      <protection locked="0"/>
    </xf>
    <xf numFmtId="4" fontId="6" fillId="0" borderId="15" xfId="72" applyNumberFormat="1" applyFont="1" applyFill="1" applyBorder="1" applyAlignment="1" applyProtection="1">
      <alignment vertical="top"/>
      <protection locked="0"/>
    </xf>
    <xf numFmtId="4" fontId="7" fillId="0" borderId="12" xfId="72" applyNumberFormat="1" applyFont="1" applyFill="1" applyBorder="1" applyAlignment="1" applyProtection="1">
      <alignment vertical="top"/>
      <protection locked="0"/>
    </xf>
    <xf numFmtId="4" fontId="7" fillId="0" borderId="10" xfId="72" applyNumberFormat="1" applyFont="1" applyFill="1" applyBorder="1" applyAlignment="1" applyProtection="1">
      <alignment vertical="top"/>
      <protection locked="0"/>
    </xf>
    <xf numFmtId="0" fontId="0" fillId="0" borderId="0" xfId="72" applyFont="1" applyFill="1" applyBorder="1" applyAlignment="1" applyProtection="1">
      <alignment horizontal="left" vertical="top" wrapText="1" indent="2"/>
      <protection locked="0"/>
    </xf>
    <xf numFmtId="0" fontId="0" fillId="0" borderId="13" xfId="72" applyFont="1" applyFill="1" applyBorder="1" applyAlignment="1" applyProtection="1">
      <alignment vertical="top"/>
      <protection locked="0"/>
    </xf>
    <xf numFmtId="0" fontId="0" fillId="0" borderId="16" xfId="72" applyFont="1" applyFill="1" applyBorder="1" applyAlignment="1" applyProtection="1">
      <alignment vertical="top"/>
      <protection locked="0"/>
    </xf>
    <xf numFmtId="4" fontId="0" fillId="0" borderId="16" xfId="74" applyNumberFormat="1" applyFont="1" applyFill="1" applyBorder="1" applyAlignment="1" applyProtection="1">
      <alignment vertical="top"/>
      <protection locked="0"/>
    </xf>
    <xf numFmtId="43" fontId="5" fillId="34" borderId="16" xfId="48" applyFont="1" applyFill="1" applyBorder="1" applyAlignment="1">
      <alignment horizontal="center"/>
    </xf>
    <xf numFmtId="43" fontId="43" fillId="34" borderId="16" xfId="48" applyFont="1" applyFill="1" applyBorder="1" applyAlignment="1">
      <alignment vertical="center" wrapText="1"/>
    </xf>
    <xf numFmtId="0" fontId="7" fillId="0" borderId="13" xfId="72" applyFont="1" applyFill="1" applyBorder="1" applyAlignment="1" applyProtection="1">
      <alignment vertical="top"/>
      <protection/>
    </xf>
    <xf numFmtId="0" fontId="7" fillId="0" borderId="13" xfId="72" applyFont="1" applyFill="1" applyBorder="1" applyAlignment="1" applyProtection="1">
      <alignment horizontal="left" vertical="top"/>
      <protection/>
    </xf>
    <xf numFmtId="43" fontId="44" fillId="34" borderId="16" xfId="48" applyFont="1" applyFill="1" applyBorder="1" applyAlignment="1">
      <alignment vertical="center" wrapText="1"/>
    </xf>
    <xf numFmtId="43" fontId="5" fillId="34" borderId="11" xfId="48" applyFont="1" applyFill="1" applyBorder="1" applyAlignment="1">
      <alignment horizontal="center"/>
    </xf>
    <xf numFmtId="4" fontId="0" fillId="0" borderId="16" xfId="75" applyNumberFormat="1" applyFont="1" applyFill="1" applyBorder="1" applyAlignment="1" applyProtection="1">
      <alignment vertical="top"/>
      <protection locked="0"/>
    </xf>
    <xf numFmtId="4" fontId="0" fillId="0" borderId="13" xfId="75" applyNumberFormat="1" applyFont="1" applyFill="1" applyBorder="1" applyAlignment="1" applyProtection="1">
      <alignment vertical="top"/>
      <protection locked="0"/>
    </xf>
    <xf numFmtId="4" fontId="0" fillId="0" borderId="13" xfId="76" applyNumberFormat="1" applyFont="1" applyFill="1" applyBorder="1" applyAlignment="1" applyProtection="1">
      <alignment vertical="top"/>
      <protection locked="0"/>
    </xf>
    <xf numFmtId="4" fontId="0" fillId="0" borderId="16" xfId="76" applyNumberFormat="1" applyFont="1" applyFill="1" applyBorder="1" applyAlignment="1" applyProtection="1">
      <alignment vertical="top"/>
      <protection locked="0"/>
    </xf>
    <xf numFmtId="4" fontId="0" fillId="0" borderId="0" xfId="76" applyNumberFormat="1" applyFont="1" applyFill="1" applyBorder="1" applyAlignment="1" applyProtection="1">
      <alignment vertical="top"/>
      <protection locked="0"/>
    </xf>
    <xf numFmtId="43" fontId="5" fillId="34" borderId="17" xfId="48" applyFont="1" applyFill="1" applyBorder="1" applyAlignment="1">
      <alignment horizontal="center" vertical="center"/>
    </xf>
    <xf numFmtId="43" fontId="5" fillId="34" borderId="18" xfId="48" applyFont="1" applyFill="1" applyBorder="1" applyAlignment="1">
      <alignment horizontal="center" vertical="center"/>
    </xf>
    <xf numFmtId="0" fontId="7" fillId="33" borderId="12" xfId="72" applyFont="1" applyFill="1" applyBorder="1" applyAlignment="1" applyProtection="1">
      <alignment horizontal="center" vertical="center" wrapText="1"/>
      <protection locked="0"/>
    </xf>
    <xf numFmtId="0" fontId="7" fillId="33" borderId="14" xfId="72" applyFont="1" applyFill="1" applyBorder="1" applyAlignment="1" applyProtection="1">
      <alignment horizontal="center" vertical="center" wrapText="1"/>
      <protection locked="0"/>
    </xf>
    <xf numFmtId="0" fontId="7" fillId="33" borderId="10" xfId="72" applyFont="1" applyFill="1" applyBorder="1" applyAlignment="1" applyProtection="1">
      <alignment horizontal="center" vertical="center" wrapText="1"/>
      <protection locked="0"/>
    </xf>
    <xf numFmtId="0" fontId="7" fillId="33" borderId="17" xfId="72" applyFont="1" applyFill="1" applyBorder="1" applyAlignment="1">
      <alignment horizontal="center" vertical="center" wrapText="1"/>
      <protection/>
    </xf>
    <xf numFmtId="0" fontId="7" fillId="33" borderId="18" xfId="72" applyFont="1" applyFill="1" applyBorder="1" applyAlignment="1">
      <alignment horizontal="center" vertical="center" wrapText="1"/>
      <protection/>
    </xf>
    <xf numFmtId="0" fontId="7" fillId="33" borderId="19" xfId="72" applyFont="1" applyFill="1" applyBorder="1" applyAlignment="1">
      <alignment horizontal="center" vertical="center" wrapText="1"/>
      <protection/>
    </xf>
    <xf numFmtId="0" fontId="7" fillId="33" borderId="20" xfId="72" applyFont="1" applyFill="1" applyBorder="1" applyAlignment="1">
      <alignment horizontal="center" vertical="center" wrapText="1"/>
      <protection/>
    </xf>
    <xf numFmtId="0" fontId="7" fillId="33" borderId="13" xfId="72" applyFont="1" applyFill="1" applyBorder="1" applyAlignment="1">
      <alignment horizontal="center" vertical="center" wrapText="1"/>
      <protection/>
    </xf>
    <xf numFmtId="0" fontId="7" fillId="33" borderId="21" xfId="72" applyFont="1" applyFill="1" applyBorder="1" applyAlignment="1">
      <alignment horizontal="center" vertical="center" wrapText="1"/>
      <protection/>
    </xf>
    <xf numFmtId="0" fontId="7" fillId="33" borderId="22" xfId="72" applyFont="1" applyFill="1" applyBorder="1" applyAlignment="1">
      <alignment horizontal="center" vertical="center" wrapText="1"/>
      <protection/>
    </xf>
    <xf numFmtId="0" fontId="7" fillId="33" borderId="23" xfId="72" applyFont="1" applyFill="1" applyBorder="1" applyAlignment="1">
      <alignment horizontal="center" vertical="center" wrapText="1"/>
      <protection/>
    </xf>
  </cellXfs>
  <cellStyles count="88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2 2" xfId="52"/>
    <cellStyle name="Millares 2 2 3" xfId="53"/>
    <cellStyle name="Millares 2 2 4" xfId="54"/>
    <cellStyle name="Millares 2 3" xfId="55"/>
    <cellStyle name="Millares 2 3 2" xfId="56"/>
    <cellStyle name="Millares 2 3 3" xfId="57"/>
    <cellStyle name="Millares 2 4" xfId="58"/>
    <cellStyle name="Millares 2 5" xfId="59"/>
    <cellStyle name="Millares 2 6" xfId="60"/>
    <cellStyle name="Millares 3" xfId="61"/>
    <cellStyle name="Millares 3 2" xfId="62"/>
    <cellStyle name="Millares 3 3" xfId="63"/>
    <cellStyle name="Currency" xfId="64"/>
    <cellStyle name="Currency [0]" xfId="65"/>
    <cellStyle name="Moneda 2" xfId="66"/>
    <cellStyle name="Moneda 2 2" xfId="67"/>
    <cellStyle name="Moneda 2 2 2" xfId="68"/>
    <cellStyle name="Moneda 2 3" xfId="69"/>
    <cellStyle name="Moneda 2 4" xfId="70"/>
    <cellStyle name="Neutral" xfId="71"/>
    <cellStyle name="Normal 2" xfId="72"/>
    <cellStyle name="Normal 2 2" xfId="73"/>
    <cellStyle name="Normal 2 3" xfId="74"/>
    <cellStyle name="Normal 2 3 2" xfId="75"/>
    <cellStyle name="Normal 2 3 3" xfId="76"/>
    <cellStyle name="Normal 2 4" xfId="77"/>
    <cellStyle name="Normal 2 5" xfId="78"/>
    <cellStyle name="Normal 2 6" xfId="79"/>
    <cellStyle name="Normal 3" xfId="80"/>
    <cellStyle name="Normal 4" xfId="81"/>
    <cellStyle name="Normal 4 2" xfId="82"/>
    <cellStyle name="Normal 5" xfId="83"/>
    <cellStyle name="Normal 5 2" xfId="84"/>
    <cellStyle name="Normal 6" xfId="85"/>
    <cellStyle name="Normal 6 2" xfId="86"/>
    <cellStyle name="Normal 6 2 2" xfId="87"/>
    <cellStyle name="Normal 6 2 3" xfId="88"/>
    <cellStyle name="Normal 6 3" xfId="89"/>
    <cellStyle name="Normal 6 4" xfId="90"/>
    <cellStyle name="Notas" xfId="91"/>
    <cellStyle name="Percent" xfId="92"/>
    <cellStyle name="Porcentual 2" xfId="93"/>
    <cellStyle name="Salida" xfId="94"/>
    <cellStyle name="Texto de advertencia" xfId="95"/>
    <cellStyle name="Texto explicativo" xfId="96"/>
    <cellStyle name="Título" xfId="97"/>
    <cellStyle name="Título 1" xfId="98"/>
    <cellStyle name="Título 2" xfId="99"/>
    <cellStyle name="Título 3" xfId="100"/>
    <cellStyle name="Total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J11" sqref="J11"/>
    </sheetView>
  </sheetViews>
  <sheetFormatPr defaultColWidth="12" defaultRowHeight="11.25"/>
  <cols>
    <col min="1" max="1" width="1.83203125" style="1" customWidth="1"/>
    <col min="2" max="2" width="50.83203125" style="1" customWidth="1"/>
    <col min="3" max="3" width="17.83203125" style="1" customWidth="1"/>
    <col min="4" max="4" width="19.83203125" style="1" customWidth="1"/>
    <col min="5" max="6" width="17.83203125" style="1" customWidth="1"/>
    <col min="7" max="7" width="18.83203125" style="1" customWidth="1"/>
    <col min="8" max="8" width="17.83203125" style="1" customWidth="1"/>
    <col min="9" max="16384" width="12" style="1" customWidth="1"/>
  </cols>
  <sheetData>
    <row r="1" spans="1:8" s="2" customFormat="1" ht="48" customHeight="1">
      <c r="A1" s="38" t="s">
        <v>32</v>
      </c>
      <c r="B1" s="39"/>
      <c r="C1" s="39"/>
      <c r="D1" s="39"/>
      <c r="E1" s="39"/>
      <c r="F1" s="39"/>
      <c r="G1" s="39"/>
      <c r="H1" s="40"/>
    </row>
    <row r="2" spans="1:8" ht="11.25">
      <c r="A2" s="43" t="s">
        <v>30</v>
      </c>
      <c r="B2" s="44"/>
      <c r="C2" s="39" t="s">
        <v>29</v>
      </c>
      <c r="D2" s="39"/>
      <c r="E2" s="39"/>
      <c r="F2" s="39"/>
      <c r="G2" s="39"/>
      <c r="H2" s="41" t="s">
        <v>26</v>
      </c>
    </row>
    <row r="3" spans="1:8" ht="22.5">
      <c r="A3" s="45"/>
      <c r="B3" s="46"/>
      <c r="C3" s="3" t="s">
        <v>22</v>
      </c>
      <c r="D3" s="4" t="s">
        <v>27</v>
      </c>
      <c r="E3" s="4" t="s">
        <v>23</v>
      </c>
      <c r="F3" s="4" t="s">
        <v>24</v>
      </c>
      <c r="G3" s="5" t="s">
        <v>25</v>
      </c>
      <c r="H3" s="42"/>
    </row>
    <row r="4" spans="1:8" ht="11.25">
      <c r="A4" s="47"/>
      <c r="B4" s="48"/>
      <c r="C4" s="6" t="s">
        <v>15</v>
      </c>
      <c r="D4" s="7" t="s">
        <v>16</v>
      </c>
      <c r="E4" s="7" t="s">
        <v>17</v>
      </c>
      <c r="F4" s="7" t="s">
        <v>18</v>
      </c>
      <c r="G4" s="7" t="s">
        <v>19</v>
      </c>
      <c r="H4" s="7" t="s">
        <v>20</v>
      </c>
    </row>
    <row r="5" spans="1:8" ht="11.25">
      <c r="A5" s="28" t="s">
        <v>12</v>
      </c>
      <c r="B5" s="9"/>
      <c r="C5" s="26">
        <f>+C6+C7+C8+C9+C12+C17+C18</f>
        <v>388000</v>
      </c>
      <c r="D5" s="26">
        <f>+D6+D7+D8+D9+D12+D17+D18</f>
        <v>11196669.3</v>
      </c>
      <c r="E5" s="26">
        <f>+E6+E7+E8+E9+E12+E17+E18</f>
        <v>11584669.3</v>
      </c>
      <c r="F5" s="26">
        <f>+F6+F7+F8+F9+F12+F17+F18</f>
        <v>1463818.26</v>
      </c>
      <c r="G5" s="26">
        <f>+G6+G7+G8+G9+G12+G17+G18</f>
        <v>1463818.26</v>
      </c>
      <c r="H5" s="26">
        <f>G5-C5</f>
        <v>1075818.26</v>
      </c>
    </row>
    <row r="6" spans="1:8" ht="11.25">
      <c r="A6" s="10"/>
      <c r="B6" s="11" t="s">
        <v>0</v>
      </c>
      <c r="C6" s="29">
        <v>0</v>
      </c>
      <c r="D6" s="29">
        <v>0</v>
      </c>
      <c r="E6" s="29">
        <f aca="true" t="shared" si="0" ref="E6:E18">+C6+D6</f>
        <v>0</v>
      </c>
      <c r="F6" s="29">
        <v>0</v>
      </c>
      <c r="G6" s="29">
        <v>0</v>
      </c>
      <c r="H6" s="29">
        <f aca="true" t="shared" si="1" ref="H6:H14">G6-C6</f>
        <v>0</v>
      </c>
    </row>
    <row r="7" spans="1:8" ht="11.25">
      <c r="A7" s="10"/>
      <c r="B7" s="11" t="s">
        <v>2</v>
      </c>
      <c r="C7" s="29">
        <v>0</v>
      </c>
      <c r="D7" s="29">
        <v>0</v>
      </c>
      <c r="E7" s="29">
        <f t="shared" si="0"/>
        <v>0</v>
      </c>
      <c r="F7" s="29">
        <v>0</v>
      </c>
      <c r="G7" s="29">
        <v>0</v>
      </c>
      <c r="H7" s="29">
        <f t="shared" si="1"/>
        <v>0</v>
      </c>
    </row>
    <row r="8" spans="1:8" ht="11.25">
      <c r="A8" s="10"/>
      <c r="B8" s="11" t="s">
        <v>3</v>
      </c>
      <c r="C8" s="29">
        <v>0</v>
      </c>
      <c r="D8" s="29">
        <v>0</v>
      </c>
      <c r="E8" s="29">
        <f t="shared" si="0"/>
        <v>0</v>
      </c>
      <c r="F8" s="29">
        <v>0</v>
      </c>
      <c r="G8" s="29">
        <v>0</v>
      </c>
      <c r="H8" s="29">
        <f t="shared" si="1"/>
        <v>0</v>
      </c>
    </row>
    <row r="9" spans="1:8" ht="11.25">
      <c r="A9" s="10"/>
      <c r="B9" s="11" t="s">
        <v>4</v>
      </c>
      <c r="C9" s="29">
        <f>+C10+C11</f>
        <v>388000</v>
      </c>
      <c r="D9" s="29">
        <f>+D10+D11</f>
        <v>300000</v>
      </c>
      <c r="E9" s="29">
        <f t="shared" si="0"/>
        <v>688000</v>
      </c>
      <c r="F9" s="33">
        <f>+F10+F11</f>
        <v>663818.26</v>
      </c>
      <c r="G9" s="33">
        <f>+G10+G11</f>
        <v>663818.26</v>
      </c>
      <c r="H9" s="29">
        <f>G9-C9</f>
        <v>275818.26</v>
      </c>
    </row>
    <row r="10" spans="1:8" ht="11.25">
      <c r="A10" s="10"/>
      <c r="B10" s="12" t="s">
        <v>5</v>
      </c>
      <c r="C10" s="29">
        <v>388000</v>
      </c>
      <c r="D10" s="29">
        <v>300000</v>
      </c>
      <c r="E10" s="29">
        <f t="shared" si="0"/>
        <v>688000</v>
      </c>
      <c r="F10" s="33">
        <v>663818.26</v>
      </c>
      <c r="G10" s="33">
        <v>663818.26</v>
      </c>
      <c r="H10" s="29">
        <f t="shared" si="1"/>
        <v>275818.26</v>
      </c>
    </row>
    <row r="11" spans="1:8" ht="11.25">
      <c r="A11" s="10"/>
      <c r="B11" s="12" t="s">
        <v>6</v>
      </c>
      <c r="C11" s="29">
        <v>0</v>
      </c>
      <c r="D11" s="29">
        <v>0</v>
      </c>
      <c r="E11" s="29">
        <f t="shared" si="0"/>
        <v>0</v>
      </c>
      <c r="F11" s="29">
        <v>0</v>
      </c>
      <c r="G11" s="29">
        <v>0</v>
      </c>
      <c r="H11" s="29">
        <f t="shared" si="1"/>
        <v>0</v>
      </c>
    </row>
    <row r="12" spans="1:8" ht="11.25">
      <c r="A12" s="10"/>
      <c r="B12" s="11" t="s">
        <v>7</v>
      </c>
      <c r="C12" s="29">
        <f>+C13+C14+C16</f>
        <v>0</v>
      </c>
      <c r="D12" s="29">
        <f>+D13+D14+D16+D15</f>
        <v>10896669.3</v>
      </c>
      <c r="E12" s="29">
        <f t="shared" si="0"/>
        <v>10896669.3</v>
      </c>
      <c r="F12" s="29">
        <f>+F13+F14+F16+F15</f>
        <v>800000</v>
      </c>
      <c r="G12" s="24">
        <f>+G13+G14+G16+G15</f>
        <v>800000</v>
      </c>
      <c r="H12" s="29">
        <f>G12-C12</f>
        <v>800000</v>
      </c>
    </row>
    <row r="13" spans="1:8" ht="11.25">
      <c r="A13" s="10"/>
      <c r="B13" s="12" t="s">
        <v>5</v>
      </c>
      <c r="C13" s="29">
        <v>0</v>
      </c>
      <c r="D13" s="29">
        <v>800000</v>
      </c>
      <c r="E13" s="29">
        <f t="shared" si="0"/>
        <v>800000</v>
      </c>
      <c r="F13" s="29">
        <v>800000</v>
      </c>
      <c r="G13" s="24">
        <v>800000</v>
      </c>
      <c r="H13" s="29">
        <f>G13-C13</f>
        <v>800000</v>
      </c>
    </row>
    <row r="14" spans="1:8" ht="11.25">
      <c r="A14" s="10"/>
      <c r="B14" s="12" t="s">
        <v>6</v>
      </c>
      <c r="C14" s="29">
        <v>0</v>
      </c>
      <c r="D14" s="29">
        <v>0</v>
      </c>
      <c r="E14" s="29">
        <f t="shared" si="0"/>
        <v>0</v>
      </c>
      <c r="F14" s="29">
        <v>0</v>
      </c>
      <c r="G14" s="29">
        <v>0</v>
      </c>
      <c r="H14" s="29">
        <f t="shared" si="1"/>
        <v>0</v>
      </c>
    </row>
    <row r="15" spans="1:8" ht="33.75">
      <c r="A15" s="10"/>
      <c r="B15" s="21" t="s">
        <v>31</v>
      </c>
      <c r="C15" s="29">
        <v>0</v>
      </c>
      <c r="D15" s="29">
        <v>10096669.3</v>
      </c>
      <c r="E15" s="29">
        <f t="shared" si="0"/>
        <v>10096669.3</v>
      </c>
      <c r="F15" s="29">
        <v>0</v>
      </c>
      <c r="G15" s="29">
        <v>0</v>
      </c>
      <c r="H15" s="29">
        <f>G15-C15</f>
        <v>0</v>
      </c>
    </row>
    <row r="16" spans="1:8" ht="11.25">
      <c r="A16" s="10"/>
      <c r="B16" s="11" t="s">
        <v>9</v>
      </c>
      <c r="C16" s="29">
        <v>0</v>
      </c>
      <c r="D16" s="29">
        <v>0</v>
      </c>
      <c r="E16" s="29">
        <f t="shared" si="0"/>
        <v>0</v>
      </c>
      <c r="F16" s="29">
        <v>0</v>
      </c>
      <c r="G16" s="29">
        <v>0</v>
      </c>
      <c r="H16" s="29">
        <v>0</v>
      </c>
    </row>
    <row r="17" spans="1:8" ht="11.25">
      <c r="A17" s="10"/>
      <c r="B17" s="11" t="s">
        <v>11</v>
      </c>
      <c r="C17" s="29">
        <v>0</v>
      </c>
      <c r="D17" s="29">
        <v>0</v>
      </c>
      <c r="E17" s="29">
        <f t="shared" si="0"/>
        <v>0</v>
      </c>
      <c r="F17" s="29">
        <v>0</v>
      </c>
      <c r="G17" s="29">
        <v>0</v>
      </c>
      <c r="H17" s="29">
        <f aca="true" t="shared" si="2" ref="H17:H22">G17-C17</f>
        <v>0</v>
      </c>
    </row>
    <row r="18" spans="1:8" ht="11.25">
      <c r="A18" s="10"/>
      <c r="B18" s="11"/>
      <c r="C18" s="29">
        <v>0</v>
      </c>
      <c r="D18" s="29">
        <v>0</v>
      </c>
      <c r="E18" s="29">
        <f t="shared" si="0"/>
        <v>0</v>
      </c>
      <c r="F18" s="29">
        <v>0</v>
      </c>
      <c r="G18" s="29">
        <v>0</v>
      </c>
      <c r="H18" s="29">
        <f t="shared" si="2"/>
        <v>0</v>
      </c>
    </row>
    <row r="19" spans="1:8" ht="11.25">
      <c r="A19" s="28" t="s">
        <v>13</v>
      </c>
      <c r="B19" s="9"/>
      <c r="C19" s="26">
        <f>C20+C21+C22</f>
        <v>75568077</v>
      </c>
      <c r="D19" s="26">
        <f>+D20+D21+D22</f>
        <v>9461932.41</v>
      </c>
      <c r="E19" s="26">
        <f>+E20+E21+E22</f>
        <v>85030009.41</v>
      </c>
      <c r="F19" s="26">
        <f>+F20+F21+F22</f>
        <v>64354987.67</v>
      </c>
      <c r="G19" s="26">
        <f>+G20+G21+G22</f>
        <v>64324929.900000006</v>
      </c>
      <c r="H19" s="26">
        <f t="shared" si="2"/>
        <v>-11243147.099999994</v>
      </c>
    </row>
    <row r="20" spans="1:8" ht="11.25">
      <c r="A20" s="10"/>
      <c r="B20" s="11" t="s">
        <v>1</v>
      </c>
      <c r="C20" s="29">
        <v>0</v>
      </c>
      <c r="D20" s="29">
        <v>0</v>
      </c>
      <c r="E20" s="29">
        <f>+C20+D20</f>
        <v>0</v>
      </c>
      <c r="F20" s="29">
        <v>0</v>
      </c>
      <c r="G20" s="29">
        <v>0</v>
      </c>
      <c r="H20" s="29">
        <f t="shared" si="2"/>
        <v>0</v>
      </c>
    </row>
    <row r="21" spans="1:8" ht="11.25">
      <c r="A21" s="10"/>
      <c r="B21" s="11" t="s">
        <v>8</v>
      </c>
      <c r="C21" s="29">
        <v>2651464</v>
      </c>
      <c r="D21" s="35">
        <v>920000</v>
      </c>
      <c r="E21" s="33">
        <v>3571464</v>
      </c>
      <c r="F21" s="34">
        <v>3758640.63</v>
      </c>
      <c r="G21" s="31">
        <v>3758640.63</v>
      </c>
      <c r="H21" s="29">
        <f t="shared" si="2"/>
        <v>1107176.63</v>
      </c>
    </row>
    <row r="22" spans="1:8" ht="11.25">
      <c r="A22" s="10"/>
      <c r="B22" s="11" t="s">
        <v>11</v>
      </c>
      <c r="C22" s="29">
        <v>72916613</v>
      </c>
      <c r="D22" s="35">
        <v>8541932.41</v>
      </c>
      <c r="E22" s="29">
        <f>+C22+D22</f>
        <v>81458545.41</v>
      </c>
      <c r="F22" s="34">
        <v>60596347.04</v>
      </c>
      <c r="G22" s="32">
        <v>60566289.27</v>
      </c>
      <c r="H22" s="29">
        <f t="shared" si="2"/>
        <v>-12350323.729999997</v>
      </c>
    </row>
    <row r="23" spans="1:8" ht="11.25">
      <c r="A23" s="10"/>
      <c r="B23" s="11"/>
      <c r="C23" s="25"/>
      <c r="D23" s="25"/>
      <c r="E23" s="25"/>
      <c r="F23" s="25"/>
      <c r="G23" s="25"/>
      <c r="H23" s="25"/>
    </row>
    <row r="24" spans="1:8" ht="11.25">
      <c r="A24" s="27" t="s">
        <v>14</v>
      </c>
      <c r="B24" s="13"/>
      <c r="C24" s="29">
        <f>+C25</f>
        <v>0</v>
      </c>
      <c r="D24" s="29">
        <f>+D26</f>
        <v>0</v>
      </c>
      <c r="E24" s="29">
        <f>+E26</f>
        <v>0</v>
      </c>
      <c r="F24" s="29">
        <f>+F26</f>
        <v>0</v>
      </c>
      <c r="G24" s="29">
        <f>+G26</f>
        <v>0</v>
      </c>
      <c r="H24" s="29">
        <f>G24-C24</f>
        <v>0</v>
      </c>
    </row>
    <row r="25" spans="1:9" ht="11.25">
      <c r="A25" s="8"/>
      <c r="B25" s="11" t="s">
        <v>10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2"/>
    </row>
    <row r="26" spans="1:8" ht="11.25">
      <c r="A26" s="8"/>
      <c r="B26" s="11"/>
      <c r="C26" s="23"/>
      <c r="D26" s="29"/>
      <c r="E26" s="29"/>
      <c r="F26" s="29"/>
      <c r="G26" s="29"/>
      <c r="H26" s="29"/>
    </row>
    <row r="27" spans="1:8" ht="11.25">
      <c r="A27" s="14"/>
      <c r="B27" s="15" t="s">
        <v>21</v>
      </c>
      <c r="C27" s="30">
        <f>+C7+C6+C9+C8+C12+C16+C17+C19+C24</f>
        <v>75956077</v>
      </c>
      <c r="D27" s="30">
        <f>+D7+D6+D9+D8+D12+D16+D17+D19+D24</f>
        <v>20658601.71</v>
      </c>
      <c r="E27" s="30">
        <f>+E7+E6+E9+E8+E12+E16+E17+E19+E24</f>
        <v>96614678.71</v>
      </c>
      <c r="F27" s="30">
        <f>+F7+F6+F9+F8+F12+F16+F17+F19+F24</f>
        <v>65818805.93</v>
      </c>
      <c r="G27" s="30">
        <f>+G7+G6+G9+G8+G12+G16+G17+G19+G24</f>
        <v>65788748.160000004</v>
      </c>
      <c r="H27" s="36">
        <f>IF(F27&gt;C27,F27-C27,0)</f>
        <v>0</v>
      </c>
    </row>
    <row r="28" spans="1:8" ht="11.25">
      <c r="A28" s="16"/>
      <c r="B28" s="17"/>
      <c r="C28" s="18"/>
      <c r="D28" s="18"/>
      <c r="E28" s="18"/>
      <c r="F28" s="19" t="s">
        <v>28</v>
      </c>
      <c r="G28" s="20"/>
      <c r="H28" s="37"/>
    </row>
  </sheetData>
  <sheetProtection/>
  <mergeCells count="5">
    <mergeCell ref="H27:H28"/>
    <mergeCell ref="A1:H1"/>
    <mergeCell ref="A2:B4"/>
    <mergeCell ref="C2:G2"/>
    <mergeCell ref="H2:H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Ruben Adrian Martinez Martinez</cp:lastModifiedBy>
  <cp:lastPrinted>2017-03-30T22:07:26Z</cp:lastPrinted>
  <dcterms:created xsi:type="dcterms:W3CDTF">2012-12-11T20:48:19Z</dcterms:created>
  <dcterms:modified xsi:type="dcterms:W3CDTF">2018-10-18T19:22:05Z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