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915" windowHeight="6465"/>
  </bookViews>
  <sheets>
    <sheet name="PyPI  " sheetId="1" r:id="rId1"/>
  </sheets>
  <definedNames>
    <definedName name="_xlnm.Print_Area" localSheetId="0">'PyPI  '!$A$1:$R$26</definedName>
  </definedNames>
  <calcPr calcId="145621"/>
</workbook>
</file>

<file path=xl/calcChain.xml><?xml version="1.0" encoding="utf-8"?>
<calcChain xmlns="http://schemas.openxmlformats.org/spreadsheetml/2006/main">
  <c r="N21" i="1" l="1"/>
  <c r="M21" i="1"/>
  <c r="L21" i="1"/>
  <c r="K21" i="1"/>
  <c r="I21" i="1"/>
  <c r="H21" i="1"/>
  <c r="J20" i="1"/>
  <c r="Q20" i="1" s="1"/>
  <c r="Q19" i="1"/>
  <c r="J19" i="1"/>
  <c r="O19" i="1" s="1"/>
  <c r="Q18" i="1"/>
  <c r="O18" i="1"/>
  <c r="J18" i="1"/>
  <c r="J17" i="1"/>
  <c r="Q17" i="1" s="1"/>
  <c r="J16" i="1"/>
  <c r="Q16" i="1" s="1"/>
  <c r="Q15" i="1"/>
  <c r="J15" i="1"/>
  <c r="O15" i="1" s="1"/>
  <c r="Q14" i="1"/>
  <c r="O14" i="1"/>
  <c r="J14" i="1"/>
  <c r="Q13" i="1"/>
  <c r="Q12" i="1"/>
  <c r="O12" i="1"/>
  <c r="J12" i="1"/>
  <c r="Q11" i="1"/>
  <c r="P11" i="1"/>
  <c r="O11" i="1"/>
  <c r="J11" i="1"/>
  <c r="P10" i="1"/>
  <c r="J10" i="1"/>
  <c r="J21" i="1" s="1"/>
  <c r="O21" i="1" l="1"/>
  <c r="O17" i="1"/>
  <c r="Q10" i="1"/>
  <c r="O16" i="1"/>
  <c r="O20" i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<sst xmlns="http://schemas.openxmlformats.org/spreadsheetml/2006/main" count="52" uniqueCount="40">
  <si>
    <t>PROGRAMAS Y PROYECTOS DE INVERSIÓN</t>
  </si>
  <si>
    <t>al 30 de Septiembre 2017</t>
  </si>
  <si>
    <t>Ente Público:</t>
  </si>
  <si>
    <t>ESCUELA PREPARATORIA REGIONAL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</si>
  <si>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</si>
  <si>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</si>
  <si>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</si>
  <si>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</si>
  <si>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</si>
  <si>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</si>
  <si>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</si>
  <si>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</si>
  <si>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</si>
  <si>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</si>
  <si>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</si>
  <si>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</si>
  <si>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</si>
  <si>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</si>
  <si>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</si>
  <si>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</si>
  <si>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</si>
  <si>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</si>
  <si>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</si>
  <si>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</si>
  <si>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5110 MUEBLES DE OFICINA  INFRAESTRUCTURA Y EQUIPAMIENTO </t>
  </si>
  <si>
    <t>G1060</t>
  </si>
  <si>
    <t>INFRAESTRUCTURA DE LA ESCUELA</t>
  </si>
  <si>
    <t xml:space="preserve">5290 OTRO MOBILIARIO  INFRAESTRUCTURA Y EQUIPAMIENTO </t>
  </si>
  <si>
    <t>G2041</t>
  </si>
  <si>
    <t xml:space="preserve">5150 BIENES INFORMATICOS INFRAESTRUCTURA Y EQUIPAMIENTO </t>
  </si>
  <si>
    <t xml:space="preserve">5150 BIENES INFORMATICOS  INFRAESTRUCTURA Y EQUIPAMIENTO </t>
  </si>
  <si>
    <t>P0657</t>
  </si>
  <si>
    <t>Q0405</t>
  </si>
  <si>
    <t>5190 OTROS MOILIARIOS Y EQUIPOS DE ADMINISTRACIÓN</t>
  </si>
  <si>
    <t>5210 EQUIPOS Y APARATOS AUDIOVISUALES</t>
  </si>
  <si>
    <t xml:space="preserve">5640 SISTEMA DE AIRE ACONDICIONADO, CALEFACCIÓN </t>
  </si>
  <si>
    <t>5660 EQUPOS DE GENERACIÓN DE ENERGÍA</t>
  </si>
  <si>
    <t>6220 EDIFICACIÓN NO HABITACIONAL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</si>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</sst>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9">
    <xf numFmtId="0" fontId="0" fillId="0" borderId="0"/>
    <xf numFmtId="9" fontId="8" fillId="0" borderId="0" applyFont="0" applyFill="0" applyBorder="0" applyAlignment="0" applyProtection="0"/>
    <xf numFmtId="164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" fillId="2" borderId="1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</cellStyleXfs>
  <cellXfs count="60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4" fillId="13" borderId="0" xfId="0" applyFont="1" applyFill="1" applyBorder="1" applyAlignment="1">
      <alignment horizontal="center"/>
    </xf>
    <xf numFmtId="0" fontId="5" fillId="11" borderId="0" xfId="0" applyFont="1" applyFill="1"/>
    <xf numFmtId="0" fontId="4" fillId="11" borderId="0" xfId="0" applyFont="1" applyFill="1" applyBorder="1" applyAlignment="1">
      <alignment horizontal="right"/>
    </xf>
    <xf numFmtId="0" fontId="6" fillId="11" borderId="2" xfId="0" applyNumberFormat="1" applyFont="1" applyFill="1" applyBorder="1" applyAlignment="1" applyProtection="1">
      <protection locked="0"/>
    </xf>
    <xf numFmtId="0" fontId="4" fillId="11" borderId="2" xfId="0" applyFont="1" applyFill="1" applyBorder="1" applyAlignment="1"/>
    <xf numFmtId="0" fontId="4" fillId="11" borderId="2" xfId="0" applyNumberFormat="1" applyFont="1" applyFill="1" applyBorder="1" applyAlignment="1" applyProtection="1">
      <protection locked="0"/>
    </xf>
    <xf numFmtId="0" fontId="3" fillId="11" borderId="2" xfId="0" applyFont="1" applyFill="1" applyBorder="1"/>
    <xf numFmtId="0" fontId="5" fillId="11" borderId="2" xfId="0" applyFont="1" applyFill="1" applyBorder="1"/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left" wrapText="1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4" fontId="0" fillId="0" borderId="10" xfId="0" applyNumberFormat="1" applyBorder="1"/>
    <xf numFmtId="9" fontId="3" fillId="11" borderId="16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9" fillId="11" borderId="0" xfId="0" applyFont="1" applyFill="1"/>
    <xf numFmtId="0" fontId="9" fillId="11" borderId="7" xfId="0" applyFont="1" applyFill="1" applyBorder="1" applyAlignment="1">
      <alignment horizontal="justify" vertical="center" wrapText="1"/>
    </xf>
    <xf numFmtId="0" fontId="9" fillId="11" borderId="8" xfId="0" applyFont="1" applyFill="1" applyBorder="1" applyAlignment="1">
      <alignment horizontal="left" vertical="center" wrapText="1" indent="3"/>
    </xf>
    <xf numFmtId="0" fontId="9" fillId="11" borderId="9" xfId="0" applyFont="1" applyFill="1" applyBorder="1" applyAlignment="1">
      <alignment horizontal="left" vertical="center" wrapText="1" indent="3"/>
    </xf>
    <xf numFmtId="0" fontId="9" fillId="11" borderId="16" xfId="0" applyFont="1" applyFill="1" applyBorder="1" applyAlignment="1">
      <alignment horizontal="right" vertical="center" wrapText="1"/>
    </xf>
    <xf numFmtId="4" fontId="9" fillId="11" borderId="10" xfId="0" applyNumberFormat="1" applyFont="1" applyFill="1" applyBorder="1" applyAlignment="1">
      <alignment horizontal="right" vertical="center" wrapText="1"/>
    </xf>
    <xf numFmtId="9" fontId="9" fillId="11" borderId="7" xfId="1" applyFont="1" applyFill="1" applyBorder="1" applyAlignment="1">
      <alignment horizontal="center"/>
    </xf>
    <xf numFmtId="9" fontId="9" fillId="11" borderId="9" xfId="1" applyFont="1" applyFill="1" applyBorder="1" applyAlignment="1">
      <alignment horizontal="center"/>
    </xf>
    <xf numFmtId="0" fontId="9" fillId="0" borderId="0" xfId="0" applyFont="1"/>
    <xf numFmtId="0" fontId="10" fillId="11" borderId="0" xfId="0" applyFont="1" applyFill="1"/>
    <xf numFmtId="4" fontId="3" fillId="0" borderId="0" xfId="0" applyNumberFormat="1" applyFont="1"/>
    <xf numFmtId="0" fontId="11" fillId="0" borderId="0" xfId="0" applyFont="1"/>
  </cellXfs>
  <cellStyles count="269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21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81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4 7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18" xfId="210"/>
    <cellStyle name="Normal 5 19" xfId="211"/>
    <cellStyle name="Normal 5 2" xfId="212"/>
    <cellStyle name="Normal 5 2 2" xfId="213"/>
    <cellStyle name="Normal 5 3" xfId="214"/>
    <cellStyle name="Normal 5 3 2" xfId="215"/>
    <cellStyle name="Normal 5 4" xfId="216"/>
    <cellStyle name="Normal 5 4 2" xfId="217"/>
    <cellStyle name="Normal 5 5" xfId="218"/>
    <cellStyle name="Normal 5 5 2" xfId="219"/>
    <cellStyle name="Normal 5 6" xfId="220"/>
    <cellStyle name="Normal 5 7" xfId="221"/>
    <cellStyle name="Normal 5 7 2" xfId="222"/>
    <cellStyle name="Normal 5 8" xfId="223"/>
    <cellStyle name="Normal 5 9" xfId="224"/>
    <cellStyle name="Normal 56" xfId="225"/>
    <cellStyle name="Normal 6" xfId="226"/>
    <cellStyle name="Normal 6 2" xfId="227"/>
    <cellStyle name="Normal 6 3" xfId="228"/>
    <cellStyle name="Normal 7" xfId="229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38"/>
    <cellStyle name="Normal 7 19" xfId="239"/>
    <cellStyle name="Normal 7 2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 9 2" xfId="250"/>
    <cellStyle name="Normal 9 3" xfId="251"/>
    <cellStyle name="Notas 2" xfId="252"/>
    <cellStyle name="Porcentaje" xfId="1" builtinId="5"/>
    <cellStyle name="Porcentaje 2" xfId="253"/>
    <cellStyle name="Porcentual 2" xfId="254"/>
    <cellStyle name="Porcentual 2 2" xfId="255"/>
    <cellStyle name="Total 10" xfId="256"/>
    <cellStyle name="Total 11" xfId="257"/>
    <cellStyle name="Total 12" xfId="258"/>
    <cellStyle name="Total 13" xfId="259"/>
    <cellStyle name="Total 14" xfId="260"/>
    <cellStyle name="Total 2" xfId="261"/>
    <cellStyle name="Total 3" xfId="262"/>
    <cellStyle name="Total 4" xfId="263"/>
    <cellStyle name="Total 5" xfId="264"/>
    <cellStyle name="Total 6" xfId="265"/>
    <cellStyle name="Total 7" xfId="266"/>
    <cellStyle name="Total 8" xfId="267"/>
    <cellStyle name="Total 9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19050</xdr:rowOff>
    </xdr:from>
    <xdr:to>
      <xdr:col>3</xdr:col>
      <xdr:colOff>1628775</xdr:colOff>
      <xdr:row>2</xdr:row>
      <xdr:rowOff>447675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9050"/>
          <a:ext cx="1133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V60"/>
  <sheetViews>
    <sheetView showGridLines="0" tabSelected="1" topLeftCell="E1" zoomScale="90" zoomScaleNormal="90" workbookViewId="0">
      <selection activeCell="J11" sqref="J11"/>
    </sheetView>
  </sheetViews>
  <sheetFormatPr baseColWidth="10" defaultRowHeight="12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8" style="3" customWidth="1"/>
    <col min="6" max="6" width="26.5703125" style="3" hidden="1" customWidth="1"/>
    <col min="7" max="7" width="12.42578125" style="3" customWidth="1"/>
    <col min="8" max="8" width="15" style="3" bestFit="1" customWidth="1"/>
    <col min="9" max="9" width="16" style="3" bestFit="1" customWidth="1"/>
    <col min="10" max="10" width="16" style="3" customWidth="1"/>
    <col min="11" max="11" width="15.7109375" style="3" customWidth="1"/>
    <col min="12" max="12" width="13.28515625" style="3" customWidth="1"/>
    <col min="13" max="13" width="13.42578125" style="3" bestFit="1" customWidth="1"/>
    <col min="14" max="14" width="14.140625" style="3" customWidth="1"/>
    <col min="15" max="15" width="15.140625" style="3" customWidth="1"/>
    <col min="16" max="16" width="14.5703125" style="1" customWidth="1"/>
    <col min="17" max="17" width="14" style="3" customWidth="1"/>
    <col min="18" max="18" width="2.85546875" style="3" customWidth="1"/>
    <col min="19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42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s="1" customFormat="1" ht="8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s="1" customFormat="1" ht="24" customHeight="1" x14ac:dyDescent="0.2">
      <c r="D5" s="6" t="s">
        <v>2</v>
      </c>
      <c r="E5" s="7" t="s">
        <v>3</v>
      </c>
      <c r="F5" s="7"/>
      <c r="G5" s="8"/>
      <c r="H5" s="9"/>
      <c r="I5" s="9"/>
      <c r="J5" s="9"/>
      <c r="K5" s="9"/>
      <c r="L5" s="10"/>
      <c r="M5" s="10"/>
      <c r="N5" s="11"/>
      <c r="O5" s="5"/>
    </row>
    <row r="6" spans="1:17" s="1" customFormat="1" ht="8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1:17" ht="24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1:17" ht="15.75" customHeight="1" x14ac:dyDescent="0.2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1:17" s="43" customFormat="1" ht="42.75" customHeight="1" x14ac:dyDescent="0.25">
      <c r="A10" s="36"/>
      <c r="B10" s="37" t="s">
        <v>24</v>
      </c>
      <c r="C10" s="38"/>
      <c r="D10" s="39"/>
      <c r="E10" s="40" t="s">
        <v>25</v>
      </c>
      <c r="F10" s="40" t="s">
        <v>26</v>
      </c>
      <c r="G10" s="40">
        <v>3034</v>
      </c>
      <c r="H10" s="41">
        <v>85000</v>
      </c>
      <c r="I10" s="41">
        <v>0</v>
      </c>
      <c r="J10" s="41">
        <f>H10+I10</f>
        <v>85000</v>
      </c>
      <c r="K10" s="41">
        <v>85000</v>
      </c>
      <c r="L10" s="41">
        <v>85000</v>
      </c>
      <c r="M10" s="41">
        <v>0</v>
      </c>
      <c r="N10" s="41">
        <v>0</v>
      </c>
      <c r="O10" s="41">
        <v>85000</v>
      </c>
      <c r="P10" s="42">
        <f>L10/H10</f>
        <v>1</v>
      </c>
      <c r="Q10" s="42">
        <f>+L10/J10</f>
        <v>1</v>
      </c>
    </row>
    <row r="11" spans="1:17" s="43" customFormat="1" ht="42.75" customHeight="1" x14ac:dyDescent="0.25">
      <c r="A11" s="36"/>
      <c r="B11" s="37" t="s">
        <v>27</v>
      </c>
      <c r="C11" s="38"/>
      <c r="D11" s="39"/>
      <c r="E11" s="40" t="s">
        <v>28</v>
      </c>
      <c r="F11" s="40" t="s">
        <v>26</v>
      </c>
      <c r="G11" s="40">
        <v>3034</v>
      </c>
      <c r="H11" s="41">
        <v>55000</v>
      </c>
      <c r="I11" s="41">
        <v>-26327.32</v>
      </c>
      <c r="J11" s="41">
        <f t="shared" ref="J11:J20" si="0">H11+I11</f>
        <v>28672.68</v>
      </c>
      <c r="K11" s="41">
        <v>28672.68</v>
      </c>
      <c r="L11" s="41">
        <v>18217.8</v>
      </c>
      <c r="M11" s="41">
        <v>18217.8</v>
      </c>
      <c r="N11" s="41">
        <v>18217.8</v>
      </c>
      <c r="O11" s="41">
        <f t="shared" ref="O11:O20" si="1">J11-L11</f>
        <v>10454.880000000001</v>
      </c>
      <c r="P11" s="42">
        <f>L11/H11</f>
        <v>0.33123272727272723</v>
      </c>
      <c r="Q11" s="42">
        <f t="shared" ref="Q11:Q20" si="2">+L11/J11</f>
        <v>0.63537137093567808</v>
      </c>
    </row>
    <row r="12" spans="1:17" s="43" customFormat="1" ht="42.75" customHeight="1" x14ac:dyDescent="0.25">
      <c r="A12" s="36"/>
      <c r="B12" s="37" t="s">
        <v>29</v>
      </c>
      <c r="C12" s="38"/>
      <c r="D12" s="39"/>
      <c r="E12" s="40" t="s">
        <v>28</v>
      </c>
      <c r="F12" s="40" t="s">
        <v>26</v>
      </c>
      <c r="G12" s="40">
        <v>3034</v>
      </c>
      <c r="H12" s="41">
        <v>0</v>
      </c>
      <c r="I12" s="41">
        <v>16000</v>
      </c>
      <c r="J12" s="41">
        <f t="shared" si="0"/>
        <v>16000</v>
      </c>
      <c r="K12" s="41">
        <v>10660.4</v>
      </c>
      <c r="L12" s="41">
        <v>10660.4</v>
      </c>
      <c r="M12" s="41">
        <v>10660.4</v>
      </c>
      <c r="N12" s="41">
        <v>10660.4</v>
      </c>
      <c r="O12" s="41">
        <f t="shared" si="1"/>
        <v>5339.6</v>
      </c>
      <c r="P12" s="42">
        <v>0.67</v>
      </c>
      <c r="Q12" s="42">
        <f t="shared" si="2"/>
        <v>0.66627499999999995</v>
      </c>
    </row>
    <row r="13" spans="1:17" s="43" customFormat="1" ht="42.75" customHeight="1" x14ac:dyDescent="0.25">
      <c r="A13" s="36"/>
      <c r="B13" s="44" t="s">
        <v>30</v>
      </c>
      <c r="C13" s="45"/>
      <c r="D13" s="46"/>
      <c r="E13" s="40" t="s">
        <v>31</v>
      </c>
      <c r="F13" s="40" t="s">
        <v>26</v>
      </c>
      <c r="G13" s="40">
        <v>3034</v>
      </c>
      <c r="H13" s="41">
        <v>0</v>
      </c>
      <c r="I13" s="41">
        <v>527604</v>
      </c>
      <c r="J13" s="41">
        <v>527604</v>
      </c>
      <c r="K13" s="41">
        <v>523740</v>
      </c>
      <c r="L13" s="41">
        <v>523740</v>
      </c>
      <c r="M13" s="41">
        <v>523740</v>
      </c>
      <c r="N13" s="41">
        <v>523740</v>
      </c>
      <c r="O13" s="41">
        <v>3864.26</v>
      </c>
      <c r="P13" s="42">
        <v>0.99</v>
      </c>
      <c r="Q13" s="42">
        <f t="shared" si="2"/>
        <v>0.99267632542588757</v>
      </c>
    </row>
    <row r="14" spans="1:17" s="43" customFormat="1" ht="42.75" customHeight="1" x14ac:dyDescent="0.25">
      <c r="A14" s="36"/>
      <c r="B14" s="44" t="s">
        <v>30</v>
      </c>
      <c r="C14" s="45"/>
      <c r="D14" s="46"/>
      <c r="E14" s="47" t="s">
        <v>32</v>
      </c>
      <c r="F14" s="47"/>
      <c r="G14" s="47">
        <v>3034</v>
      </c>
      <c r="H14" s="41">
        <v>0</v>
      </c>
      <c r="I14" s="41">
        <v>160000</v>
      </c>
      <c r="J14" s="41">
        <f t="shared" si="0"/>
        <v>160000</v>
      </c>
      <c r="K14" s="41">
        <v>160000</v>
      </c>
      <c r="L14" s="41">
        <v>133295.6</v>
      </c>
      <c r="M14" s="41">
        <v>133295.6</v>
      </c>
      <c r="N14" s="41">
        <v>133295.6</v>
      </c>
      <c r="O14" s="41">
        <f t="shared" si="1"/>
        <v>26704.399999999994</v>
      </c>
      <c r="P14" s="42">
        <v>0.83</v>
      </c>
      <c r="Q14" s="42">
        <f t="shared" si="2"/>
        <v>0.83309750000000005</v>
      </c>
    </row>
    <row r="15" spans="1:17" s="43" customFormat="1" ht="42.75" customHeight="1" x14ac:dyDescent="0.25">
      <c r="A15" s="36"/>
      <c r="B15" s="37" t="s">
        <v>24</v>
      </c>
      <c r="C15" s="38"/>
      <c r="D15" s="39"/>
      <c r="E15" s="47" t="s">
        <v>32</v>
      </c>
      <c r="F15" s="47"/>
      <c r="G15" s="47">
        <v>3034</v>
      </c>
      <c r="H15" s="41">
        <v>0</v>
      </c>
      <c r="I15" s="41">
        <v>291500</v>
      </c>
      <c r="J15" s="41">
        <f t="shared" si="0"/>
        <v>291500</v>
      </c>
      <c r="K15" s="41">
        <v>291500</v>
      </c>
      <c r="L15" s="41">
        <v>228301.92</v>
      </c>
      <c r="M15" s="41">
        <v>228301.92</v>
      </c>
      <c r="N15" s="41">
        <v>228301.92</v>
      </c>
      <c r="O15" s="41">
        <f t="shared" si="1"/>
        <v>63198.079999999987</v>
      </c>
      <c r="P15" s="42">
        <v>0.78</v>
      </c>
      <c r="Q15" s="42">
        <f t="shared" si="2"/>
        <v>0.78319698113207548</v>
      </c>
    </row>
    <row r="16" spans="1:17" s="43" customFormat="1" ht="42.75" customHeight="1" x14ac:dyDescent="0.25">
      <c r="A16" s="36"/>
      <c r="B16" s="37" t="s">
        <v>33</v>
      </c>
      <c r="C16" s="38"/>
      <c r="D16" s="39"/>
      <c r="E16" s="47" t="s">
        <v>32</v>
      </c>
      <c r="F16" s="47"/>
      <c r="G16" s="47">
        <v>3034</v>
      </c>
      <c r="H16" s="41">
        <v>0</v>
      </c>
      <c r="I16" s="41">
        <v>366000</v>
      </c>
      <c r="J16" s="41">
        <f t="shared" si="0"/>
        <v>366000</v>
      </c>
      <c r="K16" s="41">
        <v>366000</v>
      </c>
      <c r="L16" s="41">
        <v>16008</v>
      </c>
      <c r="M16" s="41">
        <v>16008</v>
      </c>
      <c r="N16" s="41">
        <v>16008</v>
      </c>
      <c r="O16" s="41">
        <f t="shared" si="1"/>
        <v>349992</v>
      </c>
      <c r="P16" s="42">
        <v>0.04</v>
      </c>
      <c r="Q16" s="42">
        <f t="shared" si="2"/>
        <v>4.3737704918032784E-2</v>
      </c>
    </row>
    <row r="17" spans="1:256" s="43" customFormat="1" ht="42.75" customHeight="1" x14ac:dyDescent="0.25">
      <c r="A17" s="36"/>
      <c r="B17" s="37" t="s">
        <v>34</v>
      </c>
      <c r="C17" s="38"/>
      <c r="D17" s="39"/>
      <c r="E17" s="47" t="s">
        <v>32</v>
      </c>
      <c r="F17" s="47"/>
      <c r="G17" s="47">
        <v>3034</v>
      </c>
      <c r="H17" s="41">
        <v>0</v>
      </c>
      <c r="I17" s="41">
        <v>315000</v>
      </c>
      <c r="J17" s="41">
        <f t="shared" si="0"/>
        <v>315000</v>
      </c>
      <c r="K17" s="41">
        <v>315000</v>
      </c>
      <c r="L17" s="41">
        <v>0</v>
      </c>
      <c r="M17" s="41">
        <v>0</v>
      </c>
      <c r="N17" s="41">
        <v>0</v>
      </c>
      <c r="O17" s="41">
        <f t="shared" si="1"/>
        <v>315000</v>
      </c>
      <c r="P17" s="42">
        <v>0</v>
      </c>
      <c r="Q17" s="42">
        <f t="shared" si="2"/>
        <v>0</v>
      </c>
    </row>
    <row r="18" spans="1:256" s="43" customFormat="1" ht="42.75" customHeight="1" x14ac:dyDescent="0.25">
      <c r="A18" s="36"/>
      <c r="B18" s="37" t="s">
        <v>35</v>
      </c>
      <c r="C18" s="38"/>
      <c r="D18" s="39"/>
      <c r="E18" s="47" t="s">
        <v>32</v>
      </c>
      <c r="F18" s="47"/>
      <c r="G18" s="47">
        <v>3034</v>
      </c>
      <c r="H18" s="41">
        <v>0</v>
      </c>
      <c r="I18" s="41">
        <v>40000</v>
      </c>
      <c r="J18" s="41">
        <f t="shared" si="0"/>
        <v>40000</v>
      </c>
      <c r="K18" s="41">
        <v>40000</v>
      </c>
      <c r="L18" s="41">
        <v>0</v>
      </c>
      <c r="M18" s="41">
        <v>0</v>
      </c>
      <c r="N18" s="41">
        <v>0</v>
      </c>
      <c r="O18" s="41">
        <f t="shared" si="1"/>
        <v>40000</v>
      </c>
      <c r="P18" s="42">
        <v>0</v>
      </c>
      <c r="Q18" s="42">
        <f t="shared" si="2"/>
        <v>0</v>
      </c>
    </row>
    <row r="19" spans="1:256" s="43" customFormat="1" ht="42.75" customHeight="1" x14ac:dyDescent="0.25">
      <c r="A19" s="36"/>
      <c r="B19" s="37" t="s">
        <v>36</v>
      </c>
      <c r="C19" s="38"/>
      <c r="D19" s="39"/>
      <c r="E19" s="47" t="s">
        <v>32</v>
      </c>
      <c r="F19" s="47"/>
      <c r="G19" s="47">
        <v>3034</v>
      </c>
      <c r="H19" s="41">
        <v>0</v>
      </c>
      <c r="I19" s="41">
        <v>100000</v>
      </c>
      <c r="J19" s="41">
        <f t="shared" si="0"/>
        <v>100000</v>
      </c>
      <c r="K19" s="41">
        <v>100000</v>
      </c>
      <c r="L19" s="41">
        <v>59751.6</v>
      </c>
      <c r="M19" s="41">
        <v>59751.6</v>
      </c>
      <c r="N19" s="41">
        <v>59751.6</v>
      </c>
      <c r="O19" s="41">
        <f t="shared" si="1"/>
        <v>40248.400000000001</v>
      </c>
      <c r="P19" s="42">
        <v>0.6</v>
      </c>
      <c r="Q19" s="42">
        <f t="shared" si="2"/>
        <v>0.59751599999999994</v>
      </c>
    </row>
    <row r="20" spans="1:256" s="43" customFormat="1" ht="42.75" customHeight="1" x14ac:dyDescent="0.25">
      <c r="A20" s="36"/>
      <c r="B20" s="37" t="s">
        <v>37</v>
      </c>
      <c r="C20" s="38"/>
      <c r="D20" s="39"/>
      <c r="E20" s="47" t="s">
        <v>32</v>
      </c>
      <c r="F20" s="47"/>
      <c r="G20" s="47">
        <v>3034</v>
      </c>
      <c r="H20" s="41">
        <v>0</v>
      </c>
      <c r="I20" s="41">
        <v>402755.55</v>
      </c>
      <c r="J20" s="41">
        <f t="shared" si="0"/>
        <v>402755.55</v>
      </c>
      <c r="K20" s="41">
        <v>173900</v>
      </c>
      <c r="L20" s="41">
        <v>158531.95000000001</v>
      </c>
      <c r="M20" s="41">
        <v>158531.95000000001</v>
      </c>
      <c r="N20" s="41">
        <v>158531.95000000001</v>
      </c>
      <c r="O20" s="41">
        <f t="shared" si="1"/>
        <v>244223.59999999998</v>
      </c>
      <c r="P20" s="42">
        <v>0.39</v>
      </c>
      <c r="Q20" s="42">
        <f t="shared" si="2"/>
        <v>0.39361828781751118</v>
      </c>
    </row>
    <row r="21" spans="1:256" s="43" customFormat="1" ht="42.75" customHeight="1" x14ac:dyDescent="0.2">
      <c r="A21" s="48"/>
      <c r="B21" s="49"/>
      <c r="C21" s="50" t="s">
        <v>38</v>
      </c>
      <c r="D21" s="51"/>
      <c r="E21" s="52"/>
      <c r="F21" s="52"/>
      <c r="G21" s="52"/>
      <c r="H21" s="53">
        <f>+SUM(H10:H13)</f>
        <v>140000</v>
      </c>
      <c r="I21" s="53">
        <f>+SUM(I10:I20)</f>
        <v>2192532.23</v>
      </c>
      <c r="J21" s="53">
        <f t="shared" ref="J21:O21" si="3">+SUM(J10:J20)</f>
        <v>2332532.23</v>
      </c>
      <c r="K21" s="53">
        <f t="shared" si="3"/>
        <v>2094473.08</v>
      </c>
      <c r="L21" s="53">
        <f t="shared" si="3"/>
        <v>1233507.27</v>
      </c>
      <c r="M21" s="53">
        <f t="shared" si="3"/>
        <v>1148507.27</v>
      </c>
      <c r="N21" s="53">
        <f t="shared" si="3"/>
        <v>1148507.27</v>
      </c>
      <c r="O21" s="53">
        <f t="shared" si="3"/>
        <v>1184025.22</v>
      </c>
      <c r="P21" s="54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s="43" customFormat="1" ht="42.75" customHeight="1" x14ac:dyDescent="0.2">
      <c r="A22" s="1"/>
      <c r="B22" s="57" t="s">
        <v>39</v>
      </c>
      <c r="C22" s="3"/>
      <c r="D22" s="3"/>
      <c r="E22" s="3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3" customFormat="1" ht="42.75" customHeight="1" x14ac:dyDescent="0.2">
      <c r="A23" s="1"/>
      <c r="B23" s="3"/>
      <c r="C23" s="3"/>
      <c r="D23" s="3"/>
      <c r="E23" s="3"/>
      <c r="F23" s="3"/>
      <c r="G23" s="3"/>
      <c r="H23" s="58"/>
      <c r="I23" s="3"/>
      <c r="J23" s="3"/>
      <c r="K23" s="3"/>
      <c r="L23" s="3"/>
      <c r="M23" s="3"/>
      <c r="N23" s="3"/>
      <c r="O23" s="3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3" customFormat="1" ht="42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3"/>
      <c r="R24" s="3">
        <v>37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3" customFormat="1" ht="42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3" customFormat="1" ht="42.75" customHeight="1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3" customFormat="1" ht="29.25" customHeight="1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3" customFormat="1" ht="28.5" customHeight="1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56" customFormat="1" ht="12" customHeight="1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56" customFormat="1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6" spans="1:17" x14ac:dyDescent="0.2">
      <c r="A36" s="3"/>
      <c r="P36" s="3"/>
    </row>
    <row r="38" spans="1:17" ht="15" x14ac:dyDescent="0.2">
      <c r="Q38" s="59"/>
    </row>
    <row r="47" spans="1:17" ht="15" x14ac:dyDescent="0.2">
      <c r="A47" s="3"/>
      <c r="P47" s="3"/>
      <c r="Q47" s="59"/>
    </row>
    <row r="50" spans="1:16" x14ac:dyDescent="0.2">
      <c r="A50" s="3"/>
      <c r="P50" s="3"/>
    </row>
    <row r="60" spans="1:16" x14ac:dyDescent="0.2">
      <c r="A60" s="3"/>
      <c r="P60" s="3"/>
    </row>
  </sheetData>
  <mergeCells count="22">
    <mergeCell ref="C21:D21"/>
    <mergeCell ref="P21:Q21"/>
    <mergeCell ref="B15:D15"/>
    <mergeCell ref="B16:D16"/>
    <mergeCell ref="B17:D17"/>
    <mergeCell ref="B18:D18"/>
    <mergeCell ref="B19:D19"/>
    <mergeCell ref="B20:D20"/>
    <mergeCell ref="P7:Q7"/>
    <mergeCell ref="B10:D10"/>
    <mergeCell ref="B11:D11"/>
    <mergeCell ref="B12:D12"/>
    <mergeCell ref="B13:D13"/>
    <mergeCell ref="B14:D14"/>
    <mergeCell ref="B1:O1"/>
    <mergeCell ref="B2:O2"/>
    <mergeCell ref="B3:O3"/>
    <mergeCell ref="B7:D9"/>
    <mergeCell ref="E7:E9"/>
    <mergeCell ref="G7:G9"/>
    <mergeCell ref="H7:N7"/>
    <mergeCell ref="O7:O8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  </vt:lpstr>
      <vt:lpstr>'PyPI 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2017-10-19T18:53:27Z</dcterms:created>
  <dcterms:modified xsi:type="dcterms:W3CDTF">2017-10-19T18:54:17Z</dcterms:modified>
</cp:coreProperties>
</file>