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915" windowHeight="6465" activeTab="1"/>
  </bookViews>
  <sheets>
    <sheet name="CTG" sheetId="2" r:id="rId1"/>
    <sheet name="COG" sheetId="1" r:id="rId2"/>
  </sheets>
  <definedNames>
    <definedName name="_xlnm.Print_Area" localSheetId="1">COG!$B$1:$L$63</definedName>
    <definedName name="_xlnm.Print_Area" localSheetId="0">CTG!$A$1:$K$37</definedName>
  </definedNames>
  <calcPr calcId="145621"/>
</workbook>
</file>

<file path=xl/calcChain.xml><?xml version="1.0" encoding="utf-8"?>
<calcChain xmlns="http://schemas.openxmlformats.org/spreadsheetml/2006/main">
  <c r="I16" i="2" l="1"/>
  <c r="H16" i="2"/>
  <c r="G16" i="2"/>
  <c r="F16" i="2"/>
  <c r="D16" i="2"/>
  <c r="C16" i="2"/>
  <c r="E14" i="2"/>
  <c r="J14" i="2" s="1"/>
  <c r="E12" i="2"/>
  <c r="J12" i="2" s="1"/>
  <c r="E10" i="2"/>
  <c r="J10" i="2" s="1"/>
  <c r="J16" i="2" l="1"/>
  <c r="E16" i="2"/>
  <c r="K44" i="1"/>
  <c r="J44" i="1"/>
  <c r="I44" i="1"/>
  <c r="H44" i="1"/>
  <c r="G44" i="1"/>
  <c r="F44" i="1"/>
  <c r="E44" i="1"/>
  <c r="D44" i="1"/>
  <c r="K43" i="1"/>
  <c r="F43" i="1"/>
  <c r="J42" i="1"/>
  <c r="I42" i="1"/>
  <c r="H42" i="1"/>
  <c r="G42" i="1"/>
  <c r="E42" i="1"/>
  <c r="D42" i="1"/>
  <c r="F42" i="1" s="1"/>
  <c r="K42" i="1" s="1"/>
  <c r="F41" i="1"/>
  <c r="K41" i="1" s="1"/>
  <c r="K40" i="1"/>
  <c r="J39" i="1"/>
  <c r="I39" i="1"/>
  <c r="H39" i="1"/>
  <c r="G39" i="1"/>
  <c r="E39" i="1"/>
  <c r="D39" i="1"/>
  <c r="K38" i="1"/>
  <c r="F38" i="1"/>
  <c r="F37" i="1"/>
  <c r="K37" i="1" s="1"/>
  <c r="K36" i="1"/>
  <c r="F36" i="1"/>
  <c r="F39" i="1" s="1"/>
  <c r="K39" i="1" s="1"/>
  <c r="J35" i="1"/>
  <c r="I35" i="1"/>
  <c r="H35" i="1"/>
  <c r="G35" i="1"/>
  <c r="E35" i="1"/>
  <c r="D35" i="1"/>
  <c r="F34" i="1"/>
  <c r="K34" i="1" s="1"/>
  <c r="J33" i="1"/>
  <c r="I33" i="1"/>
  <c r="H33" i="1"/>
  <c r="G33" i="1"/>
  <c r="E33" i="1"/>
  <c r="D33" i="1"/>
  <c r="K32" i="1"/>
  <c r="F32" i="1"/>
  <c r="F31" i="1"/>
  <c r="K31" i="1" s="1"/>
  <c r="K30" i="1"/>
  <c r="F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F33" i="1" s="1"/>
  <c r="K33" i="1" s="1"/>
  <c r="J23" i="1"/>
  <c r="I23" i="1"/>
  <c r="H23" i="1"/>
  <c r="G23" i="1"/>
  <c r="E23" i="1"/>
  <c r="D23" i="1"/>
  <c r="F22" i="1"/>
  <c r="F23" i="1" s="1"/>
  <c r="K23" i="1" s="1"/>
  <c r="K21" i="1"/>
  <c r="F20" i="1"/>
  <c r="K20" i="1" s="1"/>
  <c r="K19" i="1"/>
  <c r="F19" i="1"/>
  <c r="F18" i="1"/>
  <c r="K18" i="1" s="1"/>
  <c r="K17" i="1"/>
  <c r="F17" i="1"/>
  <c r="F16" i="1"/>
  <c r="K16" i="1" s="1"/>
  <c r="J15" i="1"/>
  <c r="J45" i="1" s="1"/>
  <c r="I15" i="1"/>
  <c r="I45" i="1" s="1"/>
  <c r="H15" i="1"/>
  <c r="H45" i="1" s="1"/>
  <c r="G15" i="1"/>
  <c r="G45" i="1" s="1"/>
  <c r="E15" i="1"/>
  <c r="E45" i="1" s="1"/>
  <c r="D15" i="1"/>
  <c r="D45" i="1" s="1"/>
  <c r="K14" i="1"/>
  <c r="F14" i="1"/>
  <c r="F13" i="1"/>
  <c r="K13" i="1" s="1"/>
  <c r="K12" i="1"/>
  <c r="F12" i="1"/>
  <c r="F11" i="1"/>
  <c r="K11" i="1" s="1"/>
  <c r="K10" i="1"/>
  <c r="F10" i="1"/>
  <c r="F15" i="1" s="1"/>
  <c r="F9" i="1"/>
  <c r="K9" i="1" s="1"/>
  <c r="K15" i="1" l="1"/>
  <c r="F35" i="1"/>
  <c r="K35" i="1" s="1"/>
  <c r="K22" i="1"/>
  <c r="K45" i="1" l="1"/>
  <c r="F45" i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<sst xmlns="http://schemas.openxmlformats.org/spreadsheetml/2006/main" count="79" uniqueCount="61">
  <si>
    <t>Clasificación por Objeto del Gasto (Capítulo y Concepto)</t>
  </si>
  <si>
    <t>al 30 de Septiembre de 2017</t>
  </si>
  <si>
    <t>Ente Público:</t>
  </si>
  <si>
    <t>ESCUELA PREPARATORIA REGIONAL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</si>
  <si>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</si>
  <si>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</si>
  <si>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</si>
  <si>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</si>
  <si>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</si>
  <si>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</si>
  <si>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</si>
  <si>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</si>
  <si>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</si>
  <si>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</si>
  <si>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</si>
  <si>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</si>
  <si>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</si>
  <si>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</si>
  <si>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</si>
  <si>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</si>
  <si>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</si>
  <si>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</si>
  <si>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SERVICIOS PERSONALES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</si>
  <si>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</si>
  <si>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</si>
  <si>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</si>
  <si>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</si>
  <si>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</si>
  <si>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</si>
  <si>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</si>
  <si>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MATERIALES Y SUMINISTROS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</si>
  <si>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</si>
  <si>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</si>
  <si>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</si>
  <si>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</si>
  <si>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</si>
  <si>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</si>
  <si>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</si>
  <si>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</si>
  <si>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</si>
  <si>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</si>
  <si>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AYUDAS SOCIALES</t>
  </si>
  <si>
    <t>TRANSFERENCIAS, ASIGNACIONES, SUBSIDIOS Y OTRAS AY</t>
  </si>
  <si>
    <t>MOBILIARIO Y EQUIPO DE ADMINISTRACIÓN</t>
  </si>
  <si>
    <t>MOBILIARIO Y EQUIPO EDUCACIONAL Y RECREATIVO</t>
  </si>
  <si>
    <t>MAQUINARIA, OTROS EQUIPOS Y HERRAMIENTAS</t>
  </si>
  <si>
    <t>BIENES MUEBLES, INMUEBLES E INTANGIBLES</t>
  </si>
  <si>
    <t>OBRA PÚBLICA EN BIENES DE DOMINIO PÚBLICO</t>
  </si>
  <si>
    <t>OBRA PÚBLICA EN BIENES PROPIOS</t>
  </si>
  <si>
    <t>INVERSIÓN PÚBLICA</t>
  </si>
  <si>
    <t>PROVISIONES PARA CONTINGENCIAS Y OTRAS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</si>
  <si>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</si>
  <si>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</si>
  <si>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</si>
  <si>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</si>
  <si>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Clasificación Económica (por Tipo de Gasto)</t>
  </si>
  <si>
    <t>.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</si>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</sst>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</cellStyleXfs>
  <cellXfs count="84">
    <xf numFmtId="0" fontId="0" fillId="0" borderId="0" xfId="0"/>
    <xf numFmtId="0" fontId="5" fillId="12" borderId="0" xfId="0" applyFont="1" applyFill="1"/>
    <xf numFmtId="0" fontId="5" fillId="0" borderId="0" xfId="0" applyFont="1"/>
    <xf numFmtId="0" fontId="4" fillId="12" borderId="0" xfId="0" applyFont="1" applyFill="1" applyBorder="1" applyAlignment="1">
      <alignment horizontal="right"/>
    </xf>
    <xf numFmtId="0" fontId="4" fillId="12" borderId="6" xfId="0" applyNumberFormat="1" applyFont="1" applyFill="1" applyBorder="1" applyAlignment="1" applyProtection="1">
      <protection locked="0"/>
    </xf>
    <xf numFmtId="0" fontId="4" fillId="12" borderId="6" xfId="0" applyFont="1" applyFill="1" applyBorder="1" applyAlignment="1"/>
    <xf numFmtId="0" fontId="5" fillId="12" borderId="6" xfId="0" applyFont="1" applyFill="1" applyBorder="1"/>
    <xf numFmtId="0" fontId="4" fillId="11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3" fontId="7" fillId="0" borderId="9" xfId="1" applyFont="1" applyFill="1" applyBorder="1" applyAlignment="1">
      <alignment horizontal="right" vertical="top" wrapText="1"/>
    </xf>
    <xf numFmtId="4" fontId="7" fillId="0" borderId="10" xfId="0" applyNumberFormat="1" applyFont="1" applyBorder="1"/>
    <xf numFmtId="0" fontId="5" fillId="0" borderId="0" xfId="0" applyFont="1" applyFill="1"/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9" xfId="1" applyFont="1" applyFill="1" applyBorder="1" applyAlignment="1">
      <alignment horizontal="right" vertical="center" wrapText="1"/>
    </xf>
    <xf numFmtId="4" fontId="7" fillId="0" borderId="9" xfId="0" applyNumberFormat="1" applyFont="1" applyBorder="1"/>
    <xf numFmtId="0" fontId="7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9" fillId="0" borderId="0" xfId="0" applyFont="1" applyFill="1"/>
    <xf numFmtId="4" fontId="9" fillId="0" borderId="0" xfId="0" applyNumberFormat="1" applyFont="1" applyFill="1"/>
    <xf numFmtId="43" fontId="5" fillId="0" borderId="0" xfId="0" applyNumberFormat="1" applyFont="1" applyFill="1"/>
    <xf numFmtId="4" fontId="5" fillId="0" borderId="0" xfId="0" applyNumberFormat="1" applyFont="1" applyFill="1"/>
    <xf numFmtId="4" fontId="8" fillId="0" borderId="9" xfId="0" applyNumberFormat="1" applyFont="1" applyBorder="1"/>
    <xf numFmtId="4" fontId="7" fillId="0" borderId="9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11" xfId="0" applyNumberFormat="1" applyFont="1" applyBorder="1"/>
    <xf numFmtId="0" fontId="8" fillId="0" borderId="0" xfId="0" applyFont="1" applyFill="1" applyBorder="1" applyAlignment="1">
      <alignment horizontal="left" vertical="center"/>
    </xf>
    <xf numFmtId="43" fontId="7" fillId="0" borderId="11" xfId="1" applyFont="1" applyFill="1" applyBorder="1" applyAlignment="1">
      <alignment horizontal="right" vertical="top" wrapText="1"/>
    </xf>
    <xf numFmtId="0" fontId="0" fillId="0" borderId="0" xfId="0" applyFont="1"/>
    <xf numFmtId="43" fontId="8" fillId="0" borderId="9" xfId="1" applyFont="1" applyFill="1" applyBorder="1" applyAlignment="1">
      <alignment horizontal="right" vertical="top" wrapText="1"/>
    </xf>
    <xf numFmtId="44" fontId="8" fillId="0" borderId="13" xfId="2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43" fontId="9" fillId="0" borderId="8" xfId="1" applyFont="1" applyFill="1" applyBorder="1" applyAlignment="1">
      <alignment vertical="center" wrapText="1"/>
    </xf>
    <xf numFmtId="4" fontId="0" fillId="0" borderId="0" xfId="0" applyNumberFormat="1"/>
    <xf numFmtId="0" fontId="7" fillId="12" borderId="0" xfId="0" applyFont="1" applyFill="1"/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4" fontId="5" fillId="0" borderId="0" xfId="0" applyNumberFormat="1" applyFont="1"/>
    <xf numFmtId="164" fontId="5" fillId="0" borderId="0" xfId="0" applyNumberFormat="1" applyFont="1"/>
    <xf numFmtId="0" fontId="11" fillId="12" borderId="0" xfId="0" applyFont="1" applyFill="1"/>
    <xf numFmtId="37" fontId="4" fillId="11" borderId="2" xfId="1" applyNumberFormat="1" applyFont="1" applyFill="1" applyBorder="1" applyAlignment="1" applyProtection="1">
      <alignment horizontal="center"/>
    </xf>
    <xf numFmtId="37" fontId="4" fillId="11" borderId="3" xfId="1" applyNumberFormat="1" applyFont="1" applyFill="1" applyBorder="1" applyAlignment="1" applyProtection="1">
      <alignment horizontal="center"/>
    </xf>
    <xf numFmtId="37" fontId="4" fillId="11" borderId="4" xfId="1" applyNumberFormat="1" applyFont="1" applyFill="1" applyBorder="1" applyAlignment="1" applyProtection="1">
      <alignment horizontal="center"/>
    </xf>
    <xf numFmtId="37" fontId="4" fillId="11" borderId="5" xfId="1" applyNumberFormat="1" applyFont="1" applyFill="1" applyBorder="1" applyAlignment="1" applyProtection="1">
      <alignment horizontal="center"/>
    </xf>
    <xf numFmtId="37" fontId="4" fillId="11" borderId="6" xfId="1" applyNumberFormat="1" applyFont="1" applyFill="1" applyBorder="1" applyAlignment="1" applyProtection="1">
      <alignment horizontal="center"/>
    </xf>
    <xf numFmtId="37" fontId="4" fillId="11" borderId="7" xfId="1" applyNumberFormat="1" applyFont="1" applyFill="1" applyBorder="1" applyAlignment="1" applyProtection="1">
      <alignment horizontal="center"/>
    </xf>
    <xf numFmtId="0" fontId="4" fillId="11" borderId="8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right" vertical="center"/>
    </xf>
    <xf numFmtId="0" fontId="9" fillId="12" borderId="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justify" vertical="center" wrapText="1"/>
    </xf>
    <xf numFmtId="0" fontId="5" fillId="12" borderId="4" xfId="0" applyFont="1" applyFill="1" applyBorder="1" applyAlignment="1">
      <alignment horizontal="justify" vertical="center" wrapText="1"/>
    </xf>
    <xf numFmtId="43" fontId="5" fillId="12" borderId="10" xfId="1" applyFont="1" applyFill="1" applyBorder="1" applyAlignment="1">
      <alignment horizontal="justify" vertical="center" wrapText="1"/>
    </xf>
    <xf numFmtId="0" fontId="5" fillId="12" borderId="11" xfId="0" applyFont="1" applyFill="1" applyBorder="1" applyAlignment="1">
      <alignment horizontal="justify" vertical="center" wrapText="1"/>
    </xf>
    <xf numFmtId="0" fontId="5" fillId="12" borderId="12" xfId="0" applyFont="1" applyFill="1" applyBorder="1" applyAlignment="1">
      <alignment horizontal="justify" vertical="center" wrapText="1"/>
    </xf>
    <xf numFmtId="41" fontId="5" fillId="12" borderId="9" xfId="1" applyNumberFormat="1" applyFont="1" applyFill="1" applyBorder="1" applyAlignment="1">
      <alignment horizontal="right" vertical="center" wrapText="1"/>
    </xf>
    <xf numFmtId="41" fontId="5" fillId="12" borderId="9" xfId="1" applyNumberFormat="1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justify" vertical="center" wrapText="1"/>
    </xf>
    <xf numFmtId="0" fontId="9" fillId="12" borderId="14" xfId="0" applyFont="1" applyFill="1" applyBorder="1" applyAlignment="1">
      <alignment horizontal="justify" vertical="center" wrapText="1"/>
    </xf>
    <xf numFmtId="0" fontId="9" fillId="12" borderId="15" xfId="0" applyFont="1" applyFill="1" applyBorder="1" applyAlignment="1">
      <alignment horizontal="justify" vertical="center" wrapText="1"/>
    </xf>
    <xf numFmtId="41" fontId="9" fillId="12" borderId="8" xfId="1" applyNumberFormat="1" applyFont="1" applyFill="1" applyBorder="1" applyAlignment="1">
      <alignment horizontal="right" vertical="center" wrapText="1"/>
    </xf>
    <xf numFmtId="0" fontId="9" fillId="1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1" fontId="5" fillId="1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27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" xfId="2" builtinId="4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8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5 2" xfId="186"/>
    <cellStyle name="Normal 3 6" xfId="187"/>
    <cellStyle name="Normal 3 6 2" xfId="188"/>
    <cellStyle name="Normal 3 7" xfId="189"/>
    <cellStyle name="Normal 3 7 2" xfId="190"/>
    <cellStyle name="Normal 3 8" xfId="191"/>
    <cellStyle name="Normal 3 8 2" xfId="192"/>
    <cellStyle name="Normal 3 9" xfId="193"/>
    <cellStyle name="Normal 4" xfId="194"/>
    <cellStyle name="Normal 4 2" xfId="195"/>
    <cellStyle name="Normal 4 2 2" xfId="196"/>
    <cellStyle name="Normal 4 3" xfId="197"/>
    <cellStyle name="Normal 4 4" xfId="198"/>
    <cellStyle name="Normal 4 5" xfId="199"/>
    <cellStyle name="Normal 4 6" xfId="200"/>
    <cellStyle name="Normal 4 7" xfId="201"/>
    <cellStyle name="Normal 5" xfId="202"/>
    <cellStyle name="Normal 5 10" xfId="203"/>
    <cellStyle name="Normal 5 11" xfId="204"/>
    <cellStyle name="Normal 5 12" xfId="205"/>
    <cellStyle name="Normal 5 13" xfId="206"/>
    <cellStyle name="Normal 5 14" xfId="207"/>
    <cellStyle name="Normal 5 15" xfId="208"/>
    <cellStyle name="Normal 5 16" xfId="209"/>
    <cellStyle name="Normal 5 17" xfId="210"/>
    <cellStyle name="Normal 5 18" xfId="211"/>
    <cellStyle name="Normal 5 19" xfId="212"/>
    <cellStyle name="Normal 5 2" xfId="213"/>
    <cellStyle name="Normal 5 2 2" xfId="214"/>
    <cellStyle name="Normal 5 3" xfId="215"/>
    <cellStyle name="Normal 5 3 2" xfId="216"/>
    <cellStyle name="Normal 5 4" xfId="217"/>
    <cellStyle name="Normal 5 4 2" xfId="218"/>
    <cellStyle name="Normal 5 5" xfId="219"/>
    <cellStyle name="Normal 5 5 2" xfId="220"/>
    <cellStyle name="Normal 5 6" xfId="221"/>
    <cellStyle name="Normal 5 7" xfId="222"/>
    <cellStyle name="Normal 5 7 2" xfId="223"/>
    <cellStyle name="Normal 5 8" xfId="224"/>
    <cellStyle name="Normal 5 9" xfId="225"/>
    <cellStyle name="Normal 56" xfId="226"/>
    <cellStyle name="Normal 6" xfId="227"/>
    <cellStyle name="Normal 6 2" xfId="228"/>
    <cellStyle name="Normal 6 3" xfId="229"/>
    <cellStyle name="Normal 7" xfId="230"/>
    <cellStyle name="Normal 7 10" xfId="231"/>
    <cellStyle name="Normal 7 11" xfId="232"/>
    <cellStyle name="Normal 7 12" xfId="233"/>
    <cellStyle name="Normal 7 13" xfId="234"/>
    <cellStyle name="Normal 7 14" xfId="235"/>
    <cellStyle name="Normal 7 15" xfId="236"/>
    <cellStyle name="Normal 7 16" xfId="237"/>
    <cellStyle name="Normal 7 17" xfId="238"/>
    <cellStyle name="Normal 7 18" xfId="239"/>
    <cellStyle name="Normal 7 19" xfId="240"/>
    <cellStyle name="Normal 7 2" xfId="241"/>
    <cellStyle name="Normal 7 3" xfId="242"/>
    <cellStyle name="Normal 7 4" xfId="243"/>
    <cellStyle name="Normal 7 5" xfId="244"/>
    <cellStyle name="Normal 7 6" xfId="245"/>
    <cellStyle name="Normal 7 7" xfId="246"/>
    <cellStyle name="Normal 7 8" xfId="247"/>
    <cellStyle name="Normal 7 9" xfId="248"/>
    <cellStyle name="Normal 8" xfId="249"/>
    <cellStyle name="Normal 9" xfId="250"/>
    <cellStyle name="Normal 9 2" xfId="251"/>
    <cellStyle name="Normal 9 3" xfId="252"/>
    <cellStyle name="Notas 2" xfId="253"/>
    <cellStyle name="Porcentaje 2" xfId="254"/>
    <cellStyle name="Porcentual 2" xfId="255"/>
    <cellStyle name="Porcentual 2 2" xfId="256"/>
    <cellStyle name="Total 10" xfId="257"/>
    <cellStyle name="Total 11" xfId="258"/>
    <cellStyle name="Total 12" xfId="259"/>
    <cellStyle name="Total 13" xfId="260"/>
    <cellStyle name="Total 14" xfId="261"/>
    <cellStyle name="Total 2" xfId="262"/>
    <cellStyle name="Total 3" xfId="263"/>
    <cellStyle name="Total 4" xfId="264"/>
    <cellStyle name="Total 5" xfId="265"/>
    <cellStyle name="Total 6" xfId="266"/>
    <cellStyle name="Total 7" xfId="267"/>
    <cellStyle name="Total 8" xfId="268"/>
    <cellStyle name="Total 9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76200</xdr:rowOff>
    </xdr:from>
    <xdr:to>
      <xdr:col>1</xdr:col>
      <xdr:colOff>1543050</xdr:colOff>
      <xdr:row>1</xdr:row>
      <xdr:rowOff>438150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6200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</xdr:rowOff>
    </xdr:from>
    <xdr:to>
      <xdr:col>2</xdr:col>
      <xdr:colOff>1152525</xdr:colOff>
      <xdr:row>1</xdr:row>
      <xdr:rowOff>476250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1104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2"/>
  <sheetViews>
    <sheetView showGridLines="0" zoomScale="90" zoomScaleNormal="90" workbookViewId="0">
      <selection activeCell="A6" sqref="A6:B8"/>
    </sheetView>
  </sheetViews>
  <sheetFormatPr baseColWidth="10" defaultRowHeight="12" x14ac:dyDescent="0.25"/>
  <cols>
    <col min="1" max="1" width="2" style="58" customWidth="1"/>
    <col min="2" max="2" width="45.85546875" style="58" customWidth="1"/>
    <col min="3" max="5" width="15.42578125" style="58" bestFit="1" customWidth="1"/>
    <col min="6" max="6" width="15.42578125" style="58" customWidth="1"/>
    <col min="7" max="7" width="15.42578125" style="58" bestFit="1" customWidth="1"/>
    <col min="8" max="8" width="15.42578125" style="58" customWidth="1"/>
    <col min="9" max="10" width="15.42578125" style="58" bestFit="1" customWidth="1"/>
    <col min="11" max="11" width="4" style="57" customWidth="1"/>
    <col min="12" max="256" width="11.42578125" style="58"/>
    <col min="257" max="257" width="2" style="58" customWidth="1"/>
    <col min="258" max="258" width="45.85546875" style="58" customWidth="1"/>
    <col min="259" max="261" width="15.42578125" style="58" bestFit="1" customWidth="1"/>
    <col min="262" max="262" width="15.42578125" style="58" customWidth="1"/>
    <col min="263" max="263" width="15.42578125" style="58" bestFit="1" customWidth="1"/>
    <col min="264" max="264" width="15.42578125" style="58" customWidth="1"/>
    <col min="265" max="266" width="15.42578125" style="58" bestFit="1" customWidth="1"/>
    <col min="267" max="267" width="4" style="58" customWidth="1"/>
    <col min="268" max="512" width="11.42578125" style="58"/>
    <col min="513" max="513" width="2" style="58" customWidth="1"/>
    <col min="514" max="514" width="45.85546875" style="58" customWidth="1"/>
    <col min="515" max="517" width="15.42578125" style="58" bestFit="1" customWidth="1"/>
    <col min="518" max="518" width="15.42578125" style="58" customWidth="1"/>
    <col min="519" max="519" width="15.42578125" style="58" bestFit="1" customWidth="1"/>
    <col min="520" max="520" width="15.42578125" style="58" customWidth="1"/>
    <col min="521" max="522" width="15.42578125" style="58" bestFit="1" customWidth="1"/>
    <col min="523" max="523" width="4" style="58" customWidth="1"/>
    <col min="524" max="768" width="11.42578125" style="58"/>
    <col min="769" max="769" width="2" style="58" customWidth="1"/>
    <col min="770" max="770" width="45.85546875" style="58" customWidth="1"/>
    <col min="771" max="773" width="15.42578125" style="58" bestFit="1" customWidth="1"/>
    <col min="774" max="774" width="15.42578125" style="58" customWidth="1"/>
    <col min="775" max="775" width="15.42578125" style="58" bestFit="1" customWidth="1"/>
    <col min="776" max="776" width="15.42578125" style="58" customWidth="1"/>
    <col min="777" max="778" width="15.42578125" style="58" bestFit="1" customWidth="1"/>
    <col min="779" max="779" width="4" style="58" customWidth="1"/>
    <col min="780" max="1024" width="11.42578125" style="58"/>
    <col min="1025" max="1025" width="2" style="58" customWidth="1"/>
    <col min="1026" max="1026" width="45.85546875" style="58" customWidth="1"/>
    <col min="1027" max="1029" width="15.42578125" style="58" bestFit="1" customWidth="1"/>
    <col min="1030" max="1030" width="15.42578125" style="58" customWidth="1"/>
    <col min="1031" max="1031" width="15.42578125" style="58" bestFit="1" customWidth="1"/>
    <col min="1032" max="1032" width="15.42578125" style="58" customWidth="1"/>
    <col min="1033" max="1034" width="15.42578125" style="58" bestFit="1" customWidth="1"/>
    <col min="1035" max="1035" width="4" style="58" customWidth="1"/>
    <col min="1036" max="1280" width="11.42578125" style="58"/>
    <col min="1281" max="1281" width="2" style="58" customWidth="1"/>
    <col min="1282" max="1282" width="45.85546875" style="58" customWidth="1"/>
    <col min="1283" max="1285" width="15.42578125" style="58" bestFit="1" customWidth="1"/>
    <col min="1286" max="1286" width="15.42578125" style="58" customWidth="1"/>
    <col min="1287" max="1287" width="15.42578125" style="58" bestFit="1" customWidth="1"/>
    <col min="1288" max="1288" width="15.42578125" style="58" customWidth="1"/>
    <col min="1289" max="1290" width="15.42578125" style="58" bestFit="1" customWidth="1"/>
    <col min="1291" max="1291" width="4" style="58" customWidth="1"/>
    <col min="1292" max="1536" width="11.42578125" style="58"/>
    <col min="1537" max="1537" width="2" style="58" customWidth="1"/>
    <col min="1538" max="1538" width="45.85546875" style="58" customWidth="1"/>
    <col min="1539" max="1541" width="15.42578125" style="58" bestFit="1" customWidth="1"/>
    <col min="1542" max="1542" width="15.42578125" style="58" customWidth="1"/>
    <col min="1543" max="1543" width="15.42578125" style="58" bestFit="1" customWidth="1"/>
    <col min="1544" max="1544" width="15.42578125" style="58" customWidth="1"/>
    <col min="1545" max="1546" width="15.42578125" style="58" bestFit="1" customWidth="1"/>
    <col min="1547" max="1547" width="4" style="58" customWidth="1"/>
    <col min="1548" max="1792" width="11.42578125" style="58"/>
    <col min="1793" max="1793" width="2" style="58" customWidth="1"/>
    <col min="1794" max="1794" width="45.85546875" style="58" customWidth="1"/>
    <col min="1795" max="1797" width="15.42578125" style="58" bestFit="1" customWidth="1"/>
    <col min="1798" max="1798" width="15.42578125" style="58" customWidth="1"/>
    <col min="1799" max="1799" width="15.42578125" style="58" bestFit="1" customWidth="1"/>
    <col min="1800" max="1800" width="15.42578125" style="58" customWidth="1"/>
    <col min="1801" max="1802" width="15.42578125" style="58" bestFit="1" customWidth="1"/>
    <col min="1803" max="1803" width="4" style="58" customWidth="1"/>
    <col min="1804" max="2048" width="11.42578125" style="58"/>
    <col min="2049" max="2049" width="2" style="58" customWidth="1"/>
    <col min="2050" max="2050" width="45.85546875" style="58" customWidth="1"/>
    <col min="2051" max="2053" width="15.42578125" style="58" bestFit="1" customWidth="1"/>
    <col min="2054" max="2054" width="15.42578125" style="58" customWidth="1"/>
    <col min="2055" max="2055" width="15.42578125" style="58" bestFit="1" customWidth="1"/>
    <col min="2056" max="2056" width="15.42578125" style="58" customWidth="1"/>
    <col min="2057" max="2058" width="15.42578125" style="58" bestFit="1" customWidth="1"/>
    <col min="2059" max="2059" width="4" style="58" customWidth="1"/>
    <col min="2060" max="2304" width="11.42578125" style="58"/>
    <col min="2305" max="2305" width="2" style="58" customWidth="1"/>
    <col min="2306" max="2306" width="45.85546875" style="58" customWidth="1"/>
    <col min="2307" max="2309" width="15.42578125" style="58" bestFit="1" customWidth="1"/>
    <col min="2310" max="2310" width="15.42578125" style="58" customWidth="1"/>
    <col min="2311" max="2311" width="15.42578125" style="58" bestFit="1" customWidth="1"/>
    <col min="2312" max="2312" width="15.42578125" style="58" customWidth="1"/>
    <col min="2313" max="2314" width="15.42578125" style="58" bestFit="1" customWidth="1"/>
    <col min="2315" max="2315" width="4" style="58" customWidth="1"/>
    <col min="2316" max="2560" width="11.42578125" style="58"/>
    <col min="2561" max="2561" width="2" style="58" customWidth="1"/>
    <col min="2562" max="2562" width="45.85546875" style="58" customWidth="1"/>
    <col min="2563" max="2565" width="15.42578125" style="58" bestFit="1" customWidth="1"/>
    <col min="2566" max="2566" width="15.42578125" style="58" customWidth="1"/>
    <col min="2567" max="2567" width="15.42578125" style="58" bestFit="1" customWidth="1"/>
    <col min="2568" max="2568" width="15.42578125" style="58" customWidth="1"/>
    <col min="2569" max="2570" width="15.42578125" style="58" bestFit="1" customWidth="1"/>
    <col min="2571" max="2571" width="4" style="58" customWidth="1"/>
    <col min="2572" max="2816" width="11.42578125" style="58"/>
    <col min="2817" max="2817" width="2" style="58" customWidth="1"/>
    <col min="2818" max="2818" width="45.85546875" style="58" customWidth="1"/>
    <col min="2819" max="2821" width="15.42578125" style="58" bestFit="1" customWidth="1"/>
    <col min="2822" max="2822" width="15.42578125" style="58" customWidth="1"/>
    <col min="2823" max="2823" width="15.42578125" style="58" bestFit="1" customWidth="1"/>
    <col min="2824" max="2824" width="15.42578125" style="58" customWidth="1"/>
    <col min="2825" max="2826" width="15.42578125" style="58" bestFit="1" customWidth="1"/>
    <col min="2827" max="2827" width="4" style="58" customWidth="1"/>
    <col min="2828" max="3072" width="11.42578125" style="58"/>
    <col min="3073" max="3073" width="2" style="58" customWidth="1"/>
    <col min="3074" max="3074" width="45.85546875" style="58" customWidth="1"/>
    <col min="3075" max="3077" width="15.42578125" style="58" bestFit="1" customWidth="1"/>
    <col min="3078" max="3078" width="15.42578125" style="58" customWidth="1"/>
    <col min="3079" max="3079" width="15.42578125" style="58" bestFit="1" customWidth="1"/>
    <col min="3080" max="3080" width="15.42578125" style="58" customWidth="1"/>
    <col min="3081" max="3082" width="15.42578125" style="58" bestFit="1" customWidth="1"/>
    <col min="3083" max="3083" width="4" style="58" customWidth="1"/>
    <col min="3084" max="3328" width="11.42578125" style="58"/>
    <col min="3329" max="3329" width="2" style="58" customWidth="1"/>
    <col min="3330" max="3330" width="45.85546875" style="58" customWidth="1"/>
    <col min="3331" max="3333" width="15.42578125" style="58" bestFit="1" customWidth="1"/>
    <col min="3334" max="3334" width="15.42578125" style="58" customWidth="1"/>
    <col min="3335" max="3335" width="15.42578125" style="58" bestFit="1" customWidth="1"/>
    <col min="3336" max="3336" width="15.42578125" style="58" customWidth="1"/>
    <col min="3337" max="3338" width="15.42578125" style="58" bestFit="1" customWidth="1"/>
    <col min="3339" max="3339" width="4" style="58" customWidth="1"/>
    <col min="3340" max="3584" width="11.42578125" style="58"/>
    <col min="3585" max="3585" width="2" style="58" customWidth="1"/>
    <col min="3586" max="3586" width="45.85546875" style="58" customWidth="1"/>
    <col min="3587" max="3589" width="15.42578125" style="58" bestFit="1" customWidth="1"/>
    <col min="3590" max="3590" width="15.42578125" style="58" customWidth="1"/>
    <col min="3591" max="3591" width="15.42578125" style="58" bestFit="1" customWidth="1"/>
    <col min="3592" max="3592" width="15.42578125" style="58" customWidth="1"/>
    <col min="3593" max="3594" width="15.42578125" style="58" bestFit="1" customWidth="1"/>
    <col min="3595" max="3595" width="4" style="58" customWidth="1"/>
    <col min="3596" max="3840" width="11.42578125" style="58"/>
    <col min="3841" max="3841" width="2" style="58" customWidth="1"/>
    <col min="3842" max="3842" width="45.85546875" style="58" customWidth="1"/>
    <col min="3843" max="3845" width="15.42578125" style="58" bestFit="1" customWidth="1"/>
    <col min="3846" max="3846" width="15.42578125" style="58" customWidth="1"/>
    <col min="3847" max="3847" width="15.42578125" style="58" bestFit="1" customWidth="1"/>
    <col min="3848" max="3848" width="15.42578125" style="58" customWidth="1"/>
    <col min="3849" max="3850" width="15.42578125" style="58" bestFit="1" customWidth="1"/>
    <col min="3851" max="3851" width="4" style="58" customWidth="1"/>
    <col min="3852" max="4096" width="11.42578125" style="58"/>
    <col min="4097" max="4097" width="2" style="58" customWidth="1"/>
    <col min="4098" max="4098" width="45.85546875" style="58" customWidth="1"/>
    <col min="4099" max="4101" width="15.42578125" style="58" bestFit="1" customWidth="1"/>
    <col min="4102" max="4102" width="15.42578125" style="58" customWidth="1"/>
    <col min="4103" max="4103" width="15.42578125" style="58" bestFit="1" customWidth="1"/>
    <col min="4104" max="4104" width="15.42578125" style="58" customWidth="1"/>
    <col min="4105" max="4106" width="15.42578125" style="58" bestFit="1" customWidth="1"/>
    <col min="4107" max="4107" width="4" style="58" customWidth="1"/>
    <col min="4108" max="4352" width="11.42578125" style="58"/>
    <col min="4353" max="4353" width="2" style="58" customWidth="1"/>
    <col min="4354" max="4354" width="45.85546875" style="58" customWidth="1"/>
    <col min="4355" max="4357" width="15.42578125" style="58" bestFit="1" customWidth="1"/>
    <col min="4358" max="4358" width="15.42578125" style="58" customWidth="1"/>
    <col min="4359" max="4359" width="15.42578125" style="58" bestFit="1" customWidth="1"/>
    <col min="4360" max="4360" width="15.42578125" style="58" customWidth="1"/>
    <col min="4361" max="4362" width="15.42578125" style="58" bestFit="1" customWidth="1"/>
    <col min="4363" max="4363" width="4" style="58" customWidth="1"/>
    <col min="4364" max="4608" width="11.42578125" style="58"/>
    <col min="4609" max="4609" width="2" style="58" customWidth="1"/>
    <col min="4610" max="4610" width="45.85546875" style="58" customWidth="1"/>
    <col min="4611" max="4613" width="15.42578125" style="58" bestFit="1" customWidth="1"/>
    <col min="4614" max="4614" width="15.42578125" style="58" customWidth="1"/>
    <col min="4615" max="4615" width="15.42578125" style="58" bestFit="1" customWidth="1"/>
    <col min="4616" max="4616" width="15.42578125" style="58" customWidth="1"/>
    <col min="4617" max="4618" width="15.42578125" style="58" bestFit="1" customWidth="1"/>
    <col min="4619" max="4619" width="4" style="58" customWidth="1"/>
    <col min="4620" max="4864" width="11.42578125" style="58"/>
    <col min="4865" max="4865" width="2" style="58" customWidth="1"/>
    <col min="4866" max="4866" width="45.85546875" style="58" customWidth="1"/>
    <col min="4867" max="4869" width="15.42578125" style="58" bestFit="1" customWidth="1"/>
    <col min="4870" max="4870" width="15.42578125" style="58" customWidth="1"/>
    <col min="4871" max="4871" width="15.42578125" style="58" bestFit="1" customWidth="1"/>
    <col min="4872" max="4872" width="15.42578125" style="58" customWidth="1"/>
    <col min="4873" max="4874" width="15.42578125" style="58" bestFit="1" customWidth="1"/>
    <col min="4875" max="4875" width="4" style="58" customWidth="1"/>
    <col min="4876" max="5120" width="11.42578125" style="58"/>
    <col min="5121" max="5121" width="2" style="58" customWidth="1"/>
    <col min="5122" max="5122" width="45.85546875" style="58" customWidth="1"/>
    <col min="5123" max="5125" width="15.42578125" style="58" bestFit="1" customWidth="1"/>
    <col min="5126" max="5126" width="15.42578125" style="58" customWidth="1"/>
    <col min="5127" max="5127" width="15.42578125" style="58" bestFit="1" customWidth="1"/>
    <col min="5128" max="5128" width="15.42578125" style="58" customWidth="1"/>
    <col min="5129" max="5130" width="15.42578125" style="58" bestFit="1" customWidth="1"/>
    <col min="5131" max="5131" width="4" style="58" customWidth="1"/>
    <col min="5132" max="5376" width="11.42578125" style="58"/>
    <col min="5377" max="5377" width="2" style="58" customWidth="1"/>
    <col min="5378" max="5378" width="45.85546875" style="58" customWidth="1"/>
    <col min="5379" max="5381" width="15.42578125" style="58" bestFit="1" customWidth="1"/>
    <col min="5382" max="5382" width="15.42578125" style="58" customWidth="1"/>
    <col min="5383" max="5383" width="15.42578125" style="58" bestFit="1" customWidth="1"/>
    <col min="5384" max="5384" width="15.42578125" style="58" customWidth="1"/>
    <col min="5385" max="5386" width="15.42578125" style="58" bestFit="1" customWidth="1"/>
    <col min="5387" max="5387" width="4" style="58" customWidth="1"/>
    <col min="5388" max="5632" width="11.42578125" style="58"/>
    <col min="5633" max="5633" width="2" style="58" customWidth="1"/>
    <col min="5634" max="5634" width="45.85546875" style="58" customWidth="1"/>
    <col min="5635" max="5637" width="15.42578125" style="58" bestFit="1" customWidth="1"/>
    <col min="5638" max="5638" width="15.42578125" style="58" customWidth="1"/>
    <col min="5639" max="5639" width="15.42578125" style="58" bestFit="1" customWidth="1"/>
    <col min="5640" max="5640" width="15.42578125" style="58" customWidth="1"/>
    <col min="5641" max="5642" width="15.42578125" style="58" bestFit="1" customWidth="1"/>
    <col min="5643" max="5643" width="4" style="58" customWidth="1"/>
    <col min="5644" max="5888" width="11.42578125" style="58"/>
    <col min="5889" max="5889" width="2" style="58" customWidth="1"/>
    <col min="5890" max="5890" width="45.85546875" style="58" customWidth="1"/>
    <col min="5891" max="5893" width="15.42578125" style="58" bestFit="1" customWidth="1"/>
    <col min="5894" max="5894" width="15.42578125" style="58" customWidth="1"/>
    <col min="5895" max="5895" width="15.42578125" style="58" bestFit="1" customWidth="1"/>
    <col min="5896" max="5896" width="15.42578125" style="58" customWidth="1"/>
    <col min="5897" max="5898" width="15.42578125" style="58" bestFit="1" customWidth="1"/>
    <col min="5899" max="5899" width="4" style="58" customWidth="1"/>
    <col min="5900" max="6144" width="11.42578125" style="58"/>
    <col min="6145" max="6145" width="2" style="58" customWidth="1"/>
    <col min="6146" max="6146" width="45.85546875" style="58" customWidth="1"/>
    <col min="6147" max="6149" width="15.42578125" style="58" bestFit="1" customWidth="1"/>
    <col min="6150" max="6150" width="15.42578125" style="58" customWidth="1"/>
    <col min="6151" max="6151" width="15.42578125" style="58" bestFit="1" customWidth="1"/>
    <col min="6152" max="6152" width="15.42578125" style="58" customWidth="1"/>
    <col min="6153" max="6154" width="15.42578125" style="58" bestFit="1" customWidth="1"/>
    <col min="6155" max="6155" width="4" style="58" customWidth="1"/>
    <col min="6156" max="6400" width="11.42578125" style="58"/>
    <col min="6401" max="6401" width="2" style="58" customWidth="1"/>
    <col min="6402" max="6402" width="45.85546875" style="58" customWidth="1"/>
    <col min="6403" max="6405" width="15.42578125" style="58" bestFit="1" customWidth="1"/>
    <col min="6406" max="6406" width="15.42578125" style="58" customWidth="1"/>
    <col min="6407" max="6407" width="15.42578125" style="58" bestFit="1" customWidth="1"/>
    <col min="6408" max="6408" width="15.42578125" style="58" customWidth="1"/>
    <col min="6409" max="6410" width="15.42578125" style="58" bestFit="1" customWidth="1"/>
    <col min="6411" max="6411" width="4" style="58" customWidth="1"/>
    <col min="6412" max="6656" width="11.42578125" style="58"/>
    <col min="6657" max="6657" width="2" style="58" customWidth="1"/>
    <col min="6658" max="6658" width="45.85546875" style="58" customWidth="1"/>
    <col min="6659" max="6661" width="15.42578125" style="58" bestFit="1" customWidth="1"/>
    <col min="6662" max="6662" width="15.42578125" style="58" customWidth="1"/>
    <col min="6663" max="6663" width="15.42578125" style="58" bestFit="1" customWidth="1"/>
    <col min="6664" max="6664" width="15.42578125" style="58" customWidth="1"/>
    <col min="6665" max="6666" width="15.42578125" style="58" bestFit="1" customWidth="1"/>
    <col min="6667" max="6667" width="4" style="58" customWidth="1"/>
    <col min="6668" max="6912" width="11.42578125" style="58"/>
    <col min="6913" max="6913" width="2" style="58" customWidth="1"/>
    <col min="6914" max="6914" width="45.85546875" style="58" customWidth="1"/>
    <col min="6915" max="6917" width="15.42578125" style="58" bestFit="1" customWidth="1"/>
    <col min="6918" max="6918" width="15.42578125" style="58" customWidth="1"/>
    <col min="6919" max="6919" width="15.42578125" style="58" bestFit="1" customWidth="1"/>
    <col min="6920" max="6920" width="15.42578125" style="58" customWidth="1"/>
    <col min="6921" max="6922" width="15.42578125" style="58" bestFit="1" customWidth="1"/>
    <col min="6923" max="6923" width="4" style="58" customWidth="1"/>
    <col min="6924" max="7168" width="11.42578125" style="58"/>
    <col min="7169" max="7169" width="2" style="58" customWidth="1"/>
    <col min="7170" max="7170" width="45.85546875" style="58" customWidth="1"/>
    <col min="7171" max="7173" width="15.42578125" style="58" bestFit="1" customWidth="1"/>
    <col min="7174" max="7174" width="15.42578125" style="58" customWidth="1"/>
    <col min="7175" max="7175" width="15.42578125" style="58" bestFit="1" customWidth="1"/>
    <col min="7176" max="7176" width="15.42578125" style="58" customWidth="1"/>
    <col min="7177" max="7178" width="15.42578125" style="58" bestFit="1" customWidth="1"/>
    <col min="7179" max="7179" width="4" style="58" customWidth="1"/>
    <col min="7180" max="7424" width="11.42578125" style="58"/>
    <col min="7425" max="7425" width="2" style="58" customWidth="1"/>
    <col min="7426" max="7426" width="45.85546875" style="58" customWidth="1"/>
    <col min="7427" max="7429" width="15.42578125" style="58" bestFit="1" customWidth="1"/>
    <col min="7430" max="7430" width="15.42578125" style="58" customWidth="1"/>
    <col min="7431" max="7431" width="15.42578125" style="58" bestFit="1" customWidth="1"/>
    <col min="7432" max="7432" width="15.42578125" style="58" customWidth="1"/>
    <col min="7433" max="7434" width="15.42578125" style="58" bestFit="1" customWidth="1"/>
    <col min="7435" max="7435" width="4" style="58" customWidth="1"/>
    <col min="7436" max="7680" width="11.42578125" style="58"/>
    <col min="7681" max="7681" width="2" style="58" customWidth="1"/>
    <col min="7682" max="7682" width="45.85546875" style="58" customWidth="1"/>
    <col min="7683" max="7685" width="15.42578125" style="58" bestFit="1" customWidth="1"/>
    <col min="7686" max="7686" width="15.42578125" style="58" customWidth="1"/>
    <col min="7687" max="7687" width="15.42578125" style="58" bestFit="1" customWidth="1"/>
    <col min="7688" max="7688" width="15.42578125" style="58" customWidth="1"/>
    <col min="7689" max="7690" width="15.42578125" style="58" bestFit="1" customWidth="1"/>
    <col min="7691" max="7691" width="4" style="58" customWidth="1"/>
    <col min="7692" max="7936" width="11.42578125" style="58"/>
    <col min="7937" max="7937" width="2" style="58" customWidth="1"/>
    <col min="7938" max="7938" width="45.85546875" style="58" customWidth="1"/>
    <col min="7939" max="7941" width="15.42578125" style="58" bestFit="1" customWidth="1"/>
    <col min="7942" max="7942" width="15.42578125" style="58" customWidth="1"/>
    <col min="7943" max="7943" width="15.42578125" style="58" bestFit="1" customWidth="1"/>
    <col min="7944" max="7944" width="15.42578125" style="58" customWidth="1"/>
    <col min="7945" max="7946" width="15.42578125" style="58" bestFit="1" customWidth="1"/>
    <col min="7947" max="7947" width="4" style="58" customWidth="1"/>
    <col min="7948" max="8192" width="11.42578125" style="58"/>
    <col min="8193" max="8193" width="2" style="58" customWidth="1"/>
    <col min="8194" max="8194" width="45.85546875" style="58" customWidth="1"/>
    <col min="8195" max="8197" width="15.42578125" style="58" bestFit="1" customWidth="1"/>
    <col min="8198" max="8198" width="15.42578125" style="58" customWidth="1"/>
    <col min="8199" max="8199" width="15.42578125" style="58" bestFit="1" customWidth="1"/>
    <col min="8200" max="8200" width="15.42578125" style="58" customWidth="1"/>
    <col min="8201" max="8202" width="15.42578125" style="58" bestFit="1" customWidth="1"/>
    <col min="8203" max="8203" width="4" style="58" customWidth="1"/>
    <col min="8204" max="8448" width="11.42578125" style="58"/>
    <col min="8449" max="8449" width="2" style="58" customWidth="1"/>
    <col min="8450" max="8450" width="45.85546875" style="58" customWidth="1"/>
    <col min="8451" max="8453" width="15.42578125" style="58" bestFit="1" customWidth="1"/>
    <col min="8454" max="8454" width="15.42578125" style="58" customWidth="1"/>
    <col min="8455" max="8455" width="15.42578125" style="58" bestFit="1" customWidth="1"/>
    <col min="8456" max="8456" width="15.42578125" style="58" customWidth="1"/>
    <col min="8457" max="8458" width="15.42578125" style="58" bestFit="1" customWidth="1"/>
    <col min="8459" max="8459" width="4" style="58" customWidth="1"/>
    <col min="8460" max="8704" width="11.42578125" style="58"/>
    <col min="8705" max="8705" width="2" style="58" customWidth="1"/>
    <col min="8706" max="8706" width="45.85546875" style="58" customWidth="1"/>
    <col min="8707" max="8709" width="15.42578125" style="58" bestFit="1" customWidth="1"/>
    <col min="8710" max="8710" width="15.42578125" style="58" customWidth="1"/>
    <col min="8711" max="8711" width="15.42578125" style="58" bestFit="1" customWidth="1"/>
    <col min="8712" max="8712" width="15.42578125" style="58" customWidth="1"/>
    <col min="8713" max="8714" width="15.42578125" style="58" bestFit="1" customWidth="1"/>
    <col min="8715" max="8715" width="4" style="58" customWidth="1"/>
    <col min="8716" max="8960" width="11.42578125" style="58"/>
    <col min="8961" max="8961" width="2" style="58" customWidth="1"/>
    <col min="8962" max="8962" width="45.85546875" style="58" customWidth="1"/>
    <col min="8963" max="8965" width="15.42578125" style="58" bestFit="1" customWidth="1"/>
    <col min="8966" max="8966" width="15.42578125" style="58" customWidth="1"/>
    <col min="8967" max="8967" width="15.42578125" style="58" bestFit="1" customWidth="1"/>
    <col min="8968" max="8968" width="15.42578125" style="58" customWidth="1"/>
    <col min="8969" max="8970" width="15.42578125" style="58" bestFit="1" customWidth="1"/>
    <col min="8971" max="8971" width="4" style="58" customWidth="1"/>
    <col min="8972" max="9216" width="11.42578125" style="58"/>
    <col min="9217" max="9217" width="2" style="58" customWidth="1"/>
    <col min="9218" max="9218" width="45.85546875" style="58" customWidth="1"/>
    <col min="9219" max="9221" width="15.42578125" style="58" bestFit="1" customWidth="1"/>
    <col min="9222" max="9222" width="15.42578125" style="58" customWidth="1"/>
    <col min="9223" max="9223" width="15.42578125" style="58" bestFit="1" customWidth="1"/>
    <col min="9224" max="9224" width="15.42578125" style="58" customWidth="1"/>
    <col min="9225" max="9226" width="15.42578125" style="58" bestFit="1" customWidth="1"/>
    <col min="9227" max="9227" width="4" style="58" customWidth="1"/>
    <col min="9228" max="9472" width="11.42578125" style="58"/>
    <col min="9473" max="9473" width="2" style="58" customWidth="1"/>
    <col min="9474" max="9474" width="45.85546875" style="58" customWidth="1"/>
    <col min="9475" max="9477" width="15.42578125" style="58" bestFit="1" customWidth="1"/>
    <col min="9478" max="9478" width="15.42578125" style="58" customWidth="1"/>
    <col min="9479" max="9479" width="15.42578125" style="58" bestFit="1" customWidth="1"/>
    <col min="9480" max="9480" width="15.42578125" style="58" customWidth="1"/>
    <col min="9481" max="9482" width="15.42578125" style="58" bestFit="1" customWidth="1"/>
    <col min="9483" max="9483" width="4" style="58" customWidth="1"/>
    <col min="9484" max="9728" width="11.42578125" style="58"/>
    <col min="9729" max="9729" width="2" style="58" customWidth="1"/>
    <col min="9730" max="9730" width="45.85546875" style="58" customWidth="1"/>
    <col min="9731" max="9733" width="15.42578125" style="58" bestFit="1" customWidth="1"/>
    <col min="9734" max="9734" width="15.42578125" style="58" customWidth="1"/>
    <col min="9735" max="9735" width="15.42578125" style="58" bestFit="1" customWidth="1"/>
    <col min="9736" max="9736" width="15.42578125" style="58" customWidth="1"/>
    <col min="9737" max="9738" width="15.42578125" style="58" bestFit="1" customWidth="1"/>
    <col min="9739" max="9739" width="4" style="58" customWidth="1"/>
    <col min="9740" max="9984" width="11.42578125" style="58"/>
    <col min="9985" max="9985" width="2" style="58" customWidth="1"/>
    <col min="9986" max="9986" width="45.85546875" style="58" customWidth="1"/>
    <col min="9987" max="9989" width="15.42578125" style="58" bestFit="1" customWidth="1"/>
    <col min="9990" max="9990" width="15.42578125" style="58" customWidth="1"/>
    <col min="9991" max="9991" width="15.42578125" style="58" bestFit="1" customWidth="1"/>
    <col min="9992" max="9992" width="15.42578125" style="58" customWidth="1"/>
    <col min="9993" max="9994" width="15.42578125" style="58" bestFit="1" customWidth="1"/>
    <col min="9995" max="9995" width="4" style="58" customWidth="1"/>
    <col min="9996" max="10240" width="11.42578125" style="58"/>
    <col min="10241" max="10241" width="2" style="58" customWidth="1"/>
    <col min="10242" max="10242" width="45.85546875" style="58" customWidth="1"/>
    <col min="10243" max="10245" width="15.42578125" style="58" bestFit="1" customWidth="1"/>
    <col min="10246" max="10246" width="15.42578125" style="58" customWidth="1"/>
    <col min="10247" max="10247" width="15.42578125" style="58" bestFit="1" customWidth="1"/>
    <col min="10248" max="10248" width="15.42578125" style="58" customWidth="1"/>
    <col min="10249" max="10250" width="15.42578125" style="58" bestFit="1" customWidth="1"/>
    <col min="10251" max="10251" width="4" style="58" customWidth="1"/>
    <col min="10252" max="10496" width="11.42578125" style="58"/>
    <col min="10497" max="10497" width="2" style="58" customWidth="1"/>
    <col min="10498" max="10498" width="45.85546875" style="58" customWidth="1"/>
    <col min="10499" max="10501" width="15.42578125" style="58" bestFit="1" customWidth="1"/>
    <col min="10502" max="10502" width="15.42578125" style="58" customWidth="1"/>
    <col min="10503" max="10503" width="15.42578125" style="58" bestFit="1" customWidth="1"/>
    <col min="10504" max="10504" width="15.42578125" style="58" customWidth="1"/>
    <col min="10505" max="10506" width="15.42578125" style="58" bestFit="1" customWidth="1"/>
    <col min="10507" max="10507" width="4" style="58" customWidth="1"/>
    <col min="10508" max="10752" width="11.42578125" style="58"/>
    <col min="10753" max="10753" width="2" style="58" customWidth="1"/>
    <col min="10754" max="10754" width="45.85546875" style="58" customWidth="1"/>
    <col min="10755" max="10757" width="15.42578125" style="58" bestFit="1" customWidth="1"/>
    <col min="10758" max="10758" width="15.42578125" style="58" customWidth="1"/>
    <col min="10759" max="10759" width="15.42578125" style="58" bestFit="1" customWidth="1"/>
    <col min="10760" max="10760" width="15.42578125" style="58" customWidth="1"/>
    <col min="10761" max="10762" width="15.42578125" style="58" bestFit="1" customWidth="1"/>
    <col min="10763" max="10763" width="4" style="58" customWidth="1"/>
    <col min="10764" max="11008" width="11.42578125" style="58"/>
    <col min="11009" max="11009" width="2" style="58" customWidth="1"/>
    <col min="11010" max="11010" width="45.85546875" style="58" customWidth="1"/>
    <col min="11011" max="11013" width="15.42578125" style="58" bestFit="1" customWidth="1"/>
    <col min="11014" max="11014" width="15.42578125" style="58" customWidth="1"/>
    <col min="11015" max="11015" width="15.42578125" style="58" bestFit="1" customWidth="1"/>
    <col min="11016" max="11016" width="15.42578125" style="58" customWidth="1"/>
    <col min="11017" max="11018" width="15.42578125" style="58" bestFit="1" customWidth="1"/>
    <col min="11019" max="11019" width="4" style="58" customWidth="1"/>
    <col min="11020" max="11264" width="11.42578125" style="58"/>
    <col min="11265" max="11265" width="2" style="58" customWidth="1"/>
    <col min="11266" max="11266" width="45.85546875" style="58" customWidth="1"/>
    <col min="11267" max="11269" width="15.42578125" style="58" bestFit="1" customWidth="1"/>
    <col min="11270" max="11270" width="15.42578125" style="58" customWidth="1"/>
    <col min="11271" max="11271" width="15.42578125" style="58" bestFit="1" customWidth="1"/>
    <col min="11272" max="11272" width="15.42578125" style="58" customWidth="1"/>
    <col min="11273" max="11274" width="15.42578125" style="58" bestFit="1" customWidth="1"/>
    <col min="11275" max="11275" width="4" style="58" customWidth="1"/>
    <col min="11276" max="11520" width="11.42578125" style="58"/>
    <col min="11521" max="11521" width="2" style="58" customWidth="1"/>
    <col min="11522" max="11522" width="45.85546875" style="58" customWidth="1"/>
    <col min="11523" max="11525" width="15.42578125" style="58" bestFit="1" customWidth="1"/>
    <col min="11526" max="11526" width="15.42578125" style="58" customWidth="1"/>
    <col min="11527" max="11527" width="15.42578125" style="58" bestFit="1" customWidth="1"/>
    <col min="11528" max="11528" width="15.42578125" style="58" customWidth="1"/>
    <col min="11529" max="11530" width="15.42578125" style="58" bestFit="1" customWidth="1"/>
    <col min="11531" max="11531" width="4" style="58" customWidth="1"/>
    <col min="11532" max="11776" width="11.42578125" style="58"/>
    <col min="11777" max="11777" width="2" style="58" customWidth="1"/>
    <col min="11778" max="11778" width="45.85546875" style="58" customWidth="1"/>
    <col min="11779" max="11781" width="15.42578125" style="58" bestFit="1" customWidth="1"/>
    <col min="11782" max="11782" width="15.42578125" style="58" customWidth="1"/>
    <col min="11783" max="11783" width="15.42578125" style="58" bestFit="1" customWidth="1"/>
    <col min="11784" max="11784" width="15.42578125" style="58" customWidth="1"/>
    <col min="11785" max="11786" width="15.42578125" style="58" bestFit="1" customWidth="1"/>
    <col min="11787" max="11787" width="4" style="58" customWidth="1"/>
    <col min="11788" max="12032" width="11.42578125" style="58"/>
    <col min="12033" max="12033" width="2" style="58" customWidth="1"/>
    <col min="12034" max="12034" width="45.85546875" style="58" customWidth="1"/>
    <col min="12035" max="12037" width="15.42578125" style="58" bestFit="1" customWidth="1"/>
    <col min="12038" max="12038" width="15.42578125" style="58" customWidth="1"/>
    <col min="12039" max="12039" width="15.42578125" style="58" bestFit="1" customWidth="1"/>
    <col min="12040" max="12040" width="15.42578125" style="58" customWidth="1"/>
    <col min="12041" max="12042" width="15.42578125" style="58" bestFit="1" customWidth="1"/>
    <col min="12043" max="12043" width="4" style="58" customWidth="1"/>
    <col min="12044" max="12288" width="11.42578125" style="58"/>
    <col min="12289" max="12289" width="2" style="58" customWidth="1"/>
    <col min="12290" max="12290" width="45.85546875" style="58" customWidth="1"/>
    <col min="12291" max="12293" width="15.42578125" style="58" bestFit="1" customWidth="1"/>
    <col min="12294" max="12294" width="15.42578125" style="58" customWidth="1"/>
    <col min="12295" max="12295" width="15.42578125" style="58" bestFit="1" customWidth="1"/>
    <col min="12296" max="12296" width="15.42578125" style="58" customWidth="1"/>
    <col min="12297" max="12298" width="15.42578125" style="58" bestFit="1" customWidth="1"/>
    <col min="12299" max="12299" width="4" style="58" customWidth="1"/>
    <col min="12300" max="12544" width="11.42578125" style="58"/>
    <col min="12545" max="12545" width="2" style="58" customWidth="1"/>
    <col min="12546" max="12546" width="45.85546875" style="58" customWidth="1"/>
    <col min="12547" max="12549" width="15.42578125" style="58" bestFit="1" customWidth="1"/>
    <col min="12550" max="12550" width="15.42578125" style="58" customWidth="1"/>
    <col min="12551" max="12551" width="15.42578125" style="58" bestFit="1" customWidth="1"/>
    <col min="12552" max="12552" width="15.42578125" style="58" customWidth="1"/>
    <col min="12553" max="12554" width="15.42578125" style="58" bestFit="1" customWidth="1"/>
    <col min="12555" max="12555" width="4" style="58" customWidth="1"/>
    <col min="12556" max="12800" width="11.42578125" style="58"/>
    <col min="12801" max="12801" width="2" style="58" customWidth="1"/>
    <col min="12802" max="12802" width="45.85546875" style="58" customWidth="1"/>
    <col min="12803" max="12805" width="15.42578125" style="58" bestFit="1" customWidth="1"/>
    <col min="12806" max="12806" width="15.42578125" style="58" customWidth="1"/>
    <col min="12807" max="12807" width="15.42578125" style="58" bestFit="1" customWidth="1"/>
    <col min="12808" max="12808" width="15.42578125" style="58" customWidth="1"/>
    <col min="12809" max="12810" width="15.42578125" style="58" bestFit="1" customWidth="1"/>
    <col min="12811" max="12811" width="4" style="58" customWidth="1"/>
    <col min="12812" max="13056" width="11.42578125" style="58"/>
    <col min="13057" max="13057" width="2" style="58" customWidth="1"/>
    <col min="13058" max="13058" width="45.85546875" style="58" customWidth="1"/>
    <col min="13059" max="13061" width="15.42578125" style="58" bestFit="1" customWidth="1"/>
    <col min="13062" max="13062" width="15.42578125" style="58" customWidth="1"/>
    <col min="13063" max="13063" width="15.42578125" style="58" bestFit="1" customWidth="1"/>
    <col min="13064" max="13064" width="15.42578125" style="58" customWidth="1"/>
    <col min="13065" max="13066" width="15.42578125" style="58" bestFit="1" customWidth="1"/>
    <col min="13067" max="13067" width="4" style="58" customWidth="1"/>
    <col min="13068" max="13312" width="11.42578125" style="58"/>
    <col min="13313" max="13313" width="2" style="58" customWidth="1"/>
    <col min="13314" max="13314" width="45.85546875" style="58" customWidth="1"/>
    <col min="13315" max="13317" width="15.42578125" style="58" bestFit="1" customWidth="1"/>
    <col min="13318" max="13318" width="15.42578125" style="58" customWidth="1"/>
    <col min="13319" max="13319" width="15.42578125" style="58" bestFit="1" customWidth="1"/>
    <col min="13320" max="13320" width="15.42578125" style="58" customWidth="1"/>
    <col min="13321" max="13322" width="15.42578125" style="58" bestFit="1" customWidth="1"/>
    <col min="13323" max="13323" width="4" style="58" customWidth="1"/>
    <col min="13324" max="13568" width="11.42578125" style="58"/>
    <col min="13569" max="13569" width="2" style="58" customWidth="1"/>
    <col min="13570" max="13570" width="45.85546875" style="58" customWidth="1"/>
    <col min="13571" max="13573" width="15.42578125" style="58" bestFit="1" customWidth="1"/>
    <col min="13574" max="13574" width="15.42578125" style="58" customWidth="1"/>
    <col min="13575" max="13575" width="15.42578125" style="58" bestFit="1" customWidth="1"/>
    <col min="13576" max="13576" width="15.42578125" style="58" customWidth="1"/>
    <col min="13577" max="13578" width="15.42578125" style="58" bestFit="1" customWidth="1"/>
    <col min="13579" max="13579" width="4" style="58" customWidth="1"/>
    <col min="13580" max="13824" width="11.42578125" style="58"/>
    <col min="13825" max="13825" width="2" style="58" customWidth="1"/>
    <col min="13826" max="13826" width="45.85546875" style="58" customWidth="1"/>
    <col min="13827" max="13829" width="15.42578125" style="58" bestFit="1" customWidth="1"/>
    <col min="13830" max="13830" width="15.42578125" style="58" customWidth="1"/>
    <col min="13831" max="13831" width="15.42578125" style="58" bestFit="1" customWidth="1"/>
    <col min="13832" max="13832" width="15.42578125" style="58" customWidth="1"/>
    <col min="13833" max="13834" width="15.42578125" style="58" bestFit="1" customWidth="1"/>
    <col min="13835" max="13835" width="4" style="58" customWidth="1"/>
    <col min="13836" max="14080" width="11.42578125" style="58"/>
    <col min="14081" max="14081" width="2" style="58" customWidth="1"/>
    <col min="14082" max="14082" width="45.85546875" style="58" customWidth="1"/>
    <col min="14083" max="14085" width="15.42578125" style="58" bestFit="1" customWidth="1"/>
    <col min="14086" max="14086" width="15.42578125" style="58" customWidth="1"/>
    <col min="14087" max="14087" width="15.42578125" style="58" bestFit="1" customWidth="1"/>
    <col min="14088" max="14088" width="15.42578125" style="58" customWidth="1"/>
    <col min="14089" max="14090" width="15.42578125" style="58" bestFit="1" customWidth="1"/>
    <col min="14091" max="14091" width="4" style="58" customWidth="1"/>
    <col min="14092" max="14336" width="11.42578125" style="58"/>
    <col min="14337" max="14337" width="2" style="58" customWidth="1"/>
    <col min="14338" max="14338" width="45.85546875" style="58" customWidth="1"/>
    <col min="14339" max="14341" width="15.42578125" style="58" bestFit="1" customWidth="1"/>
    <col min="14342" max="14342" width="15.42578125" style="58" customWidth="1"/>
    <col min="14343" max="14343" width="15.42578125" style="58" bestFit="1" customWidth="1"/>
    <col min="14344" max="14344" width="15.42578125" style="58" customWidth="1"/>
    <col min="14345" max="14346" width="15.42578125" style="58" bestFit="1" customWidth="1"/>
    <col min="14347" max="14347" width="4" style="58" customWidth="1"/>
    <col min="14348" max="14592" width="11.42578125" style="58"/>
    <col min="14593" max="14593" width="2" style="58" customWidth="1"/>
    <col min="14594" max="14594" width="45.85546875" style="58" customWidth="1"/>
    <col min="14595" max="14597" width="15.42578125" style="58" bestFit="1" customWidth="1"/>
    <col min="14598" max="14598" width="15.42578125" style="58" customWidth="1"/>
    <col min="14599" max="14599" width="15.42578125" style="58" bestFit="1" customWidth="1"/>
    <col min="14600" max="14600" width="15.42578125" style="58" customWidth="1"/>
    <col min="14601" max="14602" width="15.42578125" style="58" bestFit="1" customWidth="1"/>
    <col min="14603" max="14603" width="4" style="58" customWidth="1"/>
    <col min="14604" max="14848" width="11.42578125" style="58"/>
    <col min="14849" max="14849" width="2" style="58" customWidth="1"/>
    <col min="14850" max="14850" width="45.85546875" style="58" customWidth="1"/>
    <col min="14851" max="14853" width="15.42578125" style="58" bestFit="1" customWidth="1"/>
    <col min="14854" max="14854" width="15.42578125" style="58" customWidth="1"/>
    <col min="14855" max="14855" width="15.42578125" style="58" bestFit="1" customWidth="1"/>
    <col min="14856" max="14856" width="15.42578125" style="58" customWidth="1"/>
    <col min="14857" max="14858" width="15.42578125" style="58" bestFit="1" customWidth="1"/>
    <col min="14859" max="14859" width="4" style="58" customWidth="1"/>
    <col min="14860" max="15104" width="11.42578125" style="58"/>
    <col min="15105" max="15105" width="2" style="58" customWidth="1"/>
    <col min="15106" max="15106" width="45.85546875" style="58" customWidth="1"/>
    <col min="15107" max="15109" width="15.42578125" style="58" bestFit="1" customWidth="1"/>
    <col min="15110" max="15110" width="15.42578125" style="58" customWidth="1"/>
    <col min="15111" max="15111" width="15.42578125" style="58" bestFit="1" customWidth="1"/>
    <col min="15112" max="15112" width="15.42578125" style="58" customWidth="1"/>
    <col min="15113" max="15114" width="15.42578125" style="58" bestFit="1" customWidth="1"/>
    <col min="15115" max="15115" width="4" style="58" customWidth="1"/>
    <col min="15116" max="15360" width="11.42578125" style="58"/>
    <col min="15361" max="15361" width="2" style="58" customWidth="1"/>
    <col min="15362" max="15362" width="45.85546875" style="58" customWidth="1"/>
    <col min="15363" max="15365" width="15.42578125" style="58" bestFit="1" customWidth="1"/>
    <col min="15366" max="15366" width="15.42578125" style="58" customWidth="1"/>
    <col min="15367" max="15367" width="15.42578125" style="58" bestFit="1" customWidth="1"/>
    <col min="15368" max="15368" width="15.42578125" style="58" customWidth="1"/>
    <col min="15369" max="15370" width="15.42578125" style="58" bestFit="1" customWidth="1"/>
    <col min="15371" max="15371" width="4" style="58" customWidth="1"/>
    <col min="15372" max="15616" width="11.42578125" style="58"/>
    <col min="15617" max="15617" width="2" style="58" customWidth="1"/>
    <col min="15618" max="15618" width="45.85546875" style="58" customWidth="1"/>
    <col min="15619" max="15621" width="15.42578125" style="58" bestFit="1" customWidth="1"/>
    <col min="15622" max="15622" width="15.42578125" style="58" customWidth="1"/>
    <col min="15623" max="15623" width="15.42578125" style="58" bestFit="1" customWidth="1"/>
    <col min="15624" max="15624" width="15.42578125" style="58" customWidth="1"/>
    <col min="15625" max="15626" width="15.42578125" style="58" bestFit="1" customWidth="1"/>
    <col min="15627" max="15627" width="4" style="58" customWidth="1"/>
    <col min="15628" max="15872" width="11.42578125" style="58"/>
    <col min="15873" max="15873" width="2" style="58" customWidth="1"/>
    <col min="15874" max="15874" width="45.85546875" style="58" customWidth="1"/>
    <col min="15875" max="15877" width="15.42578125" style="58" bestFit="1" customWidth="1"/>
    <col min="15878" max="15878" width="15.42578125" style="58" customWidth="1"/>
    <col min="15879" max="15879" width="15.42578125" style="58" bestFit="1" customWidth="1"/>
    <col min="15880" max="15880" width="15.42578125" style="58" customWidth="1"/>
    <col min="15881" max="15882" width="15.42578125" style="58" bestFit="1" customWidth="1"/>
    <col min="15883" max="15883" width="4" style="58" customWidth="1"/>
    <col min="15884" max="16128" width="11.42578125" style="58"/>
    <col min="16129" max="16129" width="2" style="58" customWidth="1"/>
    <col min="16130" max="16130" width="45.85546875" style="58" customWidth="1"/>
    <col min="16131" max="16133" width="15.42578125" style="58" bestFit="1" customWidth="1"/>
    <col min="16134" max="16134" width="15.42578125" style="58" customWidth="1"/>
    <col min="16135" max="16135" width="15.42578125" style="58" bestFit="1" customWidth="1"/>
    <col min="16136" max="16136" width="15.42578125" style="58" customWidth="1"/>
    <col min="16137" max="16138" width="15.42578125" style="58" bestFit="1" customWidth="1"/>
    <col min="16139" max="16139" width="4" style="58" customWidth="1"/>
    <col min="16140" max="16384" width="11.42578125" style="58"/>
  </cols>
  <sheetData>
    <row r="1" spans="1:11" ht="24" customHeight="1" x14ac:dyDescent="0.25">
      <c r="A1" s="54" t="s">
        <v>55</v>
      </c>
      <c r="B1" s="55"/>
      <c r="C1" s="55"/>
      <c r="D1" s="55"/>
      <c r="E1" s="55"/>
      <c r="F1" s="55"/>
      <c r="G1" s="55"/>
      <c r="H1" s="55"/>
      <c r="I1" s="55"/>
      <c r="J1" s="56"/>
    </row>
    <row r="2" spans="1:11" ht="36.7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1"/>
    </row>
    <row r="3" spans="1:11" s="57" customFormat="1" x14ac:dyDescent="0.25">
      <c r="A3" s="57" t="s">
        <v>56</v>
      </c>
    </row>
    <row r="4" spans="1:11" s="57" customFormat="1" x14ac:dyDescent="0.25">
      <c r="B4" s="62" t="s">
        <v>2</v>
      </c>
      <c r="C4" s="63" t="s">
        <v>3</v>
      </c>
      <c r="D4" s="64"/>
      <c r="E4" s="64"/>
      <c r="F4" s="64"/>
      <c r="G4" s="64"/>
      <c r="H4" s="64"/>
      <c r="I4" s="64"/>
    </row>
    <row r="5" spans="1:11" s="57" customFormat="1" x14ac:dyDescent="0.25"/>
    <row r="6" spans="1:11" x14ac:dyDescent="0.25">
      <c r="A6" s="54" t="s">
        <v>4</v>
      </c>
      <c r="B6" s="56"/>
      <c r="C6" s="53" t="s">
        <v>57</v>
      </c>
      <c r="D6" s="53"/>
      <c r="E6" s="53"/>
      <c r="F6" s="53"/>
      <c r="G6" s="53"/>
      <c r="H6" s="53"/>
      <c r="I6" s="53"/>
      <c r="J6" s="53" t="s">
        <v>6</v>
      </c>
    </row>
    <row r="7" spans="1:11" ht="24" x14ac:dyDescent="0.25">
      <c r="A7" s="65"/>
      <c r="B7" s="66"/>
      <c r="C7" s="7" t="s">
        <v>7</v>
      </c>
      <c r="D7" s="7" t="s">
        <v>8</v>
      </c>
      <c r="E7" s="7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53"/>
    </row>
    <row r="8" spans="1:11" ht="12.75" x14ac:dyDescent="0.25">
      <c r="A8" s="59"/>
      <c r="B8" s="61"/>
      <c r="C8" s="7">
        <v>1</v>
      </c>
      <c r="D8" s="7">
        <v>2</v>
      </c>
      <c r="E8" s="7" t="s">
        <v>14</v>
      </c>
      <c r="F8" s="8">
        <v>4</v>
      </c>
      <c r="G8" s="8">
        <v>5</v>
      </c>
      <c r="H8" s="8">
        <v>6</v>
      </c>
      <c r="I8" s="8">
        <v>7</v>
      </c>
      <c r="J8" s="7" t="s">
        <v>15</v>
      </c>
    </row>
    <row r="9" spans="1:11" x14ac:dyDescent="0.25">
      <c r="A9" s="67"/>
      <c r="B9" s="68"/>
      <c r="C9" s="69"/>
      <c r="D9" s="69"/>
      <c r="E9" s="69"/>
      <c r="F9" s="69"/>
      <c r="G9" s="69"/>
      <c r="H9" s="69"/>
      <c r="I9" s="69"/>
      <c r="J9" s="69"/>
    </row>
    <row r="10" spans="1:11" ht="26.25" customHeight="1" x14ac:dyDescent="0.25">
      <c r="A10" s="70"/>
      <c r="B10" s="71" t="s">
        <v>58</v>
      </c>
      <c r="C10" s="72">
        <v>24676543.469999999</v>
      </c>
      <c r="D10" s="73">
        <v>1843380.24</v>
      </c>
      <c r="E10" s="73">
        <f>C10+D10</f>
        <v>26519923.709999997</v>
      </c>
      <c r="F10" s="73">
        <v>20184695.07</v>
      </c>
      <c r="G10" s="73">
        <v>16538938.449999999</v>
      </c>
      <c r="H10" s="73">
        <v>16538938.449999999</v>
      </c>
      <c r="I10" s="73">
        <v>16538938.449999999</v>
      </c>
      <c r="J10" s="73">
        <f>+E10-G10</f>
        <v>9980985.2599999979</v>
      </c>
    </row>
    <row r="11" spans="1:11" ht="6.75" customHeight="1" x14ac:dyDescent="0.25">
      <c r="A11" s="70"/>
      <c r="B11" s="71"/>
      <c r="C11" s="72"/>
      <c r="D11" s="73" t="s">
        <v>54</v>
      </c>
      <c r="E11" s="73"/>
      <c r="F11" s="73"/>
      <c r="G11" s="73"/>
      <c r="H11" s="73"/>
      <c r="I11" s="73"/>
      <c r="J11" s="73"/>
    </row>
    <row r="12" spans="1:11" x14ac:dyDescent="0.25">
      <c r="A12" s="74"/>
      <c r="B12" s="71" t="s">
        <v>59</v>
      </c>
      <c r="C12" s="72">
        <v>1645330.17</v>
      </c>
      <c r="D12" s="73">
        <v>2192532.4900000002</v>
      </c>
      <c r="E12" s="73">
        <f>C12+D12</f>
        <v>3837862.66</v>
      </c>
      <c r="F12" s="73">
        <v>2094473.08</v>
      </c>
      <c r="G12" s="73">
        <v>1148507.27</v>
      </c>
      <c r="H12" s="73">
        <v>1148507.27</v>
      </c>
      <c r="I12" s="73">
        <v>1148507.27</v>
      </c>
      <c r="J12" s="73">
        <f>+E12-G12</f>
        <v>2689355.39</v>
      </c>
    </row>
    <row r="13" spans="1:11" x14ac:dyDescent="0.25">
      <c r="A13" s="70"/>
      <c r="B13" s="71"/>
      <c r="C13" s="72"/>
      <c r="D13" s="73"/>
      <c r="E13" s="73"/>
      <c r="F13" s="73"/>
      <c r="G13" s="73"/>
      <c r="H13" s="73"/>
      <c r="I13" s="73">
        <v>0</v>
      </c>
      <c r="J13" s="73"/>
    </row>
    <row r="14" spans="1:11" x14ac:dyDescent="0.25">
      <c r="A14" s="74"/>
      <c r="B14" s="71" t="s">
        <v>60</v>
      </c>
      <c r="C14" s="72"/>
      <c r="D14" s="73">
        <v>0</v>
      </c>
      <c r="E14" s="73">
        <f>+C14+D14</f>
        <v>0</v>
      </c>
      <c r="F14" s="73"/>
      <c r="G14" s="73">
        <v>0</v>
      </c>
      <c r="H14" s="73"/>
      <c r="I14" s="73">
        <v>0</v>
      </c>
      <c r="J14" s="73">
        <f>+E14-G14</f>
        <v>0</v>
      </c>
    </row>
    <row r="15" spans="1:11" x14ac:dyDescent="0.25">
      <c r="A15" s="74"/>
      <c r="B15" s="71"/>
      <c r="C15" s="72"/>
      <c r="D15" s="73"/>
      <c r="E15" s="73"/>
      <c r="F15" s="73"/>
      <c r="G15" s="73"/>
      <c r="H15" s="73"/>
      <c r="I15" s="73"/>
      <c r="J15" s="73"/>
    </row>
    <row r="16" spans="1:11" s="79" customFormat="1" x14ac:dyDescent="0.25">
      <c r="A16" s="75"/>
      <c r="B16" s="76" t="s">
        <v>52</v>
      </c>
      <c r="C16" s="77">
        <f t="shared" ref="C16:J16" si="0">+C10+C12+C14</f>
        <v>26321873.640000001</v>
      </c>
      <c r="D16" s="77">
        <f t="shared" si="0"/>
        <v>4035912.7300000004</v>
      </c>
      <c r="E16" s="77">
        <f>+E10+E12+E14</f>
        <v>30357786.369999997</v>
      </c>
      <c r="F16" s="77">
        <f t="shared" si="0"/>
        <v>22279168.149999999</v>
      </c>
      <c r="G16" s="77">
        <f t="shared" si="0"/>
        <v>17687445.719999999</v>
      </c>
      <c r="H16" s="77">
        <f t="shared" si="0"/>
        <v>17687445.719999999</v>
      </c>
      <c r="I16" s="77">
        <f t="shared" si="0"/>
        <v>17687445.719999999</v>
      </c>
      <c r="J16" s="77">
        <f t="shared" si="0"/>
        <v>12670340.649999999</v>
      </c>
      <c r="K16" s="78"/>
    </row>
    <row r="17" spans="2:11" s="57" customFormat="1" ht="34.5" customHeight="1" x14ac:dyDescent="0.25">
      <c r="C17" s="80"/>
    </row>
    <row r="18" spans="2:11" x14ac:dyDescent="0.2">
      <c r="B18" s="40" t="s">
        <v>53</v>
      </c>
      <c r="K18" s="58"/>
    </row>
    <row r="19" spans="2:11" x14ac:dyDescent="0.25">
      <c r="C19" s="81"/>
      <c r="D19" s="81"/>
      <c r="E19" s="81"/>
      <c r="F19" s="81"/>
      <c r="G19" s="81"/>
      <c r="H19" s="81"/>
      <c r="I19" s="81"/>
      <c r="J19" s="81"/>
      <c r="K19" s="58"/>
    </row>
    <row r="20" spans="2:11" x14ac:dyDescent="0.25">
      <c r="B20" s="82"/>
      <c r="E20" s="82"/>
      <c r="F20" s="82"/>
      <c r="G20" s="82"/>
      <c r="H20" s="82"/>
      <c r="I20" s="82"/>
      <c r="J20" s="82"/>
      <c r="K20" s="58"/>
    </row>
    <row r="32" spans="2:11" ht="14.25" x14ac:dyDescent="0.25">
      <c r="J32" s="83"/>
    </row>
    <row r="36" spans="10:10" ht="14.25" x14ac:dyDescent="0.25">
      <c r="J36" s="83">
        <v>30</v>
      </c>
    </row>
    <row r="52" spans="11:11" x14ac:dyDescent="0.25">
      <c r="K52" s="58"/>
    </row>
  </sheetData>
  <mergeCells count="6">
    <mergeCell ref="A1:J1"/>
    <mergeCell ref="A2:J2"/>
    <mergeCell ref="C4:I4"/>
    <mergeCell ref="A6:B8"/>
    <mergeCell ref="C6:I6"/>
    <mergeCell ref="J6:J7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69"/>
  <sheetViews>
    <sheetView showGridLines="0" tabSelected="1" zoomScaleNormal="100" workbookViewId="0">
      <selection activeCell="D14" sqref="D14"/>
    </sheetView>
  </sheetViews>
  <sheetFormatPr baseColWidth="10" defaultRowHeight="12" x14ac:dyDescent="0.2"/>
  <cols>
    <col min="1" max="1" width="2.42578125" style="1" customWidth="1"/>
    <col min="2" max="2" width="5.42578125" style="2" customWidth="1"/>
    <col min="3" max="3" width="57.28515625" style="2" customWidth="1"/>
    <col min="4" max="4" width="13.140625" style="2" bestFit="1" customWidth="1"/>
    <col min="5" max="5" width="14" style="2" customWidth="1"/>
    <col min="6" max="6" width="13.140625" style="2" bestFit="1" customWidth="1"/>
    <col min="7" max="7" width="16" style="2" customWidth="1"/>
    <col min="8" max="9" width="14.7109375" style="2" customWidth="1"/>
    <col min="10" max="10" width="13.42578125" style="2" bestFit="1" customWidth="1"/>
    <col min="11" max="11" width="17.5703125" style="2" bestFit="1" customWidth="1"/>
    <col min="12" max="12" width="3.7109375" style="1" customWidth="1"/>
    <col min="13" max="14" width="12.28515625" style="2" bestFit="1" customWidth="1"/>
    <col min="15" max="16384" width="11.42578125" style="2"/>
  </cols>
  <sheetData>
    <row r="1" spans="2:14" ht="14.25" customHeight="1" x14ac:dyDescent="0.2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8"/>
    </row>
    <row r="2" spans="2:14" ht="39" customHeight="1" x14ac:dyDescent="0.2"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1"/>
    </row>
    <row r="3" spans="2:14" s="1" customFormat="1" ht="6.75" customHeight="1" x14ac:dyDescent="0.2"/>
    <row r="4" spans="2:14" s="1" customFormat="1" ht="18" customHeight="1" x14ac:dyDescent="0.2">
      <c r="C4" s="3" t="s">
        <v>2</v>
      </c>
      <c r="D4" s="4" t="s">
        <v>3</v>
      </c>
      <c r="E4" s="5"/>
      <c r="F4" s="4"/>
      <c r="G4" s="4"/>
      <c r="H4" s="6"/>
      <c r="I4" s="6"/>
      <c r="J4" s="6"/>
    </row>
    <row r="5" spans="2:14" s="1" customFormat="1" ht="6.75" customHeight="1" x14ac:dyDescent="0.2"/>
    <row r="6" spans="2:14" x14ac:dyDescent="0.2">
      <c r="B6" s="52" t="s">
        <v>4</v>
      </c>
      <c r="C6" s="52"/>
      <c r="D6" s="53" t="s">
        <v>5</v>
      </c>
      <c r="E6" s="53"/>
      <c r="F6" s="53"/>
      <c r="G6" s="53"/>
      <c r="H6" s="53"/>
      <c r="I6" s="53"/>
      <c r="J6" s="53"/>
      <c r="K6" s="53" t="s">
        <v>6</v>
      </c>
    </row>
    <row r="7" spans="2:14" ht="24" x14ac:dyDescent="0.2">
      <c r="B7" s="52"/>
      <c r="C7" s="52"/>
      <c r="D7" s="7" t="s">
        <v>7</v>
      </c>
      <c r="E7" s="7" t="s">
        <v>8</v>
      </c>
      <c r="F7" s="7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53"/>
    </row>
    <row r="8" spans="2:14" ht="11.25" customHeight="1" x14ac:dyDescent="0.2">
      <c r="B8" s="52"/>
      <c r="C8" s="52"/>
      <c r="D8" s="7">
        <v>1</v>
      </c>
      <c r="E8" s="7">
        <v>2</v>
      </c>
      <c r="F8" s="7" t="s">
        <v>14</v>
      </c>
      <c r="G8" s="8">
        <v>4</v>
      </c>
      <c r="H8" s="8">
        <v>5</v>
      </c>
      <c r="I8" s="8">
        <v>6</v>
      </c>
      <c r="J8" s="8">
        <v>7</v>
      </c>
      <c r="K8" s="7" t="s">
        <v>15</v>
      </c>
    </row>
    <row r="9" spans="2:14" s="13" customFormat="1" ht="12" customHeight="1" x14ac:dyDescent="0.2">
      <c r="B9" s="9">
        <v>1100</v>
      </c>
      <c r="C9" s="10" t="s">
        <v>16</v>
      </c>
      <c r="D9" s="11">
        <v>5974032.9199999999</v>
      </c>
      <c r="E9" s="11">
        <v>35298.559999999998</v>
      </c>
      <c r="F9" s="11">
        <f t="shared" ref="F9:F22" si="0">D9+E9</f>
        <v>6009331.4799999995</v>
      </c>
      <c r="G9" s="11">
        <v>4516968.59</v>
      </c>
      <c r="H9" s="11">
        <v>4219695.4400000004</v>
      </c>
      <c r="I9" s="11">
        <v>4219695.4400000004</v>
      </c>
      <c r="J9" s="11">
        <v>4219695.4400000004</v>
      </c>
      <c r="K9" s="12">
        <f>+F9-H9</f>
        <v>1789636.0399999991</v>
      </c>
    </row>
    <row r="10" spans="2:14" s="13" customFormat="1" x14ac:dyDescent="0.2">
      <c r="B10" s="14">
        <v>1200</v>
      </c>
      <c r="C10" s="15" t="s">
        <v>17</v>
      </c>
      <c r="D10" s="16">
        <v>2124781.52</v>
      </c>
      <c r="E10" s="16">
        <v>-581579.04</v>
      </c>
      <c r="F10" s="11">
        <f t="shared" si="0"/>
        <v>1543202.48</v>
      </c>
      <c r="G10" s="11">
        <v>1486973.36</v>
      </c>
      <c r="H10" s="11">
        <v>1079499.29</v>
      </c>
      <c r="I10" s="11">
        <v>1079499.29</v>
      </c>
      <c r="J10" s="11">
        <v>1079499.29</v>
      </c>
      <c r="K10" s="17">
        <f t="shared" ref="K10:K44" si="1">+F10-H10</f>
        <v>463703.18999999994</v>
      </c>
    </row>
    <row r="11" spans="2:14" s="13" customFormat="1" ht="12" customHeight="1" x14ac:dyDescent="0.2">
      <c r="B11" s="14">
        <v>1300</v>
      </c>
      <c r="C11" s="18" t="s">
        <v>18</v>
      </c>
      <c r="D11" s="16">
        <v>4327127.58</v>
      </c>
      <c r="E11" s="16">
        <v>1685204.59</v>
      </c>
      <c r="F11" s="11">
        <f t="shared" si="0"/>
        <v>6012332.1699999999</v>
      </c>
      <c r="G11" s="11">
        <v>3291876.79</v>
      </c>
      <c r="H11" s="11">
        <v>2366874.5499999998</v>
      </c>
      <c r="I11" s="11">
        <v>2366874.5499999998</v>
      </c>
      <c r="J11" s="11">
        <v>2366874.5499999998</v>
      </c>
      <c r="K11" s="17">
        <f t="shared" si="1"/>
        <v>3645457.62</v>
      </c>
    </row>
    <row r="12" spans="2:14" s="13" customFormat="1" x14ac:dyDescent="0.2">
      <c r="B12" s="14">
        <v>1400</v>
      </c>
      <c r="C12" s="15" t="s">
        <v>19</v>
      </c>
      <c r="D12" s="16">
        <v>2526502.62</v>
      </c>
      <c r="E12" s="16">
        <v>-61973.87</v>
      </c>
      <c r="F12" s="11">
        <f t="shared" si="0"/>
        <v>2464528.75</v>
      </c>
      <c r="G12" s="11">
        <v>2180780.04</v>
      </c>
      <c r="H12" s="11">
        <v>1565823.59</v>
      </c>
      <c r="I12" s="11">
        <v>1565823.59</v>
      </c>
      <c r="J12" s="11">
        <v>1565823.59</v>
      </c>
      <c r="K12" s="17">
        <f t="shared" si="1"/>
        <v>898705.15999999992</v>
      </c>
    </row>
    <row r="13" spans="2:14" s="13" customFormat="1" x14ac:dyDescent="0.2">
      <c r="B13" s="14">
        <v>1500</v>
      </c>
      <c r="C13" s="15" t="s">
        <v>20</v>
      </c>
      <c r="D13" s="16">
        <v>6180347.4500000002</v>
      </c>
      <c r="E13" s="16">
        <v>689342.71</v>
      </c>
      <c r="F13" s="11">
        <f t="shared" si="0"/>
        <v>6869690.1600000001</v>
      </c>
      <c r="G13" s="11">
        <v>5588966.2000000002</v>
      </c>
      <c r="H13" s="11">
        <v>4823045.59</v>
      </c>
      <c r="I13" s="11">
        <v>4823045.59</v>
      </c>
      <c r="J13" s="11">
        <v>4823045.59</v>
      </c>
      <c r="K13" s="17">
        <f t="shared" si="1"/>
        <v>2046644.5700000003</v>
      </c>
    </row>
    <row r="14" spans="2:14" s="13" customFormat="1" x14ac:dyDescent="0.2">
      <c r="B14" s="14">
        <v>1700</v>
      </c>
      <c r="C14" s="15" t="s">
        <v>21</v>
      </c>
      <c r="D14" s="16">
        <v>180000</v>
      </c>
      <c r="E14" s="16">
        <v>137222.53</v>
      </c>
      <c r="F14" s="11">
        <f t="shared" si="0"/>
        <v>317222.53000000003</v>
      </c>
      <c r="G14" s="11">
        <v>264479.17</v>
      </c>
      <c r="H14" s="11">
        <v>247777.36</v>
      </c>
      <c r="I14" s="11">
        <v>247777.36</v>
      </c>
      <c r="J14" s="11">
        <v>247777.36</v>
      </c>
      <c r="K14" s="17">
        <f t="shared" si="1"/>
        <v>69445.170000000042</v>
      </c>
    </row>
    <row r="15" spans="2:14" s="22" customFormat="1" x14ac:dyDescent="0.2">
      <c r="B15" s="19">
        <v>1000</v>
      </c>
      <c r="C15" s="20" t="s">
        <v>22</v>
      </c>
      <c r="D15" s="21">
        <f>SUM(D9:D14)</f>
        <v>21312792.09</v>
      </c>
      <c r="E15" s="21">
        <f>SUM(E9:E14)</f>
        <v>1903515.48</v>
      </c>
      <c r="F15" s="21">
        <f t="shared" ref="F15:K15" si="2">F9+F10+F11+F12+F13+F14</f>
        <v>23216307.57</v>
      </c>
      <c r="G15" s="21">
        <f t="shared" si="2"/>
        <v>17330044.150000002</v>
      </c>
      <c r="H15" s="21">
        <f t="shared" si="2"/>
        <v>14302715.82</v>
      </c>
      <c r="I15" s="21">
        <f t="shared" si="2"/>
        <v>14302715.82</v>
      </c>
      <c r="J15" s="21">
        <f t="shared" si="2"/>
        <v>14302715.82</v>
      </c>
      <c r="K15" s="21">
        <f t="shared" si="2"/>
        <v>8913591.75</v>
      </c>
      <c r="M15" s="23"/>
      <c r="N15" s="23"/>
    </row>
    <row r="16" spans="2:14" s="13" customFormat="1" ht="12" customHeight="1" x14ac:dyDescent="0.2">
      <c r="B16" s="14">
        <v>2100</v>
      </c>
      <c r="C16" s="18" t="s">
        <v>23</v>
      </c>
      <c r="D16" s="16">
        <v>349342</v>
      </c>
      <c r="E16" s="16">
        <v>-171312.45</v>
      </c>
      <c r="F16" s="11">
        <f t="shared" si="0"/>
        <v>178029.55</v>
      </c>
      <c r="G16" s="11">
        <v>178029.55</v>
      </c>
      <c r="H16" s="17">
        <v>120137.23</v>
      </c>
      <c r="I16" s="17">
        <v>120137.23</v>
      </c>
      <c r="J16" s="17">
        <v>120137.23</v>
      </c>
      <c r="K16" s="17">
        <f t="shared" si="1"/>
        <v>57892.319999999992</v>
      </c>
      <c r="M16" s="24"/>
      <c r="N16" s="25"/>
    </row>
    <row r="17" spans="2:14" s="13" customFormat="1" x14ac:dyDescent="0.2">
      <c r="B17" s="14">
        <v>2200</v>
      </c>
      <c r="C17" s="15" t="s">
        <v>24</v>
      </c>
      <c r="D17" s="16">
        <v>8700</v>
      </c>
      <c r="E17" s="16">
        <v>0</v>
      </c>
      <c r="F17" s="11">
        <f t="shared" si="0"/>
        <v>8700</v>
      </c>
      <c r="G17" s="11">
        <v>8700</v>
      </c>
      <c r="H17" s="17">
        <v>4790.05</v>
      </c>
      <c r="I17" s="17">
        <v>4790.05</v>
      </c>
      <c r="J17" s="17">
        <v>4790.05</v>
      </c>
      <c r="K17" s="17">
        <f t="shared" si="1"/>
        <v>3909.95</v>
      </c>
    </row>
    <row r="18" spans="2:14" s="13" customFormat="1" x14ac:dyDescent="0.2">
      <c r="B18" s="14">
        <v>2400</v>
      </c>
      <c r="C18" s="15" t="s">
        <v>25</v>
      </c>
      <c r="D18" s="16">
        <v>38400</v>
      </c>
      <c r="E18" s="16">
        <v>-14371.21</v>
      </c>
      <c r="F18" s="11">
        <f t="shared" si="0"/>
        <v>24028.79</v>
      </c>
      <c r="G18" s="11">
        <v>24028.79</v>
      </c>
      <c r="H18" s="17">
        <v>23934.79</v>
      </c>
      <c r="I18" s="17">
        <v>23934.79</v>
      </c>
      <c r="J18" s="17">
        <v>23934.79</v>
      </c>
      <c r="K18" s="17">
        <f t="shared" si="1"/>
        <v>94</v>
      </c>
    </row>
    <row r="19" spans="2:14" s="13" customFormat="1" x14ac:dyDescent="0.2">
      <c r="B19" s="14">
        <v>2500</v>
      </c>
      <c r="C19" s="15" t="s">
        <v>26</v>
      </c>
      <c r="D19" s="16">
        <v>12000</v>
      </c>
      <c r="E19" s="16">
        <v>-5000</v>
      </c>
      <c r="F19" s="11">
        <f t="shared" si="0"/>
        <v>7000</v>
      </c>
      <c r="G19" s="11">
        <v>7000</v>
      </c>
      <c r="H19" s="17">
        <v>3400.08</v>
      </c>
      <c r="I19" s="17">
        <v>3400.08</v>
      </c>
      <c r="J19" s="17">
        <v>3400.08</v>
      </c>
      <c r="K19" s="17">
        <f t="shared" si="1"/>
        <v>3599.92</v>
      </c>
    </row>
    <row r="20" spans="2:14" s="13" customFormat="1" x14ac:dyDescent="0.2">
      <c r="B20" s="14">
        <v>2600</v>
      </c>
      <c r="C20" s="15" t="s">
        <v>27</v>
      </c>
      <c r="D20" s="16">
        <v>144000</v>
      </c>
      <c r="E20" s="16">
        <v>-30000</v>
      </c>
      <c r="F20" s="11">
        <f t="shared" si="0"/>
        <v>114000</v>
      </c>
      <c r="G20" s="11">
        <v>108000</v>
      </c>
      <c r="H20" s="17">
        <v>102094.94</v>
      </c>
      <c r="I20" s="17">
        <v>102094.94</v>
      </c>
      <c r="J20" s="17">
        <v>102094.94</v>
      </c>
      <c r="K20" s="17">
        <f t="shared" si="1"/>
        <v>11905.059999999998</v>
      </c>
    </row>
    <row r="21" spans="2:14" s="13" customFormat="1" x14ac:dyDescent="0.2">
      <c r="B21" s="14">
        <v>2700</v>
      </c>
      <c r="C21" s="15" t="s">
        <v>28</v>
      </c>
      <c r="D21" s="16">
        <v>26000</v>
      </c>
      <c r="E21" s="16">
        <v>-15775</v>
      </c>
      <c r="F21" s="11">
        <v>10225</v>
      </c>
      <c r="G21" s="11">
        <v>10225</v>
      </c>
      <c r="H21" s="17">
        <v>225</v>
      </c>
      <c r="I21" s="17">
        <v>225</v>
      </c>
      <c r="J21" s="17">
        <v>225</v>
      </c>
      <c r="K21" s="17">
        <f t="shared" si="1"/>
        <v>10000</v>
      </c>
    </row>
    <row r="22" spans="2:14" s="13" customFormat="1" x14ac:dyDescent="0.2">
      <c r="B22" s="14">
        <v>2900</v>
      </c>
      <c r="C22" s="15" t="s">
        <v>29</v>
      </c>
      <c r="D22" s="16">
        <v>66000</v>
      </c>
      <c r="E22" s="16">
        <v>-45813.18</v>
      </c>
      <c r="F22" s="11">
        <f t="shared" si="0"/>
        <v>20186.82</v>
      </c>
      <c r="G22" s="11">
        <v>20186.82</v>
      </c>
      <c r="H22" s="17">
        <v>6665.79</v>
      </c>
      <c r="I22" s="17">
        <v>6665.79</v>
      </c>
      <c r="J22" s="17">
        <v>6665.79</v>
      </c>
      <c r="K22" s="17">
        <f t="shared" si="1"/>
        <v>13521.029999999999</v>
      </c>
      <c r="N22" s="25"/>
    </row>
    <row r="23" spans="2:14" s="22" customFormat="1" x14ac:dyDescent="0.2">
      <c r="B23" s="19">
        <v>2000</v>
      </c>
      <c r="C23" s="20" t="s">
        <v>30</v>
      </c>
      <c r="D23" s="21">
        <f t="shared" ref="D23:J23" si="3">D16+D17+D18+D19+D20+D21+D22</f>
        <v>644442</v>
      </c>
      <c r="E23" s="21">
        <f t="shared" si="3"/>
        <v>-282271.84000000003</v>
      </c>
      <c r="F23" s="21">
        <f t="shared" si="3"/>
        <v>362170.16</v>
      </c>
      <c r="G23" s="21">
        <f t="shared" si="3"/>
        <v>356170.16</v>
      </c>
      <c r="H23" s="21">
        <f t="shared" si="3"/>
        <v>261247.88</v>
      </c>
      <c r="I23" s="21">
        <f t="shared" si="3"/>
        <v>261247.88</v>
      </c>
      <c r="J23" s="21">
        <f t="shared" si="3"/>
        <v>261247.88</v>
      </c>
      <c r="K23" s="26">
        <f t="shared" si="1"/>
        <v>100922.27999999997</v>
      </c>
    </row>
    <row r="24" spans="2:14" s="13" customFormat="1" x14ac:dyDescent="0.2">
      <c r="B24" s="14">
        <v>3100</v>
      </c>
      <c r="C24" s="15" t="s">
        <v>31</v>
      </c>
      <c r="D24" s="16">
        <v>501289.68</v>
      </c>
      <c r="E24" s="16">
        <v>30675.439999999999</v>
      </c>
      <c r="F24" s="11">
        <f t="shared" ref="F24:F32" si="4">D24+E24</f>
        <v>531965.12</v>
      </c>
      <c r="G24" s="11">
        <v>443834.62</v>
      </c>
      <c r="H24" s="17">
        <v>368729.22</v>
      </c>
      <c r="I24" s="17">
        <v>368729.22</v>
      </c>
      <c r="J24" s="17">
        <v>368729.22</v>
      </c>
      <c r="K24" s="17">
        <f t="shared" si="1"/>
        <v>163235.90000000002</v>
      </c>
    </row>
    <row r="25" spans="2:14" s="13" customFormat="1" x14ac:dyDescent="0.2">
      <c r="B25" s="14">
        <v>3200</v>
      </c>
      <c r="C25" s="15" t="s">
        <v>32</v>
      </c>
      <c r="D25" s="16">
        <v>12000</v>
      </c>
      <c r="E25" s="16">
        <v>55666.2</v>
      </c>
      <c r="F25" s="11">
        <f t="shared" si="4"/>
        <v>67666.2</v>
      </c>
      <c r="G25" s="11">
        <v>67666.2</v>
      </c>
      <c r="H25" s="17">
        <v>27651.200000000001</v>
      </c>
      <c r="I25" s="17">
        <v>27651.200000000001</v>
      </c>
      <c r="J25" s="17">
        <v>27651.200000000001</v>
      </c>
      <c r="K25" s="17">
        <f t="shared" si="1"/>
        <v>40015</v>
      </c>
    </row>
    <row r="26" spans="2:14" s="13" customFormat="1" x14ac:dyDescent="0.2">
      <c r="B26" s="14">
        <v>3300</v>
      </c>
      <c r="C26" s="15" t="s">
        <v>33</v>
      </c>
      <c r="D26" s="16">
        <v>657610</v>
      </c>
      <c r="E26" s="16">
        <v>631876.80000000005</v>
      </c>
      <c r="F26" s="11">
        <f>D26+E26</f>
        <v>1289486.8</v>
      </c>
      <c r="G26" s="11">
        <v>596821.55000000005</v>
      </c>
      <c r="H26" s="17">
        <v>491687.31</v>
      </c>
      <c r="I26" s="17">
        <v>491687.31</v>
      </c>
      <c r="J26" s="17">
        <v>491687.31</v>
      </c>
      <c r="K26" s="17">
        <f t="shared" si="1"/>
        <v>797799.49</v>
      </c>
    </row>
    <row r="27" spans="2:14" s="13" customFormat="1" x14ac:dyDescent="0.2">
      <c r="B27" s="14">
        <v>3400</v>
      </c>
      <c r="C27" s="15" t="s">
        <v>34</v>
      </c>
      <c r="D27" s="16">
        <v>68200</v>
      </c>
      <c r="E27" s="16">
        <v>1673.53</v>
      </c>
      <c r="F27" s="11">
        <f>D27+E27</f>
        <v>69873.53</v>
      </c>
      <c r="G27" s="11">
        <v>69873.53</v>
      </c>
      <c r="H27" s="17">
        <v>57841.89</v>
      </c>
      <c r="I27" s="17">
        <v>57841.89</v>
      </c>
      <c r="J27" s="17">
        <v>57841.89</v>
      </c>
      <c r="K27" s="17">
        <f t="shared" si="1"/>
        <v>12031.64</v>
      </c>
    </row>
    <row r="28" spans="2:14" s="13" customFormat="1" x14ac:dyDescent="0.2">
      <c r="B28" s="14">
        <v>3500</v>
      </c>
      <c r="C28" s="15" t="s">
        <v>35</v>
      </c>
      <c r="D28" s="16">
        <v>784237.7</v>
      </c>
      <c r="E28" s="16">
        <v>143547.51</v>
      </c>
      <c r="F28" s="11">
        <f>D28+E28</f>
        <v>927785.21</v>
      </c>
      <c r="G28" s="11">
        <v>720129.25</v>
      </c>
      <c r="H28" s="27">
        <v>558861.84</v>
      </c>
      <c r="I28" s="27">
        <v>558861.84</v>
      </c>
      <c r="J28" s="27">
        <v>558861.84</v>
      </c>
      <c r="K28" s="27">
        <f t="shared" si="1"/>
        <v>368923.37</v>
      </c>
    </row>
    <row r="29" spans="2:14" s="13" customFormat="1" ht="12" customHeight="1" x14ac:dyDescent="0.2">
      <c r="B29" s="14">
        <v>3600</v>
      </c>
      <c r="C29" s="15" t="s">
        <v>36</v>
      </c>
      <c r="D29" s="16">
        <v>52269</v>
      </c>
      <c r="E29" s="16">
        <v>0</v>
      </c>
      <c r="F29" s="11">
        <f t="shared" si="4"/>
        <v>52269</v>
      </c>
      <c r="G29" s="11">
        <v>52269</v>
      </c>
      <c r="H29" s="17">
        <v>39615.160000000003</v>
      </c>
      <c r="I29" s="17">
        <v>39615.160000000003</v>
      </c>
      <c r="J29" s="17">
        <v>39615.160000000003</v>
      </c>
      <c r="K29" s="17">
        <f t="shared" si="1"/>
        <v>12653.839999999997</v>
      </c>
    </row>
    <row r="30" spans="2:14" s="13" customFormat="1" ht="12" customHeight="1" x14ac:dyDescent="0.2">
      <c r="B30" s="14">
        <v>3700</v>
      </c>
      <c r="C30" s="18" t="s">
        <v>37</v>
      </c>
      <c r="D30" s="16">
        <v>56000</v>
      </c>
      <c r="E30" s="16">
        <v>387.89</v>
      </c>
      <c r="F30" s="11">
        <f t="shared" si="4"/>
        <v>56387.89</v>
      </c>
      <c r="G30" s="11">
        <v>53387.89</v>
      </c>
      <c r="H30" s="17">
        <v>45149.9</v>
      </c>
      <c r="I30" s="17">
        <v>45149.9</v>
      </c>
      <c r="J30" s="17">
        <v>45149.9</v>
      </c>
      <c r="K30" s="17">
        <f t="shared" si="1"/>
        <v>11237.989999999998</v>
      </c>
    </row>
    <row r="31" spans="2:14" s="13" customFormat="1" x14ac:dyDescent="0.2">
      <c r="B31" s="14">
        <v>3800</v>
      </c>
      <c r="C31" s="15" t="s">
        <v>38</v>
      </c>
      <c r="D31" s="16">
        <v>128900</v>
      </c>
      <c r="E31" s="16">
        <v>-12224.19</v>
      </c>
      <c r="F31" s="11">
        <f t="shared" si="4"/>
        <v>116675.81</v>
      </c>
      <c r="G31" s="11">
        <v>84055.3</v>
      </c>
      <c r="H31" s="17">
        <v>66115.33</v>
      </c>
      <c r="I31" s="17">
        <v>66115.33</v>
      </c>
      <c r="J31" s="17">
        <v>66115.33</v>
      </c>
      <c r="K31" s="17">
        <f t="shared" si="1"/>
        <v>50560.479999999996</v>
      </c>
    </row>
    <row r="32" spans="2:14" s="13" customFormat="1" ht="12" customHeight="1" x14ac:dyDescent="0.2">
      <c r="B32" s="14">
        <v>3900</v>
      </c>
      <c r="C32" s="18" t="s">
        <v>39</v>
      </c>
      <c r="D32" s="16">
        <v>303803</v>
      </c>
      <c r="E32" s="16">
        <v>140365.39000000001</v>
      </c>
      <c r="F32" s="11">
        <f t="shared" si="4"/>
        <v>444168.39</v>
      </c>
      <c r="G32" s="11">
        <v>404430.4</v>
      </c>
      <c r="H32" s="17">
        <v>313309.90000000002</v>
      </c>
      <c r="I32" s="17">
        <v>313309.90000000002</v>
      </c>
      <c r="J32" s="17">
        <v>313309.90000000002</v>
      </c>
      <c r="K32" s="17">
        <f t="shared" si="1"/>
        <v>130858.48999999999</v>
      </c>
      <c r="M32" s="25"/>
    </row>
    <row r="33" spans="2:14" s="22" customFormat="1" x14ac:dyDescent="0.2">
      <c r="B33" s="19">
        <v>3000</v>
      </c>
      <c r="C33" s="28" t="s">
        <v>40</v>
      </c>
      <c r="D33" s="21">
        <f t="shared" ref="D33:J33" si="5">D24+D25+D26+D27+D28+D29+D30+D31+D32</f>
        <v>2564309.38</v>
      </c>
      <c r="E33" s="21">
        <f t="shared" si="5"/>
        <v>991968.57000000018</v>
      </c>
      <c r="F33" s="21">
        <f t="shared" si="5"/>
        <v>3556277.9500000007</v>
      </c>
      <c r="G33" s="21">
        <f t="shared" si="5"/>
        <v>2492467.7400000002</v>
      </c>
      <c r="H33" s="21">
        <f t="shared" si="5"/>
        <v>1968961.75</v>
      </c>
      <c r="I33" s="21">
        <f t="shared" si="5"/>
        <v>1968961.75</v>
      </c>
      <c r="J33" s="21">
        <f t="shared" si="5"/>
        <v>1968961.75</v>
      </c>
      <c r="K33" s="26">
        <f t="shared" si="1"/>
        <v>1587316.2000000007</v>
      </c>
    </row>
    <row r="34" spans="2:14" s="13" customFormat="1" x14ac:dyDescent="0.2">
      <c r="B34" s="14">
        <v>4400</v>
      </c>
      <c r="C34" s="29" t="s">
        <v>41</v>
      </c>
      <c r="D34" s="16">
        <v>15000</v>
      </c>
      <c r="E34" s="16">
        <v>-2876.8</v>
      </c>
      <c r="F34" s="11">
        <f t="shared" ref="F34:F44" si="6">D34+E34</f>
        <v>12123.2</v>
      </c>
      <c r="G34" s="11">
        <v>6013</v>
      </c>
      <c r="H34" s="17">
        <v>6013</v>
      </c>
      <c r="I34" s="30">
        <v>6013</v>
      </c>
      <c r="J34" s="30">
        <v>6013</v>
      </c>
      <c r="K34" s="17">
        <f t="shared" si="1"/>
        <v>6110.2000000000007</v>
      </c>
      <c r="N34" s="25"/>
    </row>
    <row r="35" spans="2:14" s="22" customFormat="1" ht="9.75" customHeight="1" x14ac:dyDescent="0.2">
      <c r="B35" s="19">
        <v>4000</v>
      </c>
      <c r="C35" s="31" t="s">
        <v>42</v>
      </c>
      <c r="D35" s="21">
        <f t="shared" ref="D35:J35" si="7">D34</f>
        <v>15000</v>
      </c>
      <c r="E35" s="21">
        <f t="shared" si="7"/>
        <v>-2876.8</v>
      </c>
      <c r="F35" s="21">
        <f t="shared" si="7"/>
        <v>12123.2</v>
      </c>
      <c r="G35" s="21">
        <f t="shared" si="7"/>
        <v>6013</v>
      </c>
      <c r="H35" s="21">
        <f t="shared" si="7"/>
        <v>6013</v>
      </c>
      <c r="I35" s="21">
        <f t="shared" si="7"/>
        <v>6013</v>
      </c>
      <c r="J35" s="21">
        <f t="shared" si="7"/>
        <v>6013</v>
      </c>
      <c r="K35" s="26">
        <f t="shared" si="1"/>
        <v>6110.2000000000007</v>
      </c>
    </row>
    <row r="36" spans="2:14" s="13" customFormat="1" x14ac:dyDescent="0.2">
      <c r="B36" s="14">
        <v>5100</v>
      </c>
      <c r="C36" s="29" t="s">
        <v>43</v>
      </c>
      <c r="D36" s="16">
        <v>85000</v>
      </c>
      <c r="E36" s="16">
        <v>1361104.26</v>
      </c>
      <c r="F36" s="11">
        <f t="shared" si="6"/>
        <v>1446104.26</v>
      </c>
      <c r="G36" s="11">
        <v>1436900.4</v>
      </c>
      <c r="H36" s="17">
        <v>912005.92</v>
      </c>
      <c r="I36" s="30">
        <v>912005.92</v>
      </c>
      <c r="J36" s="30">
        <v>912005.92</v>
      </c>
      <c r="K36" s="17">
        <f t="shared" si="1"/>
        <v>534098.34</v>
      </c>
    </row>
    <row r="37" spans="2:14" s="13" customFormat="1" x14ac:dyDescent="0.2">
      <c r="B37" s="14">
        <v>5200</v>
      </c>
      <c r="C37" s="29" t="s">
        <v>44</v>
      </c>
      <c r="D37" s="16">
        <v>55000</v>
      </c>
      <c r="E37" s="16">
        <v>288672.68</v>
      </c>
      <c r="F37" s="11">
        <f t="shared" si="6"/>
        <v>343672.68</v>
      </c>
      <c r="G37" s="32">
        <v>343672.68</v>
      </c>
      <c r="H37" s="30">
        <v>18217.8</v>
      </c>
      <c r="I37" s="30">
        <v>18217.8</v>
      </c>
      <c r="J37" s="30">
        <v>18217.8</v>
      </c>
      <c r="K37" s="17">
        <f t="shared" si="1"/>
        <v>325454.88</v>
      </c>
    </row>
    <row r="38" spans="2:14" s="13" customFormat="1" x14ac:dyDescent="0.2">
      <c r="B38" s="14">
        <v>5600</v>
      </c>
      <c r="C38" s="15" t="s">
        <v>45</v>
      </c>
      <c r="D38" s="16">
        <v>0</v>
      </c>
      <c r="E38" s="16">
        <v>140000</v>
      </c>
      <c r="F38" s="11">
        <f t="shared" si="6"/>
        <v>140000</v>
      </c>
      <c r="G38" s="32">
        <v>140000</v>
      </c>
      <c r="H38" s="30">
        <v>59751.6</v>
      </c>
      <c r="I38" s="30">
        <v>59751.6</v>
      </c>
      <c r="J38" s="30">
        <v>59751.6</v>
      </c>
      <c r="K38" s="17">
        <f t="shared" si="1"/>
        <v>80248.399999999994</v>
      </c>
    </row>
    <row r="39" spans="2:14" s="22" customFormat="1" x14ac:dyDescent="0.2">
      <c r="B39" s="19">
        <v>5000</v>
      </c>
      <c r="C39" s="20" t="s">
        <v>46</v>
      </c>
      <c r="D39" s="21">
        <f t="shared" ref="D39:J39" si="8">D36+D37+D38</f>
        <v>140000</v>
      </c>
      <c r="E39" s="21">
        <f t="shared" si="8"/>
        <v>1789776.94</v>
      </c>
      <c r="F39" s="21">
        <f t="shared" si="8"/>
        <v>1929776.94</v>
      </c>
      <c r="G39" s="21">
        <f t="shared" si="8"/>
        <v>1920573.0799999998</v>
      </c>
      <c r="H39" s="21">
        <f t="shared" si="8"/>
        <v>989975.32000000007</v>
      </c>
      <c r="I39" s="21">
        <f t="shared" si="8"/>
        <v>989975.32000000007</v>
      </c>
      <c r="J39" s="21">
        <f t="shared" si="8"/>
        <v>989975.32000000007</v>
      </c>
      <c r="K39" s="26">
        <f t="shared" si="1"/>
        <v>939801.61999999988</v>
      </c>
      <c r="N39" s="23"/>
    </row>
    <row r="40" spans="2:14" s="13" customFormat="1" ht="15" x14ac:dyDescent="0.25">
      <c r="B40" s="14">
        <v>6100</v>
      </c>
      <c r="C40" s="33" t="s">
        <v>47</v>
      </c>
      <c r="D40" s="16">
        <v>0</v>
      </c>
      <c r="E40" s="16">
        <v>402755.55</v>
      </c>
      <c r="F40" s="11">
        <v>0</v>
      </c>
      <c r="G40" s="32">
        <v>0</v>
      </c>
      <c r="H40" s="30">
        <v>0</v>
      </c>
      <c r="I40" s="30">
        <v>0</v>
      </c>
      <c r="J40" s="30">
        <v>0</v>
      </c>
      <c r="K40" s="17">
        <f t="shared" si="1"/>
        <v>0</v>
      </c>
    </row>
    <row r="41" spans="2:14" s="13" customFormat="1" ht="15" x14ac:dyDescent="0.25">
      <c r="B41" s="14">
        <v>6200</v>
      </c>
      <c r="C41" s="33" t="s">
        <v>48</v>
      </c>
      <c r="D41" s="16">
        <v>0</v>
      </c>
      <c r="E41" s="16">
        <v>0</v>
      </c>
      <c r="F41" s="11">
        <f t="shared" si="6"/>
        <v>0</v>
      </c>
      <c r="G41" s="32">
        <v>173900</v>
      </c>
      <c r="H41" s="30">
        <v>158531.95000000001</v>
      </c>
      <c r="I41" s="30">
        <v>158531.95000000001</v>
      </c>
      <c r="J41" s="30">
        <v>158531.95000000001</v>
      </c>
      <c r="K41" s="17">
        <f t="shared" si="1"/>
        <v>-158531.95000000001</v>
      </c>
    </row>
    <row r="42" spans="2:14" s="22" customFormat="1" x14ac:dyDescent="0.2">
      <c r="B42" s="19">
        <v>6000</v>
      </c>
      <c r="C42" s="20" t="s">
        <v>49</v>
      </c>
      <c r="D42" s="21">
        <f>D40+D41</f>
        <v>0</v>
      </c>
      <c r="E42" s="21">
        <f>E40+E41</f>
        <v>402755.55</v>
      </c>
      <c r="F42" s="34">
        <f t="shared" si="6"/>
        <v>402755.55</v>
      </c>
      <c r="G42" s="21">
        <f>G40+G41</f>
        <v>173900</v>
      </c>
      <c r="H42" s="21">
        <f>H40+H41</f>
        <v>158531.95000000001</v>
      </c>
      <c r="I42" s="21">
        <f>I40+I41</f>
        <v>158531.95000000001</v>
      </c>
      <c r="J42" s="21">
        <f>J40+J41</f>
        <v>158531.95000000001</v>
      </c>
      <c r="K42" s="26">
        <f t="shared" si="1"/>
        <v>244223.59999999998</v>
      </c>
    </row>
    <row r="43" spans="2:14" s="13" customFormat="1" ht="15" x14ac:dyDescent="0.25">
      <c r="B43" s="14">
        <v>7900</v>
      </c>
      <c r="C43" t="s">
        <v>50</v>
      </c>
      <c r="D43" s="16">
        <v>1645330.17</v>
      </c>
      <c r="E43" s="16">
        <v>-766955.17</v>
      </c>
      <c r="F43" s="11">
        <f t="shared" si="6"/>
        <v>878374.99999999988</v>
      </c>
      <c r="G43" s="32">
        <v>0</v>
      </c>
      <c r="H43" s="30">
        <v>0</v>
      </c>
      <c r="I43" s="30">
        <v>0</v>
      </c>
      <c r="J43" s="30">
        <v>0</v>
      </c>
      <c r="K43" s="26">
        <f t="shared" si="1"/>
        <v>878374.99999999988</v>
      </c>
    </row>
    <row r="44" spans="2:14" s="22" customFormat="1" x14ac:dyDescent="0.2">
      <c r="B44" s="19">
        <v>7000</v>
      </c>
      <c r="C44" s="20" t="s">
        <v>51</v>
      </c>
      <c r="D44" s="35">
        <f>D43</f>
        <v>1645330.17</v>
      </c>
      <c r="E44" s="35">
        <f>E43</f>
        <v>-766955.17</v>
      </c>
      <c r="F44" s="34">
        <f t="shared" si="6"/>
        <v>878374.99999999988</v>
      </c>
      <c r="G44" s="35">
        <f>G43</f>
        <v>0</v>
      </c>
      <c r="H44" s="35">
        <f>H43</f>
        <v>0</v>
      </c>
      <c r="I44" s="35">
        <f>I43</f>
        <v>0</v>
      </c>
      <c r="J44" s="35">
        <f>J43</f>
        <v>0</v>
      </c>
      <c r="K44" s="26">
        <f t="shared" si="1"/>
        <v>878374.99999999988</v>
      </c>
    </row>
    <row r="45" spans="2:14" s="22" customFormat="1" x14ac:dyDescent="0.2">
      <c r="B45" s="36"/>
      <c r="C45" s="37" t="s">
        <v>52</v>
      </c>
      <c r="D45" s="38">
        <f>+D15+D23+D33+D35+D39+D42+D44</f>
        <v>26321873.640000001</v>
      </c>
      <c r="E45" s="38">
        <f>+E15+E23+E33+E35+E39+E42+E44</f>
        <v>4035912.7299999995</v>
      </c>
      <c r="F45" s="38">
        <f t="shared" ref="F45:K45" si="9">+F15+F23+F33+F35+F39+F42+F44</f>
        <v>30357786.370000001</v>
      </c>
      <c r="G45" s="38">
        <f t="shared" si="9"/>
        <v>22279168.130000003</v>
      </c>
      <c r="H45" s="38">
        <f t="shared" si="9"/>
        <v>17687445.719999999</v>
      </c>
      <c r="I45" s="38">
        <f t="shared" si="9"/>
        <v>17687445.719999999</v>
      </c>
      <c r="J45" s="38">
        <f t="shared" si="9"/>
        <v>17687445.719999999</v>
      </c>
      <c r="K45" s="38">
        <f t="shared" si="9"/>
        <v>12670340.649999999</v>
      </c>
    </row>
    <row r="46" spans="2:14" ht="15" x14ac:dyDescent="0.25">
      <c r="D46" s="39"/>
      <c r="E46" s="39"/>
      <c r="F46" s="39"/>
      <c r="G46" s="39"/>
      <c r="H46" s="39"/>
      <c r="I46" s="39"/>
      <c r="J46" s="39"/>
    </row>
    <row r="47" spans="2:14" x14ac:dyDescent="0.2">
      <c r="B47" s="40" t="s">
        <v>53</v>
      </c>
      <c r="F47" s="41"/>
      <c r="G47" s="41"/>
      <c r="H47" s="41"/>
      <c r="I47" s="41"/>
      <c r="J47" s="42"/>
      <c r="K47" s="41"/>
    </row>
    <row r="48" spans="2:14" x14ac:dyDescent="0.2">
      <c r="D48" s="43"/>
      <c r="E48" s="43"/>
      <c r="F48" s="43"/>
      <c r="G48" s="43"/>
      <c r="H48" s="43"/>
      <c r="I48" s="43"/>
      <c r="J48" s="43"/>
      <c r="K48" s="43"/>
    </row>
    <row r="49" spans="4:11" x14ac:dyDescent="0.2">
      <c r="D49" s="43"/>
      <c r="E49" s="43"/>
      <c r="F49" s="43"/>
      <c r="G49" s="43"/>
      <c r="H49" s="43"/>
      <c r="I49" s="43"/>
      <c r="J49" s="43"/>
      <c r="K49" s="43"/>
    </row>
    <row r="50" spans="4:11" ht="15" x14ac:dyDescent="0.25">
      <c r="D50" s="41"/>
      <c r="E50" s="41"/>
      <c r="F50" s="41"/>
      <c r="G50" s="41"/>
      <c r="H50" s="41"/>
      <c r="I50" s="41"/>
      <c r="J50" s="42"/>
      <c r="K50" s="39"/>
    </row>
    <row r="51" spans="4:11" x14ac:dyDescent="0.2">
      <c r="K51" s="44"/>
    </row>
    <row r="54" spans="4:11" ht="6.75" customHeight="1" x14ac:dyDescent="0.2"/>
    <row r="55" spans="4:11" hidden="1" x14ac:dyDescent="0.2"/>
    <row r="56" spans="4:11" hidden="1" x14ac:dyDescent="0.2"/>
    <row r="57" spans="4:11" hidden="1" x14ac:dyDescent="0.2"/>
    <row r="58" spans="4:11" hidden="1" x14ac:dyDescent="0.2"/>
    <row r="59" spans="4:11" ht="3" customHeight="1" x14ac:dyDescent="0.2"/>
    <row r="61" spans="4:11" x14ac:dyDescent="0.2">
      <c r="K61" s="2">
        <v>29</v>
      </c>
    </row>
    <row r="66" spans="12:13" ht="0.75" customHeight="1" x14ac:dyDescent="0.2">
      <c r="M66" s="2" t="s">
        <v>54</v>
      </c>
    </row>
    <row r="67" spans="12:13" x14ac:dyDescent="0.2">
      <c r="L67" s="1" t="s">
        <v>54</v>
      </c>
    </row>
    <row r="69" spans="12:13" ht="14.25" x14ac:dyDescent="0.2">
      <c r="L69" s="45"/>
    </row>
  </sheetData>
  <mergeCells count="5">
    <mergeCell ref="B1:K1"/>
    <mergeCell ref="B2:K2"/>
    <mergeCell ref="B6:C8"/>
    <mergeCell ref="D6:J6"/>
    <mergeCell ref="K6:K7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2017-10-19T18:26:57Z</dcterms:created>
  <dcterms:modified xsi:type="dcterms:W3CDTF">2017-10-19T18:32:14Z</dcterms:modified>
</cp:coreProperties>
</file>