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EAA!$A$1:$I$49</definedName>
  </definedNames>
  <calcPr calcId="145621"/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D32" i="1"/>
  <c r="G32" i="1" s="1"/>
  <c r="H32" i="1" s="1"/>
  <c r="D31" i="1"/>
  <c r="G31" i="1" s="1"/>
  <c r="H31" i="1" s="1"/>
  <c r="G30" i="1"/>
  <c r="H30" i="1" s="1"/>
  <c r="D30" i="1"/>
  <c r="D29" i="1"/>
  <c r="G29" i="1" s="1"/>
  <c r="H29" i="1" s="1"/>
  <c r="D28" i="1"/>
  <c r="G28" i="1" s="1"/>
  <c r="H28" i="1" s="1"/>
  <c r="D27" i="1"/>
  <c r="G27" i="1" s="1"/>
  <c r="H27" i="1" s="1"/>
  <c r="G26" i="1"/>
  <c r="H26" i="1" s="1"/>
  <c r="D26" i="1"/>
  <c r="F24" i="1"/>
  <c r="F12" i="1" s="1"/>
  <c r="E24" i="1"/>
  <c r="D22" i="1"/>
  <c r="G22" i="1" s="1"/>
  <c r="G21" i="1"/>
  <c r="H21" i="1" s="1"/>
  <c r="D21" i="1"/>
  <c r="G20" i="1"/>
  <c r="K20" i="1" s="1"/>
  <c r="D20" i="1"/>
  <c r="G19" i="1"/>
  <c r="K19" i="1" s="1"/>
  <c r="D19" i="1"/>
  <c r="G18" i="1"/>
  <c r="K18" i="1" s="1"/>
  <c r="D18" i="1"/>
  <c r="D17" i="1"/>
  <c r="G17" i="1" s="1"/>
  <c r="H17" i="1" s="1"/>
  <c r="G16" i="1"/>
  <c r="H16" i="1" s="1"/>
  <c r="F14" i="1"/>
  <c r="E14" i="1"/>
  <c r="G13" i="1"/>
  <c r="E12" i="1"/>
  <c r="K22" i="1" l="1"/>
  <c r="H22" i="1"/>
  <c r="D14" i="1"/>
  <c r="H18" i="1"/>
  <c r="H19" i="1"/>
  <c r="H20" i="1"/>
  <c r="H34" i="1"/>
  <c r="D24" i="1"/>
  <c r="G24" i="1" s="1"/>
  <c r="H24" i="1" s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<sst xmlns="http://schemas.openxmlformats.org/spreadsheetml/2006/main" count="36" uniqueCount="34">
  <si>
    <t>ESTADO ANALÍTICO DEL ACTIVO</t>
  </si>
  <si>
    <t>al  30 de Septiembre  de 2017</t>
  </si>
  <si>
    <t>(Pesos)</t>
  </si>
  <si>
    <t>Ente Público:</t>
  </si>
  <si>
    <t>ESCUELA PREPARATORA REGIONAL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</si>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</sst>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9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2" borderId="1" applyNumberFormat="0" applyFon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10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1" fillId="12" borderId="0" xfId="0" applyFont="1" applyFill="1"/>
  </cellXfs>
  <cellStyles count="26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2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85725</xdr:rowOff>
    </xdr:from>
    <xdr:to>
      <xdr:col>2</xdr:col>
      <xdr:colOff>571500</xdr:colOff>
      <xdr:row>3</xdr:row>
      <xdr:rowOff>295275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123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RR/Documents/EPRR%20CONT%20Y%20PRES/CONTABILIDAD%20Y%20PRESUPUESTOS%202017/ESTADOS%20FINANCIEROS/09%20EF%20SEPTIEMBRE/Copia%20de%20Estados%20Fros%20y%20Pptales%20SEPTIEMBRE%202017%20TRIMESTRE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GCP"/>
      <sheetName val="PyPI  "/>
      <sheetName val="IR"/>
      <sheetName val="Esq Bu"/>
      <sheetName val="Rel Cta Banc"/>
      <sheetName val="Esq Bur"/>
      <sheetName val="AYUDAS"/>
      <sheetName val="GTO FEDERALIZADO"/>
    </sheetNames>
    <sheetDataSet>
      <sheetData sheetId="0"/>
      <sheetData sheetId="1">
        <row r="18">
          <cell r="E18">
            <v>380148.02</v>
          </cell>
        </row>
        <row r="19">
          <cell r="D19">
            <v>0</v>
          </cell>
          <cell r="E19">
            <v>51024.46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E22">
            <v>14433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49574400.479999997</v>
          </cell>
        </row>
        <row r="33">
          <cell r="E33">
            <v>11900703.76</v>
          </cell>
        </row>
        <row r="34">
          <cell r="E34">
            <v>5344</v>
          </cell>
        </row>
        <row r="35">
          <cell r="E35">
            <v>-10324255.960000001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topLeftCell="A31" zoomScale="80" zoomScaleNormal="80" workbookViewId="0">
      <selection sqref="A1:I4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4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28.5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15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61104524.489999995</v>
      </c>
      <c r="E12" s="31">
        <f>+E14+E24</f>
        <v>59254188.399999999</v>
      </c>
      <c r="F12" s="31">
        <f>+F14+F24</f>
        <v>53698343.909999996</v>
      </c>
      <c r="G12" s="31">
        <f>+D12+E12-F12</f>
        <v>66660368.979999989</v>
      </c>
      <c r="H12" s="31">
        <f>+G12-D12</f>
        <v>5555844.4899999946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ht="12" customHeight="1" x14ac:dyDescent="0.2">
      <c r="A14" s="34"/>
      <c r="B14" s="35" t="s">
        <v>14</v>
      </c>
      <c r="C14" s="35"/>
      <c r="D14" s="36">
        <f>SUM(D16:D22)</f>
        <v>9948332.2100000009</v>
      </c>
      <c r="E14" s="36">
        <f>SUM(E16:E22)</f>
        <v>51440403.219999999</v>
      </c>
      <c r="F14" s="36">
        <f>SUM(F16:F22)</f>
        <v>47234216.460000001</v>
      </c>
      <c r="G14" s="31">
        <f>+D14+E14-F14</f>
        <v>14154518.969999999</v>
      </c>
      <c r="H14" s="36">
        <f>+G14-D14</f>
        <v>4206186.7599999979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9502726.7300000004</v>
      </c>
      <c r="E16" s="44">
        <v>30974440.539999999</v>
      </c>
      <c r="F16" s="44">
        <v>26619247.940000001</v>
      </c>
      <c r="G16" s="45">
        <f>D16+E16-F16</f>
        <v>13857919.329999994</v>
      </c>
      <c r="H16" s="45">
        <f t="shared" ref="H16:H22" si="0">+G16-D16</f>
        <v>4355192.599999994</v>
      </c>
      <c r="I16" s="42"/>
      <c r="J16" s="5"/>
      <c r="K16" s="38"/>
    </row>
    <row r="17" spans="1:14" s="6" customFormat="1" ht="19.5" customHeight="1" x14ac:dyDescent="0.2">
      <c r="A17" s="39"/>
      <c r="B17" s="43" t="s">
        <v>16</v>
      </c>
      <c r="C17" s="43"/>
      <c r="D17" s="44">
        <f>+[1]ESF!E18</f>
        <v>380148.02</v>
      </c>
      <c r="E17" s="44">
        <v>20284235.379999999</v>
      </c>
      <c r="F17" s="44">
        <v>20367783.760000002</v>
      </c>
      <c r="G17" s="45">
        <f t="shared" ref="G17:G22" si="1">D17+E17-F17</f>
        <v>296599.63999999687</v>
      </c>
      <c r="H17" s="45">
        <f t="shared" si="0"/>
        <v>-83548.380000003148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+[1]ESF!E19</f>
        <v>51024.46</v>
      </c>
      <c r="E18" s="44">
        <v>181727.3</v>
      </c>
      <c r="F18" s="44">
        <v>232751.76</v>
      </c>
      <c r="G18" s="45">
        <f t="shared" si="1"/>
        <v>0</v>
      </c>
      <c r="H18" s="45">
        <f t="shared" si="0"/>
        <v>-51024.46</v>
      </c>
      <c r="I18" s="42"/>
      <c r="J18" s="5"/>
      <c r="K18" s="38" t="str">
        <f>IF(G18=[1]ESF!D19,"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+[1]ESF!E20</f>
        <v>0</v>
      </c>
      <c r="E19" s="44">
        <v>0</v>
      </c>
      <c r="F19" s="44">
        <v>0</v>
      </c>
      <c r="G19" s="45">
        <f t="shared" si="1"/>
        <v>0</v>
      </c>
      <c r="H19" s="45">
        <f t="shared" si="0"/>
        <v>0</v>
      </c>
      <c r="I19" s="42"/>
      <c r="J19" s="5"/>
      <c r="K19" s="38" t="str">
        <f>IF(G19=[1]ESF!D20,"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+[1]ESF!E21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IF(G20=[1]ESF!D21,"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+[1]ESF!E22</f>
        <v>14433</v>
      </c>
      <c r="E21" s="44">
        <v>0</v>
      </c>
      <c r="F21" s="44">
        <v>14433</v>
      </c>
      <c r="G21" s="45">
        <f t="shared" si="1"/>
        <v>0</v>
      </c>
      <c r="H21" s="45">
        <f t="shared" si="0"/>
        <v>-14433</v>
      </c>
      <c r="I21" s="42"/>
      <c r="J21" s="5"/>
      <c r="K21" s="38" t="s">
        <v>19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+[1]ESF!E23</f>
        <v>0</v>
      </c>
      <c r="E22" s="44">
        <v>0</v>
      </c>
      <c r="F22" s="44">
        <v>0</v>
      </c>
      <c r="G22" s="45">
        <f t="shared" si="1"/>
        <v>0</v>
      </c>
      <c r="H22" s="45">
        <f t="shared" si="0"/>
        <v>0</v>
      </c>
      <c r="I22" s="42"/>
      <c r="K22" s="38" t="str">
        <f>IF(G22=[1]ESF!D23,"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ht="12" customHeight="1" x14ac:dyDescent="0.2">
      <c r="A24" s="34"/>
      <c r="B24" s="35" t="s">
        <v>23</v>
      </c>
      <c r="C24" s="35"/>
      <c r="D24" s="36">
        <f>SUM(D26:D34)</f>
        <v>51156192.279999994</v>
      </c>
      <c r="E24" s="36">
        <f>SUM(E26:E34)</f>
        <v>7813785.1799999997</v>
      </c>
      <c r="F24" s="36">
        <f>SUM(F26:F34)</f>
        <v>6464127.4499999993</v>
      </c>
      <c r="G24" s="36">
        <f>+D24+E24-F24</f>
        <v>52505850.00999999</v>
      </c>
      <c r="H24" s="36">
        <f>+G24-D24</f>
        <v>1349657.7299999967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+[1]ESF!E30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+[1]ESF!E31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+[1]ESF!E32</f>
        <v>49574400.479999997</v>
      </c>
      <c r="E28" s="44">
        <v>6597924.2599999998</v>
      </c>
      <c r="F28" s="44">
        <v>6388367.8499999996</v>
      </c>
      <c r="G28" s="45">
        <f t="shared" si="2"/>
        <v>49783956.889999993</v>
      </c>
      <c r="H28" s="45">
        <f t="shared" si="3"/>
        <v>209556.40999999642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+[1]ESF!E33</f>
        <v>11900703.76</v>
      </c>
      <c r="E29" s="44">
        <v>1215860.92</v>
      </c>
      <c r="F29" s="44">
        <v>75759.600000000006</v>
      </c>
      <c r="G29" s="45">
        <f t="shared" si="2"/>
        <v>13040805.08</v>
      </c>
      <c r="H29" s="45">
        <f t="shared" si="3"/>
        <v>1140101.3200000003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+[1]ESF!E34</f>
        <v>5344</v>
      </c>
      <c r="E30" s="44">
        <v>0</v>
      </c>
      <c r="F30" s="44">
        <v>0</v>
      </c>
      <c r="G30" s="45">
        <f t="shared" si="2"/>
        <v>5344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+[1]ESF!E35</f>
        <v>-10324255.960000001</v>
      </c>
      <c r="E31" s="44">
        <v>0</v>
      </c>
      <c r="F31" s="44">
        <v>0</v>
      </c>
      <c r="G31" s="45">
        <f t="shared" si="2"/>
        <v>-10324255.960000001</v>
      </c>
      <c r="H31" s="45">
        <f t="shared" si="3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+[1]ESF!E36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+[1]ESF!E37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+[1]ESF!E38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IF(G34=[1]ESF!D38,"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8" spans="1:17" ht="15" x14ac:dyDescent="0.2">
      <c r="H48" s="60">
        <v>12</v>
      </c>
    </row>
  </sheetData>
  <sheetProtection formatCells="0" selectLockedCells="1"/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2017-10-19T17:39:12Z</dcterms:created>
  <dcterms:modified xsi:type="dcterms:W3CDTF">2017-10-19T17:39:50Z</dcterms:modified>
</cp:coreProperties>
</file>