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115" windowHeight="8505"/>
  </bookViews>
  <sheets>
    <sheet name="ECSF" sheetId="1" r:id="rId1"/>
  </sheets>
  <externalReferences>
    <externalReference r:id="rId2"/>
  </externalReferences>
  <definedNames>
    <definedName name="_xlnm.Print_Area" localSheetId="0">ECSF!$A$1:$K$70</definedName>
  </definedNames>
  <calcPr calcId="145621"/>
</workbook>
</file>

<file path=xl/calcChain.xml><?xml version="1.0" encoding="utf-8"?>
<calcChain xmlns="http://schemas.openxmlformats.org/spreadsheetml/2006/main">
  <c r="I53" i="1" l="1"/>
  <c r="J53" i="1" s="1"/>
  <c r="J52" i="1"/>
  <c r="J50" i="1" s="1"/>
  <c r="I52" i="1"/>
  <c r="I50" i="1"/>
  <c r="J48" i="1"/>
  <c r="I48" i="1"/>
  <c r="J47" i="1"/>
  <c r="I46" i="1"/>
  <c r="J46" i="1" s="1"/>
  <c r="I42" i="1"/>
  <c r="I40" i="1"/>
  <c r="J40" i="1" s="1"/>
  <c r="J39" i="1"/>
  <c r="J36" i="1" s="1"/>
  <c r="I39" i="1"/>
  <c r="I36" i="1"/>
  <c r="I34" i="1"/>
  <c r="D34" i="1"/>
  <c r="E34" i="1" s="1"/>
  <c r="D33" i="1"/>
  <c r="E33" i="1" s="1"/>
  <c r="I32" i="1"/>
  <c r="J32" i="1" s="1"/>
  <c r="D32" i="1"/>
  <c r="E32" i="1" s="1"/>
  <c r="I31" i="1"/>
  <c r="J31" i="1" s="1"/>
  <c r="D31" i="1"/>
  <c r="E31" i="1" s="1"/>
  <c r="I30" i="1"/>
  <c r="J30" i="1" s="1"/>
  <c r="D30" i="1"/>
  <c r="E30" i="1" s="1"/>
  <c r="I29" i="1"/>
  <c r="J29" i="1" s="1"/>
  <c r="D29" i="1"/>
  <c r="J28" i="1"/>
  <c r="I28" i="1"/>
  <c r="D28" i="1"/>
  <c r="I27" i="1"/>
  <c r="I25" i="1" s="1"/>
  <c r="D27" i="1"/>
  <c r="E27" i="1" s="1"/>
  <c r="D26" i="1"/>
  <c r="E26" i="1" s="1"/>
  <c r="D24" i="1"/>
  <c r="D22" i="1"/>
  <c r="E22" i="1" s="1"/>
  <c r="J21" i="1"/>
  <c r="E21" i="1"/>
  <c r="D21" i="1"/>
  <c r="I20" i="1"/>
  <c r="J20" i="1" s="1"/>
  <c r="E20" i="1"/>
  <c r="D20" i="1"/>
  <c r="I19" i="1"/>
  <c r="J19" i="1" s="1"/>
  <c r="E19" i="1"/>
  <c r="D19" i="1"/>
  <c r="I18" i="1"/>
  <c r="J18" i="1" s="1"/>
  <c r="E18" i="1"/>
  <c r="E14" i="1" s="1"/>
  <c r="I17" i="1"/>
  <c r="J17" i="1" s="1"/>
  <c r="D17" i="1"/>
  <c r="J14" i="1"/>
  <c r="I14" i="1"/>
  <c r="D14" i="1"/>
  <c r="I12" i="1"/>
  <c r="E24" i="1" l="1"/>
  <c r="J27" i="1"/>
  <c r="J25" i="1" s="1"/>
  <c r="J12" i="1" s="1"/>
</calcChain>
</file>

<file path=xl/sharedStrings.xml><?xml version="1.0" encoding="utf-8"?>
<sst xmlns="http://schemas.openxmlformats.org/spreadsheetml/2006/main" count="63" uniqueCount="60">
  <si>
    <t>ESTADO DE CAMBIOS EN LA SITUACIÓN FINANCIERA</t>
  </si>
  <si>
    <t>del 1 de Marzo  al 31 de Marzo de 2017</t>
  </si>
  <si>
    <t>(Pesos)</t>
  </si>
  <si>
    <t>Ente Público:</t>
  </si>
  <si>
    <t>ESCUELA PREPARATORA REGIONAL DEL RINCÓN</t>
  </si>
  <si>
    <t>Concepto</t>
  </si>
  <si>
    <t>Origen</t>
  </si>
  <si>
    <t>Aplicación</t>
  </si>
  <si>
    <t xml:space="preserve"> ACTIVO </t>
  </si>
  <si>
    <t xml:space="preserve">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</si>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</sst>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  <font>
      <sz val="12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65">
    <xf numFmtId="0" fontId="0" fillId="0" borderId="0" xfId="0"/>
    <xf numFmtId="0" fontId="3" fillId="11" borderId="0" xfId="0" applyFont="1" applyFill="1" applyBorder="1" applyAlignment="1"/>
    <xf numFmtId="0" fontId="3" fillId="11" borderId="0" xfId="0" applyFont="1" applyFill="1"/>
    <xf numFmtId="0" fontId="5" fillId="11" borderId="0" xfId="2" applyFont="1" applyFill="1" applyBorder="1" applyAlignment="1">
      <alignment horizontal="center"/>
    </xf>
    <xf numFmtId="0" fontId="5" fillId="11" borderId="0" xfId="2" applyFont="1" applyFill="1" applyBorder="1" applyAlignment="1"/>
    <xf numFmtId="0" fontId="3" fillId="12" borderId="0" xfId="0" applyFont="1" applyFill="1"/>
    <xf numFmtId="0" fontId="6" fillId="11" borderId="0" xfId="0" applyFont="1" applyFill="1" applyBorder="1" applyAlignment="1"/>
    <xf numFmtId="0" fontId="5" fillId="11" borderId="0" xfId="2" applyFont="1" applyFill="1" applyBorder="1" applyAlignment="1">
      <alignment horizontal="center"/>
    </xf>
    <xf numFmtId="0" fontId="5" fillId="12" borderId="0" xfId="2" applyFont="1" applyFill="1" applyBorder="1" applyAlignment="1">
      <alignment horizontal="center"/>
    </xf>
    <xf numFmtId="0" fontId="5" fillId="12" borderId="0" xfId="0" applyFont="1" applyFill="1" applyBorder="1" applyAlignment="1">
      <alignment horizontal="right"/>
    </xf>
    <xf numFmtId="0" fontId="5" fillId="12" borderId="0" xfId="0" applyNumberFormat="1" applyFont="1" applyFill="1" applyBorder="1" applyAlignment="1" applyProtection="1">
      <protection locked="0"/>
    </xf>
    <xf numFmtId="0" fontId="5" fillId="12" borderId="2" xfId="0" applyNumberFormat="1" applyFont="1" applyFill="1" applyBorder="1" applyAlignment="1" applyProtection="1">
      <alignment horizontal="center"/>
      <protection locked="0"/>
    </xf>
    <xf numFmtId="0" fontId="5" fillId="12" borderId="0" xfId="2" applyFont="1" applyFill="1" applyBorder="1" applyAlignment="1"/>
    <xf numFmtId="0" fontId="3" fillId="12" borderId="0" xfId="0" applyFont="1" applyFill="1" applyAlignment="1">
      <alignment wrapText="1"/>
    </xf>
    <xf numFmtId="0" fontId="6" fillId="12" borderId="0" xfId="0" applyFont="1" applyFill="1" applyBorder="1" applyAlignment="1">
      <alignment horizontal="center"/>
    </xf>
    <xf numFmtId="0" fontId="3" fillId="12" borderId="0" xfId="0" applyFont="1" applyFill="1" applyBorder="1"/>
    <xf numFmtId="0" fontId="3" fillId="12" borderId="0" xfId="0" applyFont="1" applyFill="1" applyBorder="1" applyAlignment="1">
      <alignment wrapText="1"/>
    </xf>
    <xf numFmtId="0" fontId="7" fillId="12" borderId="0" xfId="2" applyFont="1" applyFill="1" applyBorder="1" applyAlignment="1">
      <alignment horizontal="center" vertical="center"/>
    </xf>
    <xf numFmtId="0" fontId="7" fillId="12" borderId="0" xfId="2" applyFont="1" applyFill="1" applyBorder="1" applyAlignment="1">
      <alignment horizontal="center"/>
    </xf>
    <xf numFmtId="0" fontId="3" fillId="12" borderId="0" xfId="0" applyFont="1" applyFill="1" applyBorder="1" applyAlignment="1">
      <alignment horizontal="center"/>
    </xf>
    <xf numFmtId="0" fontId="7" fillId="11" borderId="3" xfId="0" applyFont="1" applyFill="1" applyBorder="1" applyAlignment="1">
      <alignment horizontal="center" vertical="center"/>
    </xf>
    <xf numFmtId="0" fontId="5" fillId="11" borderId="4" xfId="2" applyFont="1" applyFill="1" applyBorder="1" applyAlignment="1">
      <alignment horizontal="center" vertical="center"/>
    </xf>
    <xf numFmtId="164" fontId="5" fillId="11" borderId="4" xfId="1" applyNumberFormat="1" applyFont="1" applyFill="1" applyBorder="1" applyAlignment="1">
      <alignment horizontal="center" vertical="center"/>
    </xf>
    <xf numFmtId="0" fontId="5" fillId="11" borderId="4" xfId="2" applyFont="1" applyFill="1" applyBorder="1" applyAlignment="1">
      <alignment horizontal="center" vertical="center"/>
    </xf>
    <xf numFmtId="0" fontId="5" fillId="11" borderId="5" xfId="2" applyFont="1" applyFill="1" applyBorder="1" applyAlignment="1">
      <alignment horizontal="center" vertical="center"/>
    </xf>
    <xf numFmtId="0" fontId="3" fillId="12" borderId="6" xfId="0" applyFont="1" applyFill="1" applyBorder="1" applyAlignment="1"/>
    <xf numFmtId="0" fontId="5" fillId="12" borderId="0" xfId="2" applyFont="1" applyFill="1" applyBorder="1" applyAlignment="1">
      <alignment vertical="center"/>
    </xf>
    <xf numFmtId="0" fontId="7" fillId="12" borderId="0" xfId="2" applyFont="1" applyFill="1" applyBorder="1" applyAlignment="1"/>
    <xf numFmtId="0" fontId="3" fillId="12" borderId="0" xfId="0" applyFont="1" applyFill="1" applyBorder="1" applyAlignment="1"/>
    <xf numFmtId="0" fontId="3" fillId="12" borderId="7" xfId="0" applyFont="1" applyFill="1" applyBorder="1"/>
    <xf numFmtId="0" fontId="3" fillId="12" borderId="6" xfId="0" applyFont="1" applyFill="1" applyBorder="1" applyAlignment="1">
      <alignment vertical="top"/>
    </xf>
    <xf numFmtId="0" fontId="5" fillId="12" borderId="0" xfId="2" applyFont="1" applyFill="1" applyBorder="1" applyAlignment="1">
      <alignment vertical="top"/>
    </xf>
    <xf numFmtId="0" fontId="8" fillId="12" borderId="0" xfId="2" applyFont="1" applyFill="1" applyBorder="1" applyAlignment="1">
      <alignment horizontal="center"/>
    </xf>
    <xf numFmtId="0" fontId="3" fillId="12" borderId="0" xfId="0" applyFont="1" applyFill="1" applyBorder="1" applyAlignment="1">
      <alignment vertical="top"/>
    </xf>
    <xf numFmtId="0" fontId="7" fillId="12" borderId="6" xfId="0" applyFont="1" applyFill="1" applyBorder="1" applyAlignment="1">
      <alignment horizontal="left" vertical="top"/>
    </xf>
    <xf numFmtId="0" fontId="5" fillId="12" borderId="0" xfId="0" applyFont="1" applyFill="1" applyBorder="1" applyAlignment="1">
      <alignment horizontal="left" vertical="top" wrapText="1"/>
    </xf>
    <xf numFmtId="3" fontId="5" fillId="12" borderId="0" xfId="0" applyNumberFormat="1" applyFont="1" applyFill="1" applyBorder="1" applyAlignment="1" applyProtection="1">
      <alignment horizontal="right" vertical="top"/>
    </xf>
    <xf numFmtId="0" fontId="5" fillId="12" borderId="6" xfId="0" applyFont="1" applyFill="1" applyBorder="1" applyAlignment="1">
      <alignment horizontal="left" vertical="top"/>
    </xf>
    <xf numFmtId="0" fontId="5" fillId="12" borderId="0" xfId="0" applyFont="1" applyFill="1" applyBorder="1" applyAlignment="1">
      <alignment vertical="top" wrapText="1"/>
    </xf>
    <xf numFmtId="0" fontId="5" fillId="12" borderId="0" xfId="0" applyFont="1" applyFill="1" applyBorder="1" applyAlignment="1">
      <alignment vertical="top"/>
    </xf>
    <xf numFmtId="3" fontId="7" fillId="12" borderId="0" xfId="0" applyNumberFormat="1" applyFont="1" applyFill="1" applyBorder="1" applyAlignment="1" applyProtection="1">
      <alignment horizontal="right" vertical="top"/>
    </xf>
    <xf numFmtId="0" fontId="7" fillId="12" borderId="0" xfId="0" applyFont="1" applyFill="1" applyBorder="1" applyAlignment="1">
      <alignment horizontal="left" vertical="top" wrapText="1"/>
    </xf>
    <xf numFmtId="3" fontId="7" fillId="12" borderId="0" xfId="1" applyNumberFormat="1" applyFont="1" applyFill="1" applyBorder="1" applyAlignment="1" applyProtection="1">
      <alignment horizontal="right" vertical="top" wrapText="1"/>
    </xf>
    <xf numFmtId="0" fontId="7" fillId="12" borderId="0" xfId="0" applyFont="1" applyFill="1" applyBorder="1" applyAlignment="1">
      <alignment horizontal="justify" vertical="top" wrapText="1"/>
    </xf>
    <xf numFmtId="0" fontId="9" fillId="12" borderId="0" xfId="0" applyFont="1" applyFill="1" applyBorder="1" applyAlignment="1">
      <alignment horizontal="left" vertical="top" wrapText="1"/>
    </xf>
    <xf numFmtId="0" fontId="8" fillId="12" borderId="0" xfId="2" applyFont="1" applyFill="1" applyBorder="1" applyAlignment="1" applyProtection="1">
      <alignment horizontal="center"/>
    </xf>
    <xf numFmtId="0" fontId="7" fillId="12" borderId="8" xfId="0" applyFont="1" applyFill="1" applyBorder="1" applyAlignment="1">
      <alignment horizontal="left" vertical="top"/>
    </xf>
    <xf numFmtId="0" fontId="3" fillId="12" borderId="2" xfId="0" applyFont="1" applyFill="1" applyBorder="1"/>
    <xf numFmtId="0" fontId="3" fillId="12" borderId="2" xfId="0" applyFont="1" applyFill="1" applyBorder="1" applyAlignment="1">
      <alignment vertical="top"/>
    </xf>
    <xf numFmtId="0" fontId="7" fillId="12" borderId="2" xfId="0" applyFont="1" applyFill="1" applyBorder="1" applyAlignment="1">
      <alignment horizontal="left" vertical="top" wrapText="1"/>
    </xf>
    <xf numFmtId="3" fontId="7" fillId="12" borderId="2" xfId="1" applyNumberFormat="1" applyFont="1" applyFill="1" applyBorder="1" applyAlignment="1" applyProtection="1">
      <alignment horizontal="right" vertical="top" wrapText="1"/>
    </xf>
    <xf numFmtId="0" fontId="3" fillId="12" borderId="9" xfId="0" applyFont="1" applyFill="1" applyBorder="1"/>
    <xf numFmtId="0" fontId="3" fillId="12" borderId="4" xfId="0" applyFont="1" applyFill="1" applyBorder="1"/>
    <xf numFmtId="0" fontId="7" fillId="12" borderId="2" xfId="0" applyFont="1" applyFill="1" applyBorder="1" applyAlignment="1">
      <alignment vertical="top"/>
    </xf>
    <xf numFmtId="0" fontId="7" fillId="12" borderId="2" xfId="0" applyFont="1" applyFill="1" applyBorder="1"/>
    <xf numFmtId="43" fontId="7" fillId="12" borderId="2" xfId="1" applyFont="1" applyFill="1" applyBorder="1"/>
    <xf numFmtId="0" fontId="7" fillId="12" borderId="2" xfId="0" applyFont="1" applyFill="1" applyBorder="1" applyAlignment="1">
      <alignment vertical="center" wrapText="1"/>
    </xf>
    <xf numFmtId="0" fontId="7" fillId="12" borderId="0" xfId="0" applyFont="1" applyFill="1" applyBorder="1" applyAlignment="1">
      <alignment vertical="top"/>
    </xf>
    <xf numFmtId="0" fontId="7" fillId="12" borderId="0" xfId="0" applyFont="1" applyFill="1" applyBorder="1"/>
    <xf numFmtId="43" fontId="7" fillId="12" borderId="0" xfId="1" applyFont="1" applyFill="1" applyBorder="1"/>
    <xf numFmtId="0" fontId="7" fillId="12" borderId="0" xfId="0" applyFont="1" applyFill="1" applyBorder="1" applyAlignment="1">
      <alignment vertical="center" wrapText="1"/>
    </xf>
    <xf numFmtId="0" fontId="7" fillId="12" borderId="0" xfId="0" applyFont="1" applyFill="1" applyBorder="1" applyAlignment="1">
      <alignment horizontal="left" vertical="top"/>
    </xf>
    <xf numFmtId="0" fontId="7" fillId="12" borderId="0" xfId="0" applyFont="1" applyFill="1" applyBorder="1" applyAlignment="1">
      <alignment vertical="center"/>
    </xf>
    <xf numFmtId="0" fontId="7" fillId="12" borderId="0" xfId="0" applyFont="1" applyFill="1" applyBorder="1" applyAlignment="1">
      <alignment wrapText="1"/>
    </xf>
    <xf numFmtId="0" fontId="10" fillId="12" borderId="0" xfId="0" applyFont="1" applyFill="1"/>
  </cellXfs>
  <cellStyles count="266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 6" xfId="38"/>
    <cellStyle name="Millares 2 20" xfId="39"/>
    <cellStyle name="Millares 2 3" xfId="40"/>
    <cellStyle name="Millares 2 3 2" xfId="41"/>
    <cellStyle name="Millares 2 3 3" xfId="42"/>
    <cellStyle name="Millares 2 4" xfId="43"/>
    <cellStyle name="Millares 2 5" xfId="44"/>
    <cellStyle name="Millares 2 6" xfId="45"/>
    <cellStyle name="Millares 2 7" xfId="46"/>
    <cellStyle name="Millares 2 8" xfId="47"/>
    <cellStyle name="Millares 2 9" xfId="48"/>
    <cellStyle name="Millares 3" xfId="49"/>
    <cellStyle name="Millares 3 2" xfId="50"/>
    <cellStyle name="Millares 3 2 2" xfId="51"/>
    <cellStyle name="Millares 3 3" xfId="52"/>
    <cellStyle name="Millares 3 3 2" xfId="53"/>
    <cellStyle name="Millares 3 4" xfId="54"/>
    <cellStyle name="Millares 3 4 2" xfId="55"/>
    <cellStyle name="Millares 3 5" xfId="56"/>
    <cellStyle name="Millares 3 5 2" xfId="57"/>
    <cellStyle name="Millares 3 6" xfId="58"/>
    <cellStyle name="Millares 4" xfId="59"/>
    <cellStyle name="Millares 4 2" xfId="60"/>
    <cellStyle name="Millares 4 2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69"/>
    <cellStyle name="Moneda 3" xfId="70"/>
    <cellStyle name="Normal" xfId="0" builtinId="0"/>
    <cellStyle name="Normal 10" xfId="71"/>
    <cellStyle name="Normal 10 2" xfId="72"/>
    <cellStyle name="Normal 10 3" xfId="73"/>
    <cellStyle name="Normal 10 4" xfId="74"/>
    <cellStyle name="Normal 10 5" xfId="75"/>
    <cellStyle name="Normal 11" xfId="76"/>
    <cellStyle name="Normal 12" xfId="77"/>
    <cellStyle name="Normal 12 2" xfId="78"/>
    <cellStyle name="Normal 13" xfId="79"/>
    <cellStyle name="Normal 14" xfId="80"/>
    <cellStyle name="Normal 2" xfId="2"/>
    <cellStyle name="Normal 2 10" xfId="81"/>
    <cellStyle name="Normal 2 10 2" xfId="82"/>
    <cellStyle name="Normal 2 10 3" xfId="83"/>
    <cellStyle name="Normal 2 11" xfId="84"/>
    <cellStyle name="Normal 2 11 2" xfId="85"/>
    <cellStyle name="Normal 2 11 3" xfId="86"/>
    <cellStyle name="Normal 2 12" xfId="87"/>
    <cellStyle name="Normal 2 12 2" xfId="88"/>
    <cellStyle name="Normal 2 12 3" xfId="89"/>
    <cellStyle name="Normal 2 13" xfId="90"/>
    <cellStyle name="Normal 2 13 2" xfId="91"/>
    <cellStyle name="Normal 2 13 3" xfId="92"/>
    <cellStyle name="Normal 2 14" xfId="93"/>
    <cellStyle name="Normal 2 14 2" xfId="94"/>
    <cellStyle name="Normal 2 14 3" xfId="95"/>
    <cellStyle name="Normal 2 15" xfId="96"/>
    <cellStyle name="Normal 2 15 2" xfId="97"/>
    <cellStyle name="Normal 2 15 3" xfId="98"/>
    <cellStyle name="Normal 2 16" xfId="99"/>
    <cellStyle name="Normal 2 16 2" xfId="100"/>
    <cellStyle name="Normal 2 16 3" xfId="101"/>
    <cellStyle name="Normal 2 17" xfId="102"/>
    <cellStyle name="Normal 2 17 2" xfId="103"/>
    <cellStyle name="Normal 2 17 3" xfId="104"/>
    <cellStyle name="Normal 2 18" xfId="105"/>
    <cellStyle name="Normal 2 18 2" xfId="106"/>
    <cellStyle name="Normal 2 19" xfId="107"/>
    <cellStyle name="Normal 2 2" xfId="108"/>
    <cellStyle name="Normal 2 2 10" xfId="109"/>
    <cellStyle name="Normal 2 2 11" xfId="110"/>
    <cellStyle name="Normal 2 2 12" xfId="111"/>
    <cellStyle name="Normal 2 2 13" xfId="112"/>
    <cellStyle name="Normal 2 2 14" xfId="113"/>
    <cellStyle name="Normal 2 2 15" xfId="114"/>
    <cellStyle name="Normal 2 2 16" xfId="115"/>
    <cellStyle name="Normal 2 2 17" xfId="116"/>
    <cellStyle name="Normal 2 2 18" xfId="117"/>
    <cellStyle name="Normal 2 2 19" xfId="118"/>
    <cellStyle name="Normal 2 2 2" xfId="119"/>
    <cellStyle name="Normal 2 2 2 2" xfId="120"/>
    <cellStyle name="Normal 2 2 2 3" xfId="121"/>
    <cellStyle name="Normal 2 2 2 4" xfId="122"/>
    <cellStyle name="Normal 2 2 2 5" xfId="123"/>
    <cellStyle name="Normal 2 2 2 6" xfId="124"/>
    <cellStyle name="Normal 2 2 2 7" xfId="125"/>
    <cellStyle name="Normal 2 2 20" xfId="126"/>
    <cellStyle name="Normal 2 2 21" xfId="127"/>
    <cellStyle name="Normal 2 2 22" xfId="128"/>
    <cellStyle name="Normal 2 2 23" xfId="129"/>
    <cellStyle name="Normal 2 2 3" xfId="130"/>
    <cellStyle name="Normal 2 2 4" xfId="131"/>
    <cellStyle name="Normal 2 2 5" xfId="132"/>
    <cellStyle name="Normal 2 2 6" xfId="133"/>
    <cellStyle name="Normal 2 2 7" xfId="134"/>
    <cellStyle name="Normal 2 2 8" xfId="135"/>
    <cellStyle name="Normal 2 2 9" xfId="136"/>
    <cellStyle name="Normal 2 20" xfId="137"/>
    <cellStyle name="Normal 2 21" xfId="138"/>
    <cellStyle name="Normal 2 22" xfId="139"/>
    <cellStyle name="Normal 2 23" xfId="140"/>
    <cellStyle name="Normal 2 24" xfId="141"/>
    <cellStyle name="Normal 2 25" xfId="142"/>
    <cellStyle name="Normal 2 26" xfId="143"/>
    <cellStyle name="Normal 2 27" xfId="144"/>
    <cellStyle name="Normal 2 28" xfId="145"/>
    <cellStyle name="Normal 2 29" xfId="146"/>
    <cellStyle name="Normal 2 3" xfId="147"/>
    <cellStyle name="Normal 2 3 2" xfId="148"/>
    <cellStyle name="Normal 2 3 3" xfId="149"/>
    <cellStyle name="Normal 2 3 4" xfId="150"/>
    <cellStyle name="Normal 2 3 5" xfId="151"/>
    <cellStyle name="Normal 2 3 6" xfId="152"/>
    <cellStyle name="Normal 2 3 7" xfId="153"/>
    <cellStyle name="Normal 2 3 8" xfId="154"/>
    <cellStyle name="Normal 2 30" xfId="155"/>
    <cellStyle name="Normal 2 31" xfId="156"/>
    <cellStyle name="Normal 2 4" xfId="157"/>
    <cellStyle name="Normal 2 4 2" xfId="158"/>
    <cellStyle name="Normal 2 4 3" xfId="159"/>
    <cellStyle name="Normal 2 5" xfId="160"/>
    <cellStyle name="Normal 2 5 2" xfId="161"/>
    <cellStyle name="Normal 2 5 3" xfId="162"/>
    <cellStyle name="Normal 2 6" xfId="163"/>
    <cellStyle name="Normal 2 6 2" xfId="164"/>
    <cellStyle name="Normal 2 6 3" xfId="165"/>
    <cellStyle name="Normal 2 7" xfId="166"/>
    <cellStyle name="Normal 2 7 2" xfId="167"/>
    <cellStyle name="Normal 2 7 3" xfId="168"/>
    <cellStyle name="Normal 2 8" xfId="169"/>
    <cellStyle name="Normal 2 8 2" xfId="170"/>
    <cellStyle name="Normal 2 8 3" xfId="171"/>
    <cellStyle name="Normal 2 82" xfId="172"/>
    <cellStyle name="Normal 2 83" xfId="173"/>
    <cellStyle name="Normal 2 86" xfId="174"/>
    <cellStyle name="Normal 2 9" xfId="175"/>
    <cellStyle name="Normal 2 9 2" xfId="176"/>
    <cellStyle name="Normal 2 9 3" xfId="177"/>
    <cellStyle name="Normal 3" xfId="178"/>
    <cellStyle name="Normal 3 10" xfId="179"/>
    <cellStyle name="Normal 3 2" xfId="180"/>
    <cellStyle name="Normal 3 3" xfId="181"/>
    <cellStyle name="Normal 3 4" xfId="182"/>
    <cellStyle name="Normal 3 5" xfId="183"/>
    <cellStyle name="Normal 3 5 2" xfId="184"/>
    <cellStyle name="Normal 3 6" xfId="185"/>
    <cellStyle name="Normal 3 6 2" xfId="186"/>
    <cellStyle name="Normal 3 7" xfId="187"/>
    <cellStyle name="Normal 3 7 2" xfId="188"/>
    <cellStyle name="Normal 3 8" xfId="189"/>
    <cellStyle name="Normal 3 8 2" xfId="190"/>
    <cellStyle name="Normal 3 9" xfId="191"/>
    <cellStyle name="Normal 4" xfId="192"/>
    <cellStyle name="Normal 4 2" xfId="193"/>
    <cellStyle name="Normal 4 2 2" xfId="194"/>
    <cellStyle name="Normal 4 3" xfId="195"/>
    <cellStyle name="Normal 4 4" xfId="196"/>
    <cellStyle name="Normal 4 5" xfId="197"/>
    <cellStyle name="Normal 4 6" xfId="198"/>
    <cellStyle name="Normal 5" xfId="199"/>
    <cellStyle name="Normal 5 10" xfId="200"/>
    <cellStyle name="Normal 5 11" xfId="201"/>
    <cellStyle name="Normal 5 12" xfId="202"/>
    <cellStyle name="Normal 5 13" xfId="203"/>
    <cellStyle name="Normal 5 14" xfId="204"/>
    <cellStyle name="Normal 5 15" xfId="205"/>
    <cellStyle name="Normal 5 16" xfId="206"/>
    <cellStyle name="Normal 5 17" xfId="207"/>
    <cellStyle name="Normal 5 18" xfId="208"/>
    <cellStyle name="Normal 5 2" xfId="209"/>
    <cellStyle name="Normal 5 2 2" xfId="210"/>
    <cellStyle name="Normal 5 3" xfId="211"/>
    <cellStyle name="Normal 5 3 2" xfId="212"/>
    <cellStyle name="Normal 5 4" xfId="213"/>
    <cellStyle name="Normal 5 4 2" xfId="214"/>
    <cellStyle name="Normal 5 5" xfId="215"/>
    <cellStyle name="Normal 5 5 2" xfId="216"/>
    <cellStyle name="Normal 5 6" xfId="217"/>
    <cellStyle name="Normal 5 7" xfId="218"/>
    <cellStyle name="Normal 5 7 2" xfId="219"/>
    <cellStyle name="Normal 5 8" xfId="220"/>
    <cellStyle name="Normal 5 9" xfId="221"/>
    <cellStyle name="Normal 56" xfId="222"/>
    <cellStyle name="Normal 6" xfId="223"/>
    <cellStyle name="Normal 6 2" xfId="224"/>
    <cellStyle name="Normal 6 3" xfId="225"/>
    <cellStyle name="Normal 7" xfId="226"/>
    <cellStyle name="Normal 7 10" xfId="227"/>
    <cellStyle name="Normal 7 11" xfId="228"/>
    <cellStyle name="Normal 7 12" xfId="229"/>
    <cellStyle name="Normal 7 13" xfId="230"/>
    <cellStyle name="Normal 7 14" xfId="231"/>
    <cellStyle name="Normal 7 15" xfId="232"/>
    <cellStyle name="Normal 7 16" xfId="233"/>
    <cellStyle name="Normal 7 17" xfId="234"/>
    <cellStyle name="Normal 7 18" xfId="235"/>
    <cellStyle name="Normal 7 19" xfId="236"/>
    <cellStyle name="Normal 7 2" xfId="237"/>
    <cellStyle name="Normal 7 3" xfId="238"/>
    <cellStyle name="Normal 7 4" xfId="239"/>
    <cellStyle name="Normal 7 5" xfId="240"/>
    <cellStyle name="Normal 7 6" xfId="241"/>
    <cellStyle name="Normal 7 7" xfId="242"/>
    <cellStyle name="Normal 7 8" xfId="243"/>
    <cellStyle name="Normal 7 9" xfId="244"/>
    <cellStyle name="Normal 8" xfId="245"/>
    <cellStyle name="Normal 9" xfId="246"/>
    <cellStyle name="Normal 9 2" xfId="247"/>
    <cellStyle name="Normal 9 3" xfId="248"/>
    <cellStyle name="Notas 2" xfId="249"/>
    <cellStyle name="Porcentaje 2" xfId="250"/>
    <cellStyle name="Porcentual 2" xfId="251"/>
    <cellStyle name="Porcentual 2 2" xfId="252"/>
    <cellStyle name="Total 10" xfId="253"/>
    <cellStyle name="Total 11" xfId="254"/>
    <cellStyle name="Total 12" xfId="255"/>
    <cellStyle name="Total 13" xfId="256"/>
    <cellStyle name="Total 14" xfId="257"/>
    <cellStyle name="Total 2" xfId="258"/>
    <cellStyle name="Total 3" xfId="259"/>
    <cellStyle name="Total 4" xfId="260"/>
    <cellStyle name="Total 5" xfId="261"/>
    <cellStyle name="Total 6" xfId="262"/>
    <cellStyle name="Total 7" xfId="263"/>
    <cellStyle name="Total 8" xfId="264"/>
    <cellStyle name="Total 9" xfId="2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RR/Documents/EPRR%20CONT%20Y%20PRES/CONTABILIDAD%20Y%20PRESUPUESTOS%202017/ESTADOS%20FINANCIEROS/03%20Marzo/Estados%20Fros%20y%20Pptales%20MARZO%202017_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ESF"/>
      <sheetName val="EA"/>
      <sheetName val="EVHP"/>
      <sheetName val="EFE"/>
      <sheetName val="ECSF"/>
      <sheetName val="EAA"/>
      <sheetName val="EADO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BMu "/>
      <sheetName val="BInmu"/>
      <sheetName val="CProg"/>
      <sheetName val="PyPI  "/>
      <sheetName val="IR"/>
      <sheetName val="Rel Cta Banc"/>
      <sheetName val="Esq Bur"/>
      <sheetName val="Esq Bu"/>
      <sheetName val="Ayudas"/>
      <sheetName val="Gasto Federalizado "/>
    </sheetNames>
    <sheetDataSet>
      <sheetData sheetId="0"/>
      <sheetData sheetId="1">
        <row r="18">
          <cell r="D18">
            <v>354226.32</v>
          </cell>
          <cell r="E18">
            <v>380148.02</v>
          </cell>
          <cell r="I18">
            <v>0</v>
          </cell>
          <cell r="J18">
            <v>0</v>
          </cell>
        </row>
        <row r="19">
          <cell r="D19">
            <v>130702.84</v>
          </cell>
          <cell r="E19">
            <v>51024.46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14433</v>
          </cell>
          <cell r="E22">
            <v>14433</v>
          </cell>
          <cell r="I22">
            <v>-10000</v>
          </cell>
          <cell r="J22">
            <v>-10000</v>
          </cell>
        </row>
        <row r="23">
          <cell r="D23">
            <v>0</v>
          </cell>
          <cell r="E23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I31">
            <v>0</v>
          </cell>
          <cell r="J31">
            <v>0</v>
          </cell>
        </row>
        <row r="32">
          <cell r="D32">
            <v>49574400.479999997</v>
          </cell>
          <cell r="E32">
            <v>49574400.479999997</v>
          </cell>
          <cell r="I32">
            <v>0</v>
          </cell>
          <cell r="J32">
            <v>0</v>
          </cell>
        </row>
        <row r="33">
          <cell r="D33">
            <v>11900703.76</v>
          </cell>
          <cell r="E33">
            <v>11900703.76</v>
          </cell>
          <cell r="I33">
            <v>0</v>
          </cell>
          <cell r="J33">
            <v>0</v>
          </cell>
        </row>
        <row r="34">
          <cell r="D34">
            <v>5344</v>
          </cell>
          <cell r="E34">
            <v>5344</v>
          </cell>
          <cell r="I34">
            <v>0</v>
          </cell>
          <cell r="J34">
            <v>0</v>
          </cell>
        </row>
        <row r="35">
          <cell r="D35">
            <v>-10324255.960000001</v>
          </cell>
          <cell r="E35">
            <v>-10324255.960000001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46">
          <cell r="I46">
            <v>-34393.19</v>
          </cell>
          <cell r="J46">
            <v>-34393.19</v>
          </cell>
        </row>
        <row r="47">
          <cell r="I47">
            <v>0</v>
          </cell>
          <cell r="J47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-4941420.55</v>
          </cell>
          <cell r="J54">
            <v>-4941420.55</v>
          </cell>
        </row>
        <row r="55">
          <cell r="I55">
            <v>0</v>
          </cell>
          <cell r="J55">
            <v>0</v>
          </cell>
        </row>
        <row r="59">
          <cell r="I59">
            <v>0</v>
          </cell>
          <cell r="J59">
            <v>0</v>
          </cell>
        </row>
        <row r="60">
          <cell r="I60">
            <v>0</v>
          </cell>
          <cell r="J6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showGridLines="0" tabSelected="1" zoomScale="93" zoomScaleNormal="93" zoomScalePageLayoutView="80" workbookViewId="0">
      <selection activeCell="C23" sqref="C23"/>
    </sheetView>
  </sheetViews>
  <sheetFormatPr baseColWidth="10" defaultRowHeight="12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3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7"/>
      <c r="B3" s="2"/>
      <c r="C3" s="3" t="s">
        <v>1</v>
      </c>
      <c r="D3" s="3"/>
      <c r="E3" s="3"/>
      <c r="F3" s="3"/>
      <c r="G3" s="3"/>
      <c r="H3" s="3"/>
      <c r="I3" s="3"/>
      <c r="J3" s="6"/>
      <c r="K3" s="6"/>
    </row>
    <row r="4" spans="1:11" ht="14.1" customHeight="1" x14ac:dyDescent="0.2">
      <c r="A4" s="7"/>
      <c r="B4" s="2"/>
      <c r="C4" s="3" t="s">
        <v>2</v>
      </c>
      <c r="D4" s="3"/>
      <c r="E4" s="3"/>
      <c r="F4" s="3"/>
      <c r="G4" s="3"/>
      <c r="H4" s="3"/>
      <c r="I4" s="3"/>
      <c r="J4" s="6"/>
      <c r="K4" s="6"/>
    </row>
    <row r="5" spans="1:11" ht="20.100000000000001" customHeight="1" x14ac:dyDescent="0.2">
      <c r="A5" s="8"/>
      <c r="B5" s="9"/>
      <c r="C5" s="10"/>
      <c r="D5" s="9" t="s">
        <v>3</v>
      </c>
      <c r="E5" s="11" t="s">
        <v>4</v>
      </c>
      <c r="F5" s="11"/>
      <c r="G5" s="11"/>
      <c r="H5" s="10"/>
      <c r="I5" s="10"/>
      <c r="J5" s="10"/>
    </row>
    <row r="6" spans="1:11" ht="3" customHeight="1" x14ac:dyDescent="0.2">
      <c r="A6" s="12"/>
      <c r="B6" s="12"/>
      <c r="C6" s="12"/>
      <c r="D6" s="12"/>
      <c r="E6" s="12"/>
      <c r="F6" s="12"/>
    </row>
    <row r="7" spans="1:11" s="15" customFormat="1" ht="3" customHeight="1" x14ac:dyDescent="0.2">
      <c r="A7" s="8"/>
      <c r="B7" s="8"/>
      <c r="C7" s="8"/>
      <c r="D7" s="8"/>
      <c r="E7" s="8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>
        <v>0</v>
      </c>
      <c r="E12" s="36" t="s">
        <v>9</v>
      </c>
      <c r="F12" s="33"/>
      <c r="G12" s="35" t="s">
        <v>10</v>
      </c>
      <c r="H12" s="35"/>
      <c r="I12" s="36">
        <f>+I14</f>
        <v>0</v>
      </c>
      <c r="J12" s="36">
        <f>J14+J25</f>
        <v>537128.93000000005</v>
      </c>
      <c r="K12" s="29"/>
    </row>
    <row r="13" spans="1:11" x14ac:dyDescent="0.2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">
      <c r="A14" s="37"/>
      <c r="B14" s="35" t="s">
        <v>11</v>
      </c>
      <c r="C14" s="35"/>
      <c r="D14" s="36">
        <f>D16+D17+D18+D19+D20+D21+D22-E17</f>
        <v>25921.700000000012</v>
      </c>
      <c r="E14" s="36">
        <f>E18+E16-D17</f>
        <v>1630586.0999999999</v>
      </c>
      <c r="F14" s="33"/>
      <c r="G14" s="35" t="s">
        <v>12</v>
      </c>
      <c r="H14" s="35"/>
      <c r="I14" s="36">
        <f>+I16+I22-J23</f>
        <v>0</v>
      </c>
      <c r="J14" s="36">
        <f>+J16-I23</f>
        <v>537128.93000000005</v>
      </c>
      <c r="K14" s="29"/>
    </row>
    <row r="15" spans="1:11" x14ac:dyDescent="0.2">
      <c r="A15" s="37"/>
      <c r="B15" s="38"/>
      <c r="C15" s="39"/>
      <c r="D15" s="40"/>
      <c r="E15" s="40"/>
      <c r="F15" s="33"/>
      <c r="G15" s="38"/>
      <c r="H15" s="38"/>
      <c r="I15" s="40"/>
      <c r="J15" s="40"/>
      <c r="K15" s="29"/>
    </row>
    <row r="16" spans="1:11" ht="14.25" customHeight="1" x14ac:dyDescent="0.2">
      <c r="A16" s="34"/>
      <c r="B16" s="41" t="s">
        <v>13</v>
      </c>
      <c r="C16" s="41"/>
      <c r="D16" s="42">
        <v>0</v>
      </c>
      <c r="E16" s="42">
        <v>1576829.42</v>
      </c>
      <c r="F16" s="33"/>
      <c r="G16" s="41" t="s">
        <v>14</v>
      </c>
      <c r="H16" s="41"/>
      <c r="I16" s="42">
        <v>0</v>
      </c>
      <c r="J16" s="42">
        <v>611355.93000000005</v>
      </c>
      <c r="K16" s="29"/>
    </row>
    <row r="17" spans="1:11" ht="14.25" customHeight="1" x14ac:dyDescent="0.2">
      <c r="A17" s="34"/>
      <c r="B17" s="41" t="s">
        <v>15</v>
      </c>
      <c r="C17" s="41"/>
      <c r="D17" s="42">
        <f>IF([1]ESF!D18&lt;[1]ESF!E18,[1]ESF!E18-[1]ESF!D18,0)</f>
        <v>25921.700000000012</v>
      </c>
      <c r="E17" s="42">
        <v>0</v>
      </c>
      <c r="F17" s="33"/>
      <c r="G17" s="41" t="s">
        <v>16</v>
      </c>
      <c r="H17" s="41"/>
      <c r="I17" s="42">
        <f>IF([1]ESF!I18&gt;[1]ESF!J18,[1]ESF!I18-[1]ESF!J18,0)</f>
        <v>0</v>
      </c>
      <c r="J17" s="42">
        <f>IF(I17&gt;0,0,[1]ESF!J18-[1]ESF!I18)</f>
        <v>0</v>
      </c>
      <c r="K17" s="29"/>
    </row>
    <row r="18" spans="1:11" ht="14.25" customHeight="1" x14ac:dyDescent="0.2">
      <c r="A18" s="34"/>
      <c r="B18" s="41" t="s">
        <v>17</v>
      </c>
      <c r="C18" s="41"/>
      <c r="D18" s="42">
        <v>0</v>
      </c>
      <c r="E18" s="42">
        <f>IF(D18&gt;0,0,[1]ESF!D19-[1]ESF!E19)</f>
        <v>79678.38</v>
      </c>
      <c r="F18" s="33"/>
      <c r="G18" s="41" t="s">
        <v>18</v>
      </c>
      <c r="H18" s="41"/>
      <c r="I18" s="42">
        <f>IF([1]ESF!I19&gt;[1]ESF!J19,[1]ESF!I19-[1]ESF!J19,0)</f>
        <v>0</v>
      </c>
      <c r="J18" s="42">
        <f>IF(I18&gt;0,0,[1]ESF!J19-[1]ESF!I19)</f>
        <v>0</v>
      </c>
      <c r="K18" s="29"/>
    </row>
    <row r="19" spans="1:11" ht="14.25" customHeight="1" x14ac:dyDescent="0.2">
      <c r="A19" s="34"/>
      <c r="B19" s="41" t="s">
        <v>19</v>
      </c>
      <c r="C19" s="41"/>
      <c r="D19" s="42">
        <f>IF([1]ESF!D20&lt;[1]ESF!E20,[1]ESF!E20-[1]ESF!D20,0)</f>
        <v>0</v>
      </c>
      <c r="E19" s="42">
        <f>IF(D19&gt;0,0,[1]ESF!D20-[1]ESF!E20)</f>
        <v>0</v>
      </c>
      <c r="F19" s="33"/>
      <c r="G19" s="41" t="s">
        <v>20</v>
      </c>
      <c r="H19" s="41"/>
      <c r="I19" s="42">
        <f>IF([1]ESF!I20&gt;[1]ESF!J20,[1]ESF!I20-[1]ESF!J20,0)</f>
        <v>0</v>
      </c>
      <c r="J19" s="42">
        <f>IF(I19&gt;0,0,[1]ESF!J20-[1]ESF!I20)</f>
        <v>0</v>
      </c>
      <c r="K19" s="29"/>
    </row>
    <row r="20" spans="1:11" ht="14.25" customHeight="1" x14ac:dyDescent="0.2">
      <c r="A20" s="34"/>
      <c r="B20" s="41" t="s">
        <v>21</v>
      </c>
      <c r="C20" s="41"/>
      <c r="D20" s="42">
        <f>IF([1]ESF!D21&lt;[1]ESF!E21,[1]ESF!E21-[1]ESF!D21,0)</f>
        <v>0</v>
      </c>
      <c r="E20" s="42">
        <f>IF(D20&gt;0,0,[1]ESF!D21-[1]ESF!E21)</f>
        <v>0</v>
      </c>
      <c r="F20" s="33"/>
      <c r="G20" s="41" t="s">
        <v>22</v>
      </c>
      <c r="H20" s="41"/>
      <c r="I20" s="42">
        <f>IF([1]ESF!I21&gt;[1]ESF!J21,[1]ESF!I21-[1]ESF!J21,0)</f>
        <v>0</v>
      </c>
      <c r="J20" s="42">
        <f>IF(I20&gt;0,0,[1]ESF!J21-[1]ESF!I21)</f>
        <v>0</v>
      </c>
      <c r="K20" s="29"/>
    </row>
    <row r="21" spans="1:11" ht="25.5" customHeight="1" x14ac:dyDescent="0.2">
      <c r="A21" s="34"/>
      <c r="B21" s="41" t="s">
        <v>23</v>
      </c>
      <c r="C21" s="41"/>
      <c r="D21" s="42">
        <f>IF([1]ESF!D22&lt;[1]ESF!E22,[1]ESF!E22-[1]ESF!D22,0)</f>
        <v>0</v>
      </c>
      <c r="E21" s="42">
        <f>IF(D21&gt;0,0,[1]ESF!D22-[1]ESF!E22)</f>
        <v>0</v>
      </c>
      <c r="F21" s="33"/>
      <c r="G21" s="43" t="s">
        <v>24</v>
      </c>
      <c r="H21" s="43"/>
      <c r="I21" s="42">
        <v>0</v>
      </c>
      <c r="J21" s="42">
        <f>IF(I21&gt;0,0,[1]ESF!J22-[1]ESF!I22)</f>
        <v>0</v>
      </c>
      <c r="K21" s="29"/>
    </row>
    <row r="22" spans="1:11" ht="14.25" customHeight="1" x14ac:dyDescent="0.2">
      <c r="A22" s="34"/>
      <c r="B22" s="41" t="s">
        <v>25</v>
      </c>
      <c r="C22" s="41"/>
      <c r="D22" s="42">
        <f>IF([1]ESF!D23&lt;[1]ESF!E23,[1]ESF!E23-[1]ESF!D23,0)</f>
        <v>0</v>
      </c>
      <c r="E22" s="42">
        <f>IF(D22&gt;0,0,[1]ESF!D23-[1]ESF!E23)</f>
        <v>0</v>
      </c>
      <c r="F22" s="33"/>
      <c r="G22" s="41" t="s">
        <v>26</v>
      </c>
      <c r="H22" s="41"/>
      <c r="I22" s="42">
        <v>0</v>
      </c>
      <c r="J22" s="42">
        <v>0</v>
      </c>
      <c r="K22" s="29"/>
    </row>
    <row r="23" spans="1:11" ht="15" customHeight="1" x14ac:dyDescent="0.2">
      <c r="A23" s="37"/>
      <c r="B23" s="38"/>
      <c r="C23" s="39"/>
      <c r="D23" s="40"/>
      <c r="E23" s="40"/>
      <c r="F23" s="33"/>
      <c r="G23" s="41" t="s">
        <v>27</v>
      </c>
      <c r="H23" s="41"/>
      <c r="I23" s="42">
        <v>74227</v>
      </c>
      <c r="J23" s="42"/>
      <c r="K23" s="29"/>
    </row>
    <row r="24" spans="1:11" x14ac:dyDescent="0.2">
      <c r="A24" s="37"/>
      <c r="B24" s="35" t="s">
        <v>28</v>
      </c>
      <c r="C24" s="35"/>
      <c r="D24" s="36">
        <f>D26+D27+D28+D29+D30+D31+D32+D33+D34</f>
        <v>0</v>
      </c>
      <c r="E24" s="36">
        <f>SUM(E26:E34)-D24</f>
        <v>0</v>
      </c>
      <c r="F24" s="33"/>
      <c r="G24" s="38"/>
      <c r="H24" s="38"/>
      <c r="I24" s="40"/>
      <c r="J24" s="40"/>
      <c r="K24" s="29"/>
    </row>
    <row r="25" spans="1:11" x14ac:dyDescent="0.2">
      <c r="A25" s="37"/>
      <c r="B25" s="38"/>
      <c r="C25" s="39"/>
      <c r="D25" s="40"/>
      <c r="E25" s="40"/>
      <c r="F25" s="33"/>
      <c r="G25" s="44" t="s">
        <v>29</v>
      </c>
      <c r="H25" s="44"/>
      <c r="I25" s="36">
        <f>SUM(I27:I32)</f>
        <v>0</v>
      </c>
      <c r="J25" s="36">
        <f>SUM(J27:J32)</f>
        <v>0</v>
      </c>
      <c r="K25" s="29"/>
    </row>
    <row r="26" spans="1:11" ht="15" customHeight="1" x14ac:dyDescent="0.2">
      <c r="A26" s="34"/>
      <c r="B26" s="41" t="s">
        <v>30</v>
      </c>
      <c r="C26" s="41"/>
      <c r="D26" s="42">
        <f>IF([1]ESF!D30&lt;[1]ESF!E30,[1]ESF!E30-[1]ESF!D30,0)</f>
        <v>0</v>
      </c>
      <c r="E26" s="42">
        <f>IF(D26&gt;0,0,[1]ESF!D30-[1]ESF!E30)</f>
        <v>0</v>
      </c>
      <c r="F26" s="33"/>
      <c r="G26" s="38"/>
      <c r="H26" s="38"/>
      <c r="I26" s="40"/>
      <c r="J26" s="40"/>
      <c r="K26" s="29"/>
    </row>
    <row r="27" spans="1:11" ht="14.25" customHeight="1" x14ac:dyDescent="0.2">
      <c r="A27" s="34"/>
      <c r="B27" s="41" t="s">
        <v>31</v>
      </c>
      <c r="C27" s="41"/>
      <c r="D27" s="42">
        <f>IF([1]ESF!D31&lt;[1]ESF!E31,[1]ESF!E31-[1]ESF!D31,0)</f>
        <v>0</v>
      </c>
      <c r="E27" s="42">
        <f>IF(D27&gt;0,0,[1]ESF!D31-[1]ESF!E31)</f>
        <v>0</v>
      </c>
      <c r="F27" s="33"/>
      <c r="G27" s="41" t="s">
        <v>32</v>
      </c>
      <c r="H27" s="41"/>
      <c r="I27" s="42">
        <f>IF([1]ESF!I30&gt;[1]ESF!J30,[1]ESF!I30-[1]ESF!J30,0)</f>
        <v>0</v>
      </c>
      <c r="J27" s="42">
        <f>IF(I27&gt;0,0,[1]ESF!J30-[1]ESF!I30)</f>
        <v>0</v>
      </c>
      <c r="K27" s="29"/>
    </row>
    <row r="28" spans="1:11" ht="14.25" customHeight="1" x14ac:dyDescent="0.2">
      <c r="A28" s="34"/>
      <c r="B28" s="41" t="s">
        <v>33</v>
      </c>
      <c r="C28" s="41"/>
      <c r="D28" s="42">
        <f>IF([1]ESF!D32&lt;[1]ESF!E32,[1]ESF!E32-[1]ESF!D32,0)</f>
        <v>0</v>
      </c>
      <c r="E28" s="42">
        <v>0</v>
      </c>
      <c r="F28" s="33"/>
      <c r="G28" s="41" t="s">
        <v>34</v>
      </c>
      <c r="H28" s="41"/>
      <c r="I28" s="42">
        <f>IF([1]ESF!I31&gt;[1]ESF!J31,[1]ESF!I31-[1]ESF!J31,0)</f>
        <v>0</v>
      </c>
      <c r="J28" s="42">
        <f>IF(I28&gt;0,0,[1]ESF!J31-[1]ESF!I31)</f>
        <v>0</v>
      </c>
      <c r="K28" s="29"/>
    </row>
    <row r="29" spans="1:11" ht="14.25" customHeight="1" x14ac:dyDescent="0.2">
      <c r="A29" s="34"/>
      <c r="B29" s="41" t="s">
        <v>35</v>
      </c>
      <c r="C29" s="41"/>
      <c r="D29" s="42">
        <f>IF([1]ESF!D33&lt;[1]ESF!E33,[1]ESF!E33-[1]ESF!D33,0)</f>
        <v>0</v>
      </c>
      <c r="E29" s="42">
        <v>0</v>
      </c>
      <c r="F29" s="33"/>
      <c r="G29" s="41" t="s">
        <v>36</v>
      </c>
      <c r="H29" s="41"/>
      <c r="I29" s="42">
        <f>IF([1]ESF!I32&gt;[1]ESF!J32,[1]ESF!I32-[1]ESF!J32,0)</f>
        <v>0</v>
      </c>
      <c r="J29" s="42">
        <f>IF(I29&gt;0,0,[1]ESF!J32-[1]ESF!I32)</f>
        <v>0</v>
      </c>
      <c r="K29" s="29"/>
    </row>
    <row r="30" spans="1:11" ht="14.25" customHeight="1" x14ac:dyDescent="0.2">
      <c r="A30" s="34"/>
      <c r="B30" s="41" t="s">
        <v>37</v>
      </c>
      <c r="C30" s="41"/>
      <c r="D30" s="42">
        <f>IF([1]ESF!D34&lt;[1]ESF!E34,[1]ESF!E34-[1]ESF!D34,0)</f>
        <v>0</v>
      </c>
      <c r="E30" s="42">
        <f>IF(D30&gt;0,0,[1]ESF!D34-[1]ESF!E34)</f>
        <v>0</v>
      </c>
      <c r="F30" s="33"/>
      <c r="G30" s="41" t="s">
        <v>38</v>
      </c>
      <c r="H30" s="41"/>
      <c r="I30" s="42">
        <f>IF([1]ESF!I33&gt;[1]ESF!J33,[1]ESF!I33-[1]ESF!J33,0)</f>
        <v>0</v>
      </c>
      <c r="J30" s="42">
        <f>IF(I30&gt;0,0,[1]ESF!J33-[1]ESF!I33)</f>
        <v>0</v>
      </c>
      <c r="K30" s="29"/>
    </row>
    <row r="31" spans="1:11" ht="26.1" customHeight="1" x14ac:dyDescent="0.2">
      <c r="A31" s="34"/>
      <c r="B31" s="43" t="s">
        <v>39</v>
      </c>
      <c r="C31" s="43"/>
      <c r="D31" s="42">
        <f>IF([1]ESF!D35&lt;[1]ESF!E35,[1]ESF!E35-[1]ESF!D35,0)</f>
        <v>0</v>
      </c>
      <c r="E31" s="42">
        <f>IF(D31&gt;0,0,[1]ESF!D35-[1]ESF!E35)</f>
        <v>0</v>
      </c>
      <c r="F31" s="33"/>
      <c r="G31" s="43" t="s">
        <v>40</v>
      </c>
      <c r="H31" s="43"/>
      <c r="I31" s="42">
        <f>IF([1]ESF!I34&gt;[1]ESF!J34,[1]ESF!I34-[1]ESF!J34,0)</f>
        <v>0</v>
      </c>
      <c r="J31" s="42">
        <f>IF(I31&gt;0,0,[1]ESF!J34-[1]ESF!I34)</f>
        <v>0</v>
      </c>
      <c r="K31" s="29"/>
    </row>
    <row r="32" spans="1:11" ht="14.25" customHeight="1" x14ac:dyDescent="0.2">
      <c r="A32" s="34"/>
      <c r="B32" s="41" t="s">
        <v>41</v>
      </c>
      <c r="C32" s="41"/>
      <c r="D32" s="42">
        <f>IF([1]ESF!D36&lt;[1]ESF!E36,[1]ESF!E36-[1]ESF!D36,0)</f>
        <v>0</v>
      </c>
      <c r="E32" s="42">
        <f>IF(D32&gt;0,0,[1]ESF!D36-[1]ESF!E36)</f>
        <v>0</v>
      </c>
      <c r="F32" s="33"/>
      <c r="G32" s="41" t="s">
        <v>42</v>
      </c>
      <c r="H32" s="41"/>
      <c r="I32" s="42">
        <f>IF([1]ESF!I35&gt;[1]ESF!J35,[1]ESF!I35-[1]ESF!J35,0)</f>
        <v>0</v>
      </c>
      <c r="J32" s="42">
        <f>IF(I32&gt;0,0,[1]ESF!J35-[1]ESF!I35)</f>
        <v>0</v>
      </c>
      <c r="K32" s="29"/>
    </row>
    <row r="33" spans="1:11" ht="25.5" customHeight="1" x14ac:dyDescent="0.2">
      <c r="A33" s="34"/>
      <c r="B33" s="43" t="s">
        <v>43</v>
      </c>
      <c r="C33" s="43"/>
      <c r="D33" s="42">
        <f>IF([1]ESF!D37&lt;[1]ESF!E37,[1]ESF!E37-[1]ESF!D37,0)</f>
        <v>0</v>
      </c>
      <c r="E33" s="42">
        <f>IF(D33&gt;0,0,[1]ESF!D37-[1]ESF!E37)</f>
        <v>0</v>
      </c>
      <c r="F33" s="33"/>
      <c r="G33" s="38"/>
      <c r="H33" s="38"/>
      <c r="I33" s="45"/>
      <c r="J33" s="45"/>
      <c r="K33" s="29"/>
    </row>
    <row r="34" spans="1:11" ht="12" customHeight="1" x14ac:dyDescent="0.2">
      <c r="A34" s="34"/>
      <c r="B34" s="41" t="s">
        <v>44</v>
      </c>
      <c r="C34" s="41"/>
      <c r="D34" s="42">
        <f>IF([1]ESF!D38&lt;[1]ESF!E38,[1]ESF!E38-[1]ESF!D38,0)</f>
        <v>0</v>
      </c>
      <c r="E34" s="42">
        <f>IF(D34&gt;0,0,[1]ESF!D38-[1]ESF!E38)</f>
        <v>0</v>
      </c>
      <c r="F34" s="33"/>
      <c r="G34" s="35" t="s">
        <v>45</v>
      </c>
      <c r="H34" s="35"/>
      <c r="I34" s="36">
        <f>+I36+I42-J42</f>
        <v>2372480.8800000004</v>
      </c>
      <c r="J34" s="36">
        <v>0</v>
      </c>
      <c r="K34" s="29"/>
    </row>
    <row r="35" spans="1:11" x14ac:dyDescent="0.2">
      <c r="A35" s="37"/>
      <c r="B35" s="38"/>
      <c r="C35" s="39"/>
      <c r="D35" s="45"/>
      <c r="E35" s="45"/>
      <c r="F35" s="33"/>
      <c r="G35" s="38"/>
      <c r="H35" s="38"/>
      <c r="I35" s="40"/>
      <c r="J35" s="40"/>
      <c r="K35" s="29"/>
    </row>
    <row r="36" spans="1:11" ht="12" customHeight="1" x14ac:dyDescent="0.2">
      <c r="A36" s="34"/>
      <c r="B36" s="15"/>
      <c r="C36" s="15"/>
      <c r="D36" s="15"/>
      <c r="E36" s="15"/>
      <c r="F36" s="33"/>
      <c r="G36" s="35" t="s">
        <v>46</v>
      </c>
      <c r="H36" s="35"/>
      <c r="I36" s="36">
        <f>SUM(I38:I40)</f>
        <v>0</v>
      </c>
      <c r="J36" s="36">
        <f>SUM(J38:J40)</f>
        <v>0</v>
      </c>
      <c r="K36" s="29"/>
    </row>
    <row r="37" spans="1:11" x14ac:dyDescent="0.2">
      <c r="A37" s="37"/>
      <c r="B37" s="15"/>
      <c r="C37" s="15"/>
      <c r="D37" s="15"/>
      <c r="E37" s="15"/>
      <c r="F37" s="33"/>
      <c r="G37" s="38"/>
      <c r="H37" s="38"/>
      <c r="I37" s="40"/>
      <c r="J37" s="40"/>
      <c r="K37" s="29"/>
    </row>
    <row r="38" spans="1:11" x14ac:dyDescent="0.2">
      <c r="A38" s="34"/>
      <c r="B38" s="15"/>
      <c r="C38" s="15"/>
      <c r="D38" s="15"/>
      <c r="E38" s="15"/>
      <c r="F38" s="33"/>
      <c r="G38" s="41" t="s">
        <v>47</v>
      </c>
      <c r="H38" s="41"/>
      <c r="I38" s="42">
        <v>0</v>
      </c>
      <c r="J38" s="42">
        <v>0</v>
      </c>
      <c r="K38" s="29"/>
    </row>
    <row r="39" spans="1:11" x14ac:dyDescent="0.2">
      <c r="A39" s="37"/>
      <c r="B39" s="15"/>
      <c r="C39" s="15"/>
      <c r="D39" s="15"/>
      <c r="E39" s="15"/>
      <c r="F39" s="33"/>
      <c r="G39" s="41" t="s">
        <v>48</v>
      </c>
      <c r="H39" s="41"/>
      <c r="I39" s="42">
        <f>IF([1]ESF!I46&gt;[1]ESF!J46,[1]ESF!I46-[1]ESF!J46,0)</f>
        <v>0</v>
      </c>
      <c r="J39" s="42">
        <f>IF(I39&gt;0,0,[1]ESF!J46-[1]ESF!I46)</f>
        <v>0</v>
      </c>
      <c r="K39" s="29"/>
    </row>
    <row r="40" spans="1:11" ht="12" customHeight="1" x14ac:dyDescent="0.2">
      <c r="A40" s="34"/>
      <c r="B40" s="15"/>
      <c r="C40" s="15"/>
      <c r="D40" s="15"/>
      <c r="E40" s="15"/>
      <c r="F40" s="33"/>
      <c r="G40" s="41" t="s">
        <v>49</v>
      </c>
      <c r="H40" s="41"/>
      <c r="I40" s="42">
        <f>IF([1]ESF!I47&gt;[1]ESF!J47,[1]ESF!I47-[1]ESF!J47,0)</f>
        <v>0</v>
      </c>
      <c r="J40" s="42">
        <f>IF(I40&gt;0,0,[1]ESF!J47-[1]ESF!I47)</f>
        <v>0</v>
      </c>
      <c r="K40" s="29"/>
    </row>
    <row r="41" spans="1:11" x14ac:dyDescent="0.2">
      <c r="A41" s="34"/>
      <c r="B41" s="15"/>
      <c r="C41" s="15"/>
      <c r="D41" s="15"/>
      <c r="E41" s="15"/>
      <c r="F41" s="33"/>
      <c r="G41" s="38"/>
      <c r="H41" s="38"/>
      <c r="I41" s="40"/>
      <c r="J41" s="40"/>
      <c r="K41" s="29"/>
    </row>
    <row r="42" spans="1:11" ht="12" customHeight="1" x14ac:dyDescent="0.2">
      <c r="A42" s="34"/>
      <c r="B42" s="15"/>
      <c r="C42" s="15"/>
      <c r="D42" s="15"/>
      <c r="E42" s="15"/>
      <c r="F42" s="33"/>
      <c r="G42" s="35" t="s">
        <v>50</v>
      </c>
      <c r="H42" s="35"/>
      <c r="I42" s="36">
        <f>+I44+I47-J45</f>
        <v>2372480.8800000004</v>
      </c>
      <c r="J42" s="36">
        <v>0</v>
      </c>
      <c r="K42" s="29"/>
    </row>
    <row r="43" spans="1:11" x14ac:dyDescent="0.2">
      <c r="A43" s="34"/>
      <c r="B43" s="15"/>
      <c r="C43" s="15"/>
      <c r="D43" s="15"/>
      <c r="E43" s="15"/>
      <c r="F43" s="33"/>
      <c r="G43" s="38"/>
      <c r="H43" s="38"/>
      <c r="I43" s="40"/>
      <c r="J43" s="40"/>
      <c r="K43" s="29"/>
    </row>
    <row r="44" spans="1:11" ht="12" customHeight="1" x14ac:dyDescent="0.2">
      <c r="A44" s="34"/>
      <c r="B44" s="15"/>
      <c r="C44" s="15"/>
      <c r="D44" s="15"/>
      <c r="E44" s="15"/>
      <c r="F44" s="33"/>
      <c r="G44" s="41" t="s">
        <v>51</v>
      </c>
      <c r="H44" s="41"/>
      <c r="I44" s="42">
        <v>2487461.4700000002</v>
      </c>
      <c r="J44" s="42">
        <v>0</v>
      </c>
      <c r="K44" s="29"/>
    </row>
    <row r="45" spans="1:11" ht="12" customHeight="1" x14ac:dyDescent="0.2">
      <c r="A45" s="34"/>
      <c r="B45" s="15"/>
      <c r="C45" s="15"/>
      <c r="D45" s="15"/>
      <c r="E45" s="15"/>
      <c r="F45" s="33"/>
      <c r="G45" s="41" t="s">
        <v>52</v>
      </c>
      <c r="H45" s="41"/>
      <c r="I45" s="42">
        <v>0</v>
      </c>
      <c r="J45" s="42">
        <v>114980.59</v>
      </c>
      <c r="K45" s="29"/>
    </row>
    <row r="46" spans="1:11" x14ac:dyDescent="0.2">
      <c r="A46" s="34"/>
      <c r="B46" s="15"/>
      <c r="C46" s="15"/>
      <c r="D46" s="15"/>
      <c r="E46" s="15"/>
      <c r="F46" s="33"/>
      <c r="G46" s="41" t="s">
        <v>53</v>
      </c>
      <c r="H46" s="41"/>
      <c r="I46" s="42">
        <f>IF([1]ESF!I53&gt;[1]ESF!J53,[1]ESF!I53-[1]ESF!J53,0)</f>
        <v>0</v>
      </c>
      <c r="J46" s="42">
        <f>IF(I46&gt;0,0,[1]ESF!J53-[1]ESF!I53)</f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1" t="s">
        <v>54</v>
      </c>
      <c r="H47" s="41"/>
      <c r="I47" s="42">
        <v>0</v>
      </c>
      <c r="J47" s="42">
        <f>IF(I47&gt;0,0,[1]ESF!J54-[1]ESF!I54)</f>
        <v>0</v>
      </c>
      <c r="K47" s="29"/>
    </row>
    <row r="48" spans="1:11" ht="12" customHeight="1" x14ac:dyDescent="0.2">
      <c r="A48" s="37"/>
      <c r="B48" s="15"/>
      <c r="C48" s="15"/>
      <c r="D48" s="15"/>
      <c r="E48" s="15"/>
      <c r="F48" s="33"/>
      <c r="G48" s="41" t="s">
        <v>55</v>
      </c>
      <c r="H48" s="41"/>
      <c r="I48" s="42">
        <f>IF([1]ESF!I55&gt;[1]ESF!J55,[1]ESF!I55-[1]ESF!J55,0)</f>
        <v>0</v>
      </c>
      <c r="J48" s="42">
        <f>IF(I48&gt;0,0,[1]ESF!J55-[1]ESF!I55)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8"/>
      <c r="H49" s="38"/>
      <c r="I49" s="40"/>
      <c r="J49" s="40"/>
      <c r="K49" s="29"/>
    </row>
    <row r="50" spans="1:11" ht="26.1" customHeight="1" x14ac:dyDescent="0.2">
      <c r="A50" s="37"/>
      <c r="B50" s="15"/>
      <c r="C50" s="15"/>
      <c r="D50" s="15"/>
      <c r="E50" s="15"/>
      <c r="F50" s="33"/>
      <c r="G50" s="35" t="s">
        <v>56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1" ht="14.25" customHeight="1" x14ac:dyDescent="0.2">
      <c r="A52" s="34"/>
      <c r="B52" s="15"/>
      <c r="C52" s="15"/>
      <c r="D52" s="15"/>
      <c r="E52" s="15"/>
      <c r="F52" s="33"/>
      <c r="G52" s="41" t="s">
        <v>57</v>
      </c>
      <c r="H52" s="41"/>
      <c r="I52" s="42">
        <f>IF([1]ESF!I59&gt;[1]ESF!J59,[1]ESF!I59-[1]ESF!J59,0)</f>
        <v>0</v>
      </c>
      <c r="J52" s="42">
        <f>IF(I52&gt;0,0,[1]ESF!J59-[1]ESF!I59)</f>
        <v>0</v>
      </c>
      <c r="K52" s="29"/>
    </row>
    <row r="53" spans="1:11" ht="19.5" customHeight="1" x14ac:dyDescent="0.2">
      <c r="A53" s="46"/>
      <c r="B53" s="47"/>
      <c r="C53" s="47"/>
      <c r="D53" s="47"/>
      <c r="E53" s="47"/>
      <c r="F53" s="48"/>
      <c r="G53" s="49" t="s">
        <v>58</v>
      </c>
      <c r="H53" s="49"/>
      <c r="I53" s="50">
        <f>IF([1]ESF!I60&gt;[1]ESF!J60,[1]ESF!I60-[1]ESF!J60,0)</f>
        <v>0</v>
      </c>
      <c r="J53" s="50">
        <f>IF(I53&gt;0,0,[1]ESF!J60-[1]ESF!I60)</f>
        <v>0</v>
      </c>
      <c r="K53" s="51"/>
    </row>
    <row r="54" spans="1:11" ht="6" customHeight="1" x14ac:dyDescent="0.2">
      <c r="A54" s="52"/>
      <c r="B54" s="47"/>
      <c r="C54" s="53"/>
      <c r="D54" s="54"/>
      <c r="E54" s="55"/>
      <c r="F54" s="55"/>
      <c r="G54" s="47"/>
      <c r="H54" s="56"/>
      <c r="I54" s="54"/>
      <c r="J54" s="55"/>
      <c r="K54" s="55"/>
    </row>
    <row r="55" spans="1:11" ht="6" customHeight="1" x14ac:dyDescent="0.2">
      <c r="A55" s="15"/>
      <c r="C55" s="57"/>
      <c r="D55" s="58"/>
      <c r="E55" s="59"/>
      <c r="F55" s="59"/>
      <c r="H55" s="60"/>
      <c r="I55" s="58"/>
      <c r="J55" s="59"/>
      <c r="K55" s="59"/>
    </row>
    <row r="56" spans="1:11" ht="12.75" customHeight="1" x14ac:dyDescent="0.2">
      <c r="B56" s="61" t="s">
        <v>59</v>
      </c>
      <c r="C56" s="61"/>
      <c r="D56" s="61"/>
      <c r="E56" s="61"/>
      <c r="F56" s="61"/>
      <c r="G56" s="61"/>
      <c r="H56" s="61"/>
      <c r="I56" s="61"/>
      <c r="J56" s="61"/>
    </row>
    <row r="57" spans="1:11" ht="15" customHeight="1" x14ac:dyDescent="0.2">
      <c r="B57" s="57"/>
      <c r="C57" s="58"/>
      <c r="D57" s="59"/>
      <c r="E57" s="59"/>
      <c r="G57" s="62"/>
      <c r="H57" s="63"/>
      <c r="I57" s="59"/>
      <c r="J57" s="59"/>
    </row>
    <row r="58" spans="1:11" ht="9.75" customHeight="1" x14ac:dyDescent="0.2"/>
    <row r="68" spans="8:11" ht="15" x14ac:dyDescent="0.2">
      <c r="H68" s="5"/>
      <c r="K68" s="64">
        <v>11</v>
      </c>
    </row>
    <row r="69" spans="8:11" x14ac:dyDescent="0.2">
      <c r="H69" s="5"/>
    </row>
    <row r="70" spans="8:11" x14ac:dyDescent="0.2">
      <c r="H70" s="5"/>
    </row>
    <row r="72" spans="8:11" x14ac:dyDescent="0.2">
      <c r="H72" s="5"/>
    </row>
  </sheetData>
  <sheetProtection formatCells="0" selectLockedCells="1"/>
  <mergeCells count="58">
    <mergeCell ref="G53:H53"/>
    <mergeCell ref="B56:J56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C3:I3"/>
    <mergeCell ref="C4:I4"/>
    <mergeCell ref="E5:G5"/>
    <mergeCell ref="B9:C9"/>
    <mergeCell ref="G9:H9"/>
  </mergeCells>
  <printOptions horizontalCentered="1" verticalCentered="1"/>
  <pageMargins left="0" right="0" top="0.23622047244094491" bottom="0.39370078740157483" header="0" footer="0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dcterms:created xsi:type="dcterms:W3CDTF">2017-06-22T17:24:31Z</dcterms:created>
  <dcterms:modified xsi:type="dcterms:W3CDTF">2017-06-22T17:25:27Z</dcterms:modified>
</cp:coreProperties>
</file>