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OTAS" sheetId="1" r:id="rId1"/>
  </sheets>
  <externalReferences>
    <externalReference r:id="rId2"/>
  </externalReferences>
  <definedNames>
    <definedName name="_xlnm.Print_Area" localSheetId="0">NOTAS!$A$444:$E$473</definedName>
  </definedNames>
  <calcPr calcId="145621"/>
</workbook>
</file>

<file path=xl/calcChain.xml><?xml version="1.0" encoding="utf-8"?>
<calcChain xmlns="http://schemas.openxmlformats.org/spreadsheetml/2006/main">
  <c r="D451" i="1" l="1"/>
  <c r="C451" i="1"/>
  <c r="B451" i="1"/>
  <c r="D418" i="1"/>
  <c r="D398" i="1"/>
  <c r="D427" i="1" s="1"/>
  <c r="D389" i="1"/>
  <c r="D383" i="1"/>
  <c r="D376" i="1"/>
  <c r="B362" i="1"/>
  <c r="D340" i="1"/>
  <c r="C340" i="1"/>
  <c r="B340" i="1"/>
  <c r="C336" i="1"/>
  <c r="D319" i="1"/>
  <c r="D336" i="1" s="1"/>
  <c r="C319" i="1"/>
  <c r="B319" i="1"/>
  <c r="B336" i="1" s="1"/>
  <c r="C316" i="1"/>
  <c r="B316" i="1"/>
  <c r="D300" i="1"/>
  <c r="C300" i="1"/>
  <c r="B300" i="1"/>
  <c r="B293" i="1"/>
  <c r="C239" i="1" a="1"/>
  <c r="C290" i="1" s="1"/>
  <c r="B234" i="1"/>
  <c r="B225" i="1"/>
  <c r="B208" i="1"/>
  <c r="B201" i="1"/>
  <c r="B187" i="1"/>
  <c r="E179" i="1"/>
  <c r="D179" i="1"/>
  <c r="C179" i="1"/>
  <c r="B179" i="1"/>
  <c r="B159" i="1"/>
  <c r="B152" i="1"/>
  <c r="B141" i="1"/>
  <c r="D133" i="1"/>
  <c r="C130" i="1"/>
  <c r="B130" i="1"/>
  <c r="C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C83" i="1"/>
  <c r="B83" i="1"/>
  <c r="D83" i="1" s="1"/>
  <c r="D126" i="1" s="1"/>
  <c r="D82" i="1"/>
  <c r="D81" i="1"/>
  <c r="D80" i="1"/>
  <c r="D79" i="1"/>
  <c r="C78" i="1"/>
  <c r="B78" i="1"/>
  <c r="B126" i="1" s="1"/>
  <c r="B72" i="1"/>
  <c r="B65" i="1"/>
  <c r="B55" i="1"/>
  <c r="E43" i="1"/>
  <c r="D43" i="1"/>
  <c r="C43" i="1"/>
  <c r="B36" i="1"/>
  <c r="B43" i="1" s="1"/>
  <c r="D33" i="1"/>
  <c r="C33" i="1"/>
  <c r="B33" i="1"/>
  <c r="D22" i="1"/>
  <c r="B22" i="1"/>
  <c r="C241" i="1" l="1"/>
  <c r="C247" i="1"/>
  <c r="C252" i="1"/>
  <c r="C257" i="1"/>
  <c r="C263" i="1"/>
  <c r="C268" i="1"/>
  <c r="C273" i="1"/>
  <c r="C279" i="1"/>
  <c r="C284" i="1"/>
  <c r="C289" i="1"/>
  <c r="C291" i="1"/>
  <c r="C243" i="1"/>
  <c r="C248" i="1"/>
  <c r="C253" i="1"/>
  <c r="C259" i="1"/>
  <c r="C264" i="1"/>
  <c r="C269" i="1"/>
  <c r="C275" i="1"/>
  <c r="C280" i="1"/>
  <c r="C285" i="1"/>
  <c r="C239" i="1"/>
  <c r="C244" i="1"/>
  <c r="C249" i="1"/>
  <c r="C255" i="1"/>
  <c r="C260" i="1"/>
  <c r="C265" i="1"/>
  <c r="C271" i="1"/>
  <c r="C276" i="1"/>
  <c r="C281" i="1"/>
  <c r="C287" i="1"/>
  <c r="C292" i="1"/>
  <c r="C240" i="1"/>
  <c r="C245" i="1"/>
  <c r="C251" i="1"/>
  <c r="C256" i="1"/>
  <c r="C261" i="1"/>
  <c r="C267" i="1"/>
  <c r="C272" i="1"/>
  <c r="C277" i="1"/>
  <c r="C283" i="1"/>
  <c r="C288" i="1"/>
  <c r="C242" i="1"/>
  <c r="C246" i="1"/>
  <c r="C250" i="1"/>
  <c r="C254" i="1"/>
  <c r="C258" i="1"/>
  <c r="C262" i="1"/>
  <c r="C266" i="1"/>
  <c r="C270" i="1"/>
  <c r="C274" i="1"/>
  <c r="C278" i="1"/>
  <c r="C282" i="1"/>
  <c r="C286" i="1"/>
</calcChain>
</file>

<file path=xl/sharedStrings.xml><?xml version="1.0" encoding="utf-8"?>
<sst xmlns="http://schemas.openxmlformats.org/spreadsheetml/2006/main" count="389" uniqueCount="326">
  <si>
    <t xml:space="preserve">NOTAS A LOS ESTADOS FINANCIEROS </t>
  </si>
  <si>
    <t>al 30 de Junio 2017</t>
  </si>
  <si>
    <t>Ente Público:</t>
  </si>
  <si>
    <t>ESCUELA PREPARATORIA REGIONAL DEL RINCÓN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</si>
  <si>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</si>
  <si>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</si>
  <si>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</si>
  <si>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</si>
  <si>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</si>
  <si>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</si>
  <si>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</si>
  <si>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</si>
  <si>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</si>
  <si>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</si>
  <si>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</si>
  <si>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</si>
  <si>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</si>
  <si>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</si>
  <si>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</si>
  <si>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1122xxxxxx Cuentas por Cobrar a CP</t>
  </si>
  <si>
    <t>1124xxxxxx Ingresos por Recuperar CP</t>
  </si>
  <si>
    <t>ESF-03 DEUDORES P/RECUPERAR</t>
  </si>
  <si>
    <t>90 DIAS</t>
  </si>
  <si>
    <t>180 DIAS</t>
  </si>
  <si>
    <t>365 DIAS</t>
  </si>
  <si>
    <t>1123 Dedudores Diversos por Cobrar a CP</t>
  </si>
  <si>
    <t>1123101002  Gtos a Reserva de co</t>
  </si>
  <si>
    <t>1123102001  Funcionarios y Empleados</t>
  </si>
  <si>
    <t>1123103301  Subsidio al Empleo</t>
  </si>
  <si>
    <t>1123106001  Otros Deudores Diversos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</si>
  <si>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</si>
  <si>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</si>
  <si>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</si>
  <si>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</si>
  <si>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</si>
  <si>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</si>
  <si>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</si>
  <si>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</si>
  <si>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</si>
  <si>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</si>
  <si>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</si>
  <si>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</si>
  <si>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</si>
  <si>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</si>
  <si>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</si>
  <si>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</si>
  <si>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</si>
  <si>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</si>
  <si>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</si>
  <si>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</si>
  <si>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</si>
  <si>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Infr/Cons</t>
  </si>
  <si>
    <t>1233058300  Edificios No Habitacionales</t>
  </si>
  <si>
    <t>1233583001  Edificios a Valor Historico</t>
  </si>
  <si>
    <t>1235261200  Edificación no habitacional</t>
  </si>
  <si>
    <t>1236262200  Edificación no habitacional</t>
  </si>
  <si>
    <t>1240 Bienes Muebles</t>
  </si>
  <si>
    <t>1241151100  Mueb De Ofic 2011</t>
  </si>
  <si>
    <t>1241151101  Maq. Y Equipo 2010</t>
  </si>
  <si>
    <t>1241251200  Mueb. Excepto 2011</t>
  </si>
  <si>
    <t>1241351500  Eq. De Cómp. 2011</t>
  </si>
  <si>
    <t>1241351501  Eq. De Cómp. 2010</t>
  </si>
  <si>
    <t>1241951900  Otro Mobil. 2011</t>
  </si>
  <si>
    <t>1241951901  Otros Mobil. 2010</t>
  </si>
  <si>
    <t>1242152100  Eq. y Aparatos 2011</t>
  </si>
  <si>
    <t>1242352300  Cámara Fotog. 2011</t>
  </si>
  <si>
    <t>1242952900  Otro Mobil. 2011</t>
  </si>
  <si>
    <t>1242952901  Otro Mobil. 2010</t>
  </si>
  <si>
    <t>1243153100  Eq. Médico 2011</t>
  </si>
  <si>
    <t>1243153101  Eq. Médico 2010</t>
  </si>
  <si>
    <t>1243253201  Instru. Medico 2010</t>
  </si>
  <si>
    <t>1244154100  Automóviles y Camiones</t>
  </si>
  <si>
    <t>1244154101  Automóviles y Camiones 2010</t>
  </si>
  <si>
    <t>1246456400  Sistemas De Aire Aco</t>
  </si>
  <si>
    <t>1246556500  Eq. Comuncaci 2011</t>
  </si>
  <si>
    <t>1246556501  Eq. Comunicaci 2010</t>
  </si>
  <si>
    <t>1246656600  Eq. De Generaci 2011</t>
  </si>
  <si>
    <t>1246656601  Eq. De generaci 2010</t>
  </si>
  <si>
    <t>1246756700  Herrami. y Máqui. 2011</t>
  </si>
  <si>
    <t>1246756701  Herrami. y Máqui 2010</t>
  </si>
  <si>
    <t>1246956901  Otros Equipos 2010</t>
  </si>
  <si>
    <t>1260 Dep., Det. y Amortizaciones Acum.</t>
  </si>
  <si>
    <t>1261258301  Dep. Acum. De Edific.</t>
  </si>
  <si>
    <t>1263151101  Muebles De Oficina y</t>
  </si>
  <si>
    <t>1263151201  Muebles, Excepto De</t>
  </si>
  <si>
    <t>1263151501  Equipo De Computo y De</t>
  </si>
  <si>
    <t>1263151901  Otros Mobiliarios y</t>
  </si>
  <si>
    <t>1263252101  Equipos y Aaparatos a</t>
  </si>
  <si>
    <t>1263252301  Camaras Fotograficas</t>
  </si>
  <si>
    <t>1263252901  Otros Moviliarios y EP</t>
  </si>
  <si>
    <t>1263353101  Equipo Medico Y De L</t>
  </si>
  <si>
    <t>1263353201  Instrumental Médico</t>
  </si>
  <si>
    <t>1263454101  Automóviles Y Camiones 2010</t>
  </si>
  <si>
    <t>1263656401  Sistemas De Aire Aco</t>
  </si>
  <si>
    <t>1263656501  Equipo De Comunica</t>
  </si>
  <si>
    <t>1263656601  Equipos De Generacio</t>
  </si>
  <si>
    <t>1263656701  Herramientas Y Máqui</t>
  </si>
  <si>
    <t>1263656901  Otros Equipos 2010</t>
  </si>
  <si>
    <t>1265959301  Amortización de Marcas</t>
  </si>
  <si>
    <t xml:space="preserve"> </t>
  </si>
  <si>
    <t>ESF-09 INTANGIBLES Y DIFERIDOS</t>
  </si>
  <si>
    <t>1250 Activos Intangibles</t>
  </si>
  <si>
    <t>1252259300  Marcas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</si>
  <si>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</si>
  <si>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</si>
  <si>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</si>
  <si>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</si>
  <si>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</si>
  <si>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</si>
  <si>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 Cuentas Por Pagar a Corto Plazo</t>
  </si>
  <si>
    <t>2111101001  Sueldos y salarios por pagar</t>
  </si>
  <si>
    <t>2112101002  PADRON UNICO DE PROVEEDORES</t>
  </si>
  <si>
    <t>2117101006  ISR Salarios Por Pagar</t>
  </si>
  <si>
    <t>2117101007  ISR Aasimilados Por P</t>
  </si>
  <si>
    <t>2117101010  ISR Retencion Por Ho</t>
  </si>
  <si>
    <t>2117101019  IMPUESTO A FAVOR DEL</t>
  </si>
  <si>
    <t>2117102001  Cedular  Honorarios 1%</t>
  </si>
  <si>
    <t>2117901003  COUTAS SINDICALES</t>
  </si>
  <si>
    <t>2117902004  Fondo De Ahorro Apo</t>
  </si>
  <si>
    <t>2117902005  Fondo De Ahorro Apor</t>
  </si>
  <si>
    <t>2117903002  PENSIÓN ALIMENTICIA</t>
  </si>
  <si>
    <t>2117904003  Retención Red Médica</t>
  </si>
  <si>
    <t>2117918001  DIVO 5% Al Millar</t>
  </si>
  <si>
    <t>2117911009  RETENCION FONDO DE AHORRO</t>
  </si>
  <si>
    <t>2117918004  ICIC 2 AL MILLAR</t>
  </si>
  <si>
    <t>2117911008 RETENCION CREDISSEG</t>
  </si>
  <si>
    <t>2117919003 RETENCION POR TELEFONIA</t>
  </si>
  <si>
    <t>2119904002 CXP A GEG</t>
  </si>
  <si>
    <t>2119905003 Anticipo a clientes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</si>
  <si>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</si>
  <si>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</si>
  <si>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</si>
  <si>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</si>
  <si>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2161001001 Depósito en garantía</t>
  </si>
  <si>
    <t>2161 Fondos  en Garantía</t>
  </si>
  <si>
    <t>ESF-13 PASIVO DIFERIDO A LARGO PLAZO</t>
  </si>
  <si>
    <t>2240xxxxx</t>
  </si>
  <si>
    <t>ESF-14 OTROS PASIVOS CIRCULANTES</t>
  </si>
  <si>
    <t>NO APLICA</t>
  </si>
  <si>
    <t>II) NOTAS AL ESTADO DE ACTIVIDADES</t>
  </si>
  <si>
    <t>INGRESOS DE GESTIÓN</t>
  </si>
  <si>
    <t>ERA-01 INGRESOS</t>
  </si>
  <si>
    <t>NOTA</t>
  </si>
  <si>
    <t>4151510700 FICHAS Y CUOTAS</t>
  </si>
  <si>
    <t>4159510701 POR CONCEPTO DE FICHAS</t>
  </si>
  <si>
    <t>4159510710 REEXPEDICION DE CREDENCIALES</t>
  </si>
  <si>
    <t>4159510718 GESTORIA POR CERTIFICACION</t>
  </si>
  <si>
    <t>4159510719 GESTORIA POR EQUIVALENCIA</t>
  </si>
  <si>
    <t>4159510820 POR COCEPTO DE CURSOS OTROS</t>
  </si>
  <si>
    <t>4159511100 OTROS PRODUCTOS</t>
  </si>
  <si>
    <t>4221911000 SERVICIOS PERSONALES</t>
  </si>
  <si>
    <t>4221912000 MATERIALES Y SUMINISTROS</t>
  </si>
  <si>
    <t>4221913000 SERVICIOS GENERALES</t>
  </si>
  <si>
    <t>ERA-02 OTROS INGRESOS Y BENEFICIOS</t>
  </si>
  <si>
    <t>4340  Disminución del exceso de provisiones</t>
  </si>
  <si>
    <t>4390  Otros Ingresos y Beneficios varios</t>
  </si>
  <si>
    <t>4300 Otros Ingresos Y Beneficios</t>
  </si>
  <si>
    <t>4399000008 Diferencia por redondeo</t>
  </si>
  <si>
    <t>4399000011 SERVICIOS EDUCATIVOS PROPIOS OTORGADOS</t>
  </si>
  <si>
    <t>GASTOS Y OTRAS PÉRDIDAS</t>
  </si>
  <si>
    <t>ERA-03 GASTOS</t>
  </si>
  <si>
    <t>%GASTO</t>
  </si>
  <si>
    <t>EXPLICACION                (Excedente del 10%)</t>
  </si>
  <si>
    <t>5111113000</t>
  </si>
  <si>
    <t>5112121000</t>
  </si>
  <si>
    <t>5113132000</t>
  </si>
  <si>
    <t>5113133000</t>
  </si>
  <si>
    <t>5113134000</t>
  </si>
  <si>
    <t>5114141000</t>
  </si>
  <si>
    <t>5114144000</t>
  </si>
  <si>
    <t>5115151000</t>
  </si>
  <si>
    <t>5115154000</t>
  </si>
  <si>
    <t>5115155000</t>
  </si>
  <si>
    <t>5115159000</t>
  </si>
  <si>
    <t>5116171000</t>
  </si>
  <si>
    <t>5121211000</t>
  </si>
  <si>
    <t>5121215000</t>
  </si>
  <si>
    <t>5121216000</t>
  </si>
  <si>
    <t>5122221000</t>
  </si>
  <si>
    <t>5124246000</t>
  </si>
  <si>
    <t>5124249000</t>
  </si>
  <si>
    <t>5125252000</t>
  </si>
  <si>
    <t>5125253000</t>
  </si>
  <si>
    <t>5126261000</t>
  </si>
  <si>
    <t>5127273000</t>
  </si>
  <si>
    <t>5129293000</t>
  </si>
  <si>
    <t>5129294000</t>
  </si>
  <si>
    <t>5129296000</t>
  </si>
  <si>
    <t>5129299000</t>
  </si>
  <si>
    <t>5131311000</t>
  </si>
  <si>
    <t>5131314000</t>
  </si>
  <si>
    <t>5131315000</t>
  </si>
  <si>
    <t>5131317000</t>
  </si>
  <si>
    <t>5131318000</t>
  </si>
  <si>
    <t>5132325000</t>
  </si>
  <si>
    <t>5132329000</t>
  </si>
  <si>
    <t>5133334000</t>
  </si>
  <si>
    <t>5133336000</t>
  </si>
  <si>
    <t>5133338000</t>
  </si>
  <si>
    <t>5133339000</t>
  </si>
  <si>
    <t>5134341000</t>
  </si>
  <si>
    <t>5134345000</t>
  </si>
  <si>
    <t>5135352000</t>
  </si>
  <si>
    <t>5135355000</t>
  </si>
  <si>
    <t>5135358000</t>
  </si>
  <si>
    <t>5135359000</t>
  </si>
  <si>
    <t>5137372000</t>
  </si>
  <si>
    <t>5137375000</t>
  </si>
  <si>
    <t>5138382000</t>
  </si>
  <si>
    <t>5138385000</t>
  </si>
  <si>
    <t>5139392000</t>
  </si>
  <si>
    <t>5139398000</t>
  </si>
  <si>
    <t>5139399000</t>
  </si>
  <si>
    <t>5241441000</t>
  </si>
  <si>
    <t>5511200001</t>
  </si>
  <si>
    <t>5593000003</t>
  </si>
  <si>
    <t>5599000006</t>
  </si>
  <si>
    <t>III) NOTAS AL ESTADO DE VARIACIÓN A LA HACIEDA PÚBLICA</t>
  </si>
  <si>
    <t>VHP-01 PATRIMONIO CONTRIBUIDO</t>
  </si>
  <si>
    <t>MODIFICACION</t>
  </si>
  <si>
    <t>3110 Aportaciones</t>
  </si>
  <si>
    <t xml:space="preserve">      3110000002  BAJA DE ACTIVO FIJO</t>
  </si>
  <si>
    <t xml:space="preserve">      3110915000  BIENES MUEBLES E INMUEBLES</t>
  </si>
  <si>
    <t xml:space="preserve">      3111825406  FAM MEDIA SUP OBRA PUBLICA</t>
  </si>
  <si>
    <t xml:space="preserve">      3113824205  FEDERALES DE EJERCIC</t>
  </si>
  <si>
    <t xml:space="preserve">      3113834205  MUNICIPALES DE EJERC</t>
  </si>
  <si>
    <t xml:space="preserve">      3113834206  MUNICIPALES DE EJERC</t>
  </si>
  <si>
    <t xml:space="preserve">      3113835000  CONVENIO BIENES MUEB</t>
  </si>
  <si>
    <t xml:space="preserve">      3113914205  ESTATALES DE EJERCIC</t>
  </si>
  <si>
    <t xml:space="preserve">      3113914206  ESTATALES DE EJERCIC</t>
  </si>
  <si>
    <t xml:space="preserve">      3113915000  BIENES MUEBLES E INM</t>
  </si>
  <si>
    <t xml:space="preserve">      3113916000  OBRA PÚBLICA EJER AN</t>
  </si>
  <si>
    <t xml:space="preserve">      3114915000  APLICACIÓN ESTATALES</t>
  </si>
  <si>
    <t xml:space="preserve">      3114916000  APLICACIÓN ESTATALES</t>
  </si>
  <si>
    <t xml:space="preserve">    3113915000 BIENES MUEBLES E INMUEBLES DEL EJERCICIO ANTERIOR</t>
  </si>
  <si>
    <t xml:space="preserve">      3120000002  DONACIONES DE BIENES</t>
  </si>
  <si>
    <t>VHP-02 PATRIMONIO GENERADO</t>
  </si>
  <si>
    <t>3200 Patrimonio Generado</t>
  </si>
  <si>
    <t>3210000001RESULTADO DEL EJERCICIO</t>
  </si>
  <si>
    <t>3220000013RESULTADO EJERCICIO 2005</t>
  </si>
  <si>
    <t>3220000017RESULTADO EJERCICIO 2009</t>
  </si>
  <si>
    <t>3220000018RESULTADO EJERCICIO 2010</t>
  </si>
  <si>
    <t>3220000019RESULTADO EJERCICIO 2011</t>
  </si>
  <si>
    <t>3220000020RESULTADO EJERCICIO 2012</t>
  </si>
  <si>
    <t>3220000021RESULTADO EJERCICIO 2013</t>
  </si>
  <si>
    <t>3220000022RESULTADO DEL EJERCICIO 2014</t>
  </si>
  <si>
    <t>3220000023RESULTADO DEL EJERCICIO 2015</t>
  </si>
  <si>
    <t>3220001000CAPITALIZACIÓN RECURSOS PROPIOS</t>
  </si>
  <si>
    <t>3220001001CAPITALIZACIÓN REMANENTES</t>
  </si>
  <si>
    <t>3220690201APLICACIÓN DE REMANENTE PROPIO</t>
  </si>
  <si>
    <t>3220690202APLICACIÓN DE REMANENTE FEDERAL</t>
  </si>
  <si>
    <t>3220690204APLICACIÓN DE REMANENTE MUNICIPAL</t>
  </si>
  <si>
    <t>3243000002RESERVA POR CONTINGENCIA</t>
  </si>
  <si>
    <t>IV) NOTAS AL ESTADO DE FLUJO DE EFECTIVO</t>
  </si>
  <si>
    <t>EFE-01 FLUJO DE EFECTIVO</t>
  </si>
  <si>
    <t>1110 Efectivo y Equivalentes</t>
  </si>
  <si>
    <t xml:space="preserve">      1111101001  Caja</t>
  </si>
  <si>
    <t xml:space="preserve">      1112103001  Banorte Cta. 0665109128</t>
  </si>
  <si>
    <t xml:space="preserve">      1112103002  Banorte Cta. 0669280267</t>
  </si>
  <si>
    <t xml:space="preserve">      1112103003  Banorte Cta. 0825887547</t>
  </si>
  <si>
    <t xml:space="preserve">      1112103005  Banorte 0868722681 F</t>
  </si>
  <si>
    <t xml:space="preserve">      1112103006  Banorte 0203170520</t>
  </si>
  <si>
    <t xml:space="preserve">      1112103007  Banorte 0203170511</t>
  </si>
  <si>
    <t xml:space="preserve">      1112103008  BANORTE  0280543022</t>
  </si>
  <si>
    <t>EFE-02 ADQ. BIENES MUEBLES E INMUEBLES</t>
  </si>
  <si>
    <t>% SUB</t>
  </si>
  <si>
    <t>1241151100  Mueb de Ofic 2011</t>
  </si>
  <si>
    <t>1241151101  MAQ. Y EQUIPO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</si>
  <si>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</si>
  <si>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</si>
  <si>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</si>
  <si>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</si>
  <si>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</si>
  <si>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</si>
  <si>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</si>
  <si>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</si>
  <si>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al 30 de Junio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</si>
  <si>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</si>
  <si>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</si>
  <si>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</si>
  <si>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</si>
  <si>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</si>
  <si>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</si>
  <si>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</si>
  <si>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</si>
  <si>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</si>
  <si>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</si>
  <si>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</si>
  <si>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</si>
  <si>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</si>
  <si>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</si>
  <si>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</si>
  <si>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</si>
  <si>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</si>
  <si>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</si>
  <si>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</si>
  <si>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</si>
  <si>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</si>
  <si>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</si>
  <si>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</si>
  <si>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</si>
  <si>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</si>
  <si>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</si>
  <si>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publico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</si>
  <si>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</si>
  <si>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</si>
  <si>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</si>
  <si>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</si>
  <si>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</si>
  <si>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</si>
  <si>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</si>
  <si>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</si>
  <si>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</si>
  <si>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</si>
  <si>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</si>
  <si>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</si>
  <si>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</si>
  <si>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</si>
  <si>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</si>
  <si>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</si>
  <si>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</si>
  <si>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</si>
  <si>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</si>
  <si>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</si>
  <si>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NOTAS DE GESTIÓN ADMINISTRATIVA    ANEXO 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</si>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</sst>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-;#,##0.00\-;&quot; &quot;"/>
    <numFmt numFmtId="167" formatCode="#,##0.00_ ;\-#,##0.00\ "/>
    <numFmt numFmtId="168" formatCode="_-* #,##0_-;\-* #,##0_-;_-* &quot;-&quot;??_-;_-@_-"/>
    <numFmt numFmtId="169" formatCode="#,##0.000000000000000_ ;\-#,##0.000000000000000\ "/>
    <numFmt numFmtId="170" formatCode="#,##0.000000000"/>
    <numFmt numFmtId="171" formatCode="General_)"/>
    <numFmt numFmtId="172" formatCode="_-[$€-2]* #,##0.00_-;\-[$€-2]* #,##0.00_-;_-[$€-2]* &quot;-&quot;??_-"/>
    <numFmt numFmtId="173" formatCode="_-* #,##0.00\ _€_-;\-* #,##0.00\ _€_-;_-* &quot;-&quot;??\ _€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hadow/>
      <sz val="24"/>
      <color theme="0" tint="-0.34998626667073579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Soberana Sans Light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12"/>
      <color rgb="FF22222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72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34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38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</cellStyleXfs>
  <cellXfs count="257">
    <xf numFmtId="0" fontId="0" fillId="0" borderId="0" xfId="0"/>
    <xf numFmtId="0" fontId="4" fillId="11" borderId="0" xfId="0" applyFont="1" applyFill="1"/>
    <xf numFmtId="0" fontId="4" fillId="12" borderId="0" xfId="0" applyFont="1" applyFill="1"/>
    <xf numFmtId="0" fontId="6" fillId="0" borderId="0" xfId="0" applyFont="1" applyAlignment="1">
      <alignment horizontal="center"/>
    </xf>
    <xf numFmtId="0" fontId="3" fillId="12" borderId="0" xfId="0" applyFont="1" applyFill="1" applyBorder="1" applyAlignment="1">
      <alignment horizontal="left" vertical="center"/>
    </xf>
    <xf numFmtId="0" fontId="7" fillId="12" borderId="0" xfId="0" applyFont="1" applyFill="1" applyBorder="1" applyAlignment="1">
      <alignment horizontal="right"/>
    </xf>
    <xf numFmtId="0" fontId="7" fillId="12" borderId="3" xfId="0" applyFont="1" applyFill="1" applyBorder="1" applyAlignment="1"/>
    <xf numFmtId="0" fontId="7" fillId="12" borderId="3" xfId="0" applyNumberFormat="1" applyFont="1" applyFill="1" applyBorder="1" applyAlignment="1" applyProtection="1">
      <protection locked="0"/>
    </xf>
    <xf numFmtId="0" fontId="8" fillId="12" borderId="3" xfId="0" applyFont="1" applyFill="1" applyBorder="1"/>
    <xf numFmtId="0" fontId="9" fillId="12" borderId="3" xfId="0" applyFont="1" applyFill="1" applyBorder="1"/>
    <xf numFmtId="0" fontId="7" fillId="12" borderId="0" xfId="0" applyFont="1" applyFill="1" applyBorder="1" applyAlignment="1"/>
    <xf numFmtId="0" fontId="7" fillId="12" borderId="0" xfId="0" applyNumberFormat="1" applyFont="1" applyFill="1" applyBorder="1" applyAlignment="1" applyProtection="1">
      <protection locked="0"/>
    </xf>
    <xf numFmtId="0" fontId="8" fillId="12" borderId="0" xfId="0" applyFont="1" applyFill="1" applyBorder="1"/>
    <xf numFmtId="0" fontId="9" fillId="12" borderId="0" xfId="0" applyFont="1" applyFill="1" applyBorder="1"/>
    <xf numFmtId="0" fontId="11" fillId="12" borderId="0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7" fillId="1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4" fillId="12" borderId="0" xfId="0" applyFont="1" applyFill="1" applyBorder="1"/>
    <xf numFmtId="0" fontId="4" fillId="12" borderId="0" xfId="0" applyFont="1" applyFill="1" applyBorder="1"/>
    <xf numFmtId="0" fontId="15" fillId="12" borderId="0" xfId="0" applyFont="1" applyFill="1" applyBorder="1"/>
    <xf numFmtId="49" fontId="3" fillId="11" borderId="4" xfId="0" applyNumberFormat="1" applyFont="1" applyFill="1" applyBorder="1" applyAlignment="1">
      <alignment horizontal="left" vertical="center"/>
    </xf>
    <xf numFmtId="49" fontId="3" fillId="11" borderId="4" xfId="0" applyNumberFormat="1" applyFont="1" applyFill="1" applyBorder="1" applyAlignment="1">
      <alignment horizontal="center" vertical="center"/>
    </xf>
    <xf numFmtId="49" fontId="3" fillId="12" borderId="5" xfId="0" applyNumberFormat="1" applyFont="1" applyFill="1" applyBorder="1" applyAlignment="1">
      <alignment horizontal="left"/>
    </xf>
    <xf numFmtId="164" fontId="16" fillId="12" borderId="5" xfId="0" applyNumberFormat="1" applyFont="1" applyFill="1" applyBorder="1"/>
    <xf numFmtId="49" fontId="3" fillId="12" borderId="6" xfId="0" applyNumberFormat="1" applyFont="1" applyFill="1" applyBorder="1" applyAlignment="1">
      <alignment horizontal="left"/>
    </xf>
    <xf numFmtId="164" fontId="16" fillId="12" borderId="6" xfId="0" applyNumberFormat="1" applyFont="1" applyFill="1" applyBorder="1"/>
    <xf numFmtId="49" fontId="3" fillId="12" borderId="7" xfId="0" applyNumberFormat="1" applyFont="1" applyFill="1" applyBorder="1" applyAlignment="1">
      <alignment horizontal="left"/>
    </xf>
    <xf numFmtId="164" fontId="16" fillId="12" borderId="7" xfId="0" applyNumberFormat="1" applyFont="1" applyFill="1" applyBorder="1"/>
    <xf numFmtId="0" fontId="17" fillId="12" borderId="0" xfId="0" applyFont="1" applyFill="1" applyBorder="1"/>
    <xf numFmtId="164" fontId="4" fillId="12" borderId="6" xfId="0" applyNumberFormat="1" applyFont="1" applyFill="1" applyBorder="1"/>
    <xf numFmtId="164" fontId="4" fillId="12" borderId="7" xfId="0" applyNumberFormat="1" applyFont="1" applyFill="1" applyBorder="1"/>
    <xf numFmtId="165" fontId="15" fillId="12" borderId="6" xfId="0" applyNumberFormat="1" applyFont="1" applyFill="1" applyBorder="1"/>
    <xf numFmtId="165" fontId="4" fillId="12" borderId="6" xfId="0" applyNumberFormat="1" applyFont="1" applyFill="1" applyBorder="1"/>
    <xf numFmtId="49" fontId="4" fillId="0" borderId="6" xfId="0" applyNumberFormat="1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wrapText="1"/>
    </xf>
    <xf numFmtId="4" fontId="4" fillId="0" borderId="4" xfId="2" applyNumberFormat="1" applyFont="1" applyFill="1" applyBorder="1" applyAlignment="1">
      <alignment wrapText="1"/>
    </xf>
    <xf numFmtId="165" fontId="4" fillId="12" borderId="7" xfId="0" applyNumberFormat="1" applyFont="1" applyFill="1" applyBorder="1"/>
    <xf numFmtId="165" fontId="3" fillId="11" borderId="4" xfId="1" applyNumberFormat="1" applyFont="1" applyFill="1" applyBorder="1" applyAlignment="1">
      <alignment horizontal="center" vertical="center"/>
    </xf>
    <xf numFmtId="0" fontId="18" fillId="12" borderId="0" xfId="0" applyFont="1" applyFill="1"/>
    <xf numFmtId="0" fontId="14" fillId="0" borderId="0" xfId="0" applyFont="1" applyFill="1" applyBorder="1"/>
    <xf numFmtId="0" fontId="4" fillId="0" borderId="0" xfId="0" applyFont="1" applyFill="1"/>
    <xf numFmtId="0" fontId="15" fillId="0" borderId="0" xfId="0" applyFont="1" applyFill="1"/>
    <xf numFmtId="49" fontId="3" fillId="0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/>
    </xf>
    <xf numFmtId="164" fontId="16" fillId="0" borderId="5" xfId="0" applyNumberFormat="1" applyFont="1" applyFill="1" applyBorder="1"/>
    <xf numFmtId="49" fontId="3" fillId="0" borderId="6" xfId="0" applyNumberFormat="1" applyFont="1" applyFill="1" applyBorder="1" applyAlignment="1">
      <alignment horizontal="left"/>
    </xf>
    <xf numFmtId="164" fontId="16" fillId="0" borderId="6" xfId="0" applyNumberFormat="1" applyFont="1" applyFill="1" applyBorder="1"/>
    <xf numFmtId="49" fontId="3" fillId="0" borderId="7" xfId="0" applyNumberFormat="1" applyFont="1" applyFill="1" applyBorder="1" applyAlignment="1">
      <alignment horizontal="left"/>
    </xf>
    <xf numFmtId="164" fontId="16" fillId="0" borderId="7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164" fontId="16" fillId="0" borderId="0" xfId="0" applyNumberFormat="1" applyFont="1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/>
    </xf>
    <xf numFmtId="164" fontId="16" fillId="0" borderId="9" xfId="0" applyNumberFormat="1" applyFont="1" applyFill="1" applyBorder="1"/>
    <xf numFmtId="49" fontId="3" fillId="0" borderId="10" xfId="0" applyNumberFormat="1" applyFont="1" applyFill="1" applyBorder="1" applyAlignment="1">
      <alignment horizontal="left"/>
    </xf>
    <xf numFmtId="164" fontId="16" fillId="0" borderId="3" xfId="0" applyNumberFormat="1" applyFont="1" applyFill="1" applyBorder="1"/>
    <xf numFmtId="164" fontId="16" fillId="0" borderId="11" xfId="0" applyNumberFormat="1" applyFont="1" applyFill="1" applyBorder="1"/>
    <xf numFmtId="164" fontId="3" fillId="0" borderId="12" xfId="0" applyNumberFormat="1" applyFont="1" applyFill="1" applyBorder="1"/>
    <xf numFmtId="164" fontId="3" fillId="0" borderId="13" xfId="0" applyNumberFormat="1" applyFont="1" applyFill="1" applyBorder="1"/>
    <xf numFmtId="164" fontId="3" fillId="0" borderId="14" xfId="0" applyNumberFormat="1" applyFont="1" applyFill="1" applyBorder="1"/>
    <xf numFmtId="164" fontId="3" fillId="0" borderId="0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0" fontId="18" fillId="0" borderId="0" xfId="0" applyFont="1" applyFill="1"/>
    <xf numFmtId="165" fontId="15" fillId="0" borderId="5" xfId="0" applyNumberFormat="1" applyFont="1" applyFill="1" applyBorder="1"/>
    <xf numFmtId="164" fontId="4" fillId="0" borderId="5" xfId="0" applyNumberFormat="1" applyFont="1" applyFill="1" applyBorder="1"/>
    <xf numFmtId="49" fontId="4" fillId="0" borderId="6" xfId="0" applyNumberFormat="1" applyFont="1" applyFill="1" applyBorder="1" applyAlignment="1">
      <alignment horizontal="left"/>
    </xf>
    <xf numFmtId="164" fontId="4" fillId="0" borderId="6" xfId="0" applyNumberFormat="1" applyFont="1" applyFill="1" applyBorder="1"/>
    <xf numFmtId="164" fontId="15" fillId="0" borderId="6" xfId="0" applyNumberFormat="1" applyFont="1" applyFill="1" applyBorder="1"/>
    <xf numFmtId="165" fontId="15" fillId="0" borderId="6" xfId="0" applyNumberFormat="1" applyFont="1" applyFill="1" applyBorder="1"/>
    <xf numFmtId="166" fontId="4" fillId="0" borderId="6" xfId="0" applyNumberFormat="1" applyFont="1" applyFill="1" applyBorder="1"/>
    <xf numFmtId="49" fontId="19" fillId="0" borderId="7" xfId="0" applyNumberFormat="1" applyFont="1" applyFill="1" applyBorder="1" applyAlignment="1">
      <alignment horizontal="left"/>
    </xf>
    <xf numFmtId="164" fontId="4" fillId="0" borderId="7" xfId="0" applyNumberFormat="1" applyFont="1" applyFill="1" applyBorder="1"/>
    <xf numFmtId="43" fontId="3" fillId="0" borderId="4" xfId="1" applyFont="1" applyFill="1" applyBorder="1" applyAlignment="1">
      <alignment horizontal="center" vertical="center"/>
    </xf>
    <xf numFmtId="0" fontId="4" fillId="0" borderId="4" xfId="0" applyFont="1" applyFill="1" applyBorder="1"/>
    <xf numFmtId="43" fontId="4" fillId="0" borderId="0" xfId="0" applyNumberFormat="1" applyFont="1" applyFill="1"/>
    <xf numFmtId="164" fontId="15" fillId="0" borderId="5" xfId="0" applyNumberFormat="1" applyFont="1" applyFill="1" applyBorder="1"/>
    <xf numFmtId="167" fontId="3" fillId="0" borderId="4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left" vertical="center" wrapText="1"/>
    </xf>
    <xf numFmtId="4" fontId="15" fillId="0" borderId="5" xfId="4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4" fontId="4" fillId="0" borderId="5" xfId="0" applyNumberFormat="1" applyFont="1" applyFill="1" applyBorder="1" applyAlignment="1"/>
    <xf numFmtId="0" fontId="4" fillId="0" borderId="8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4" fontId="4" fillId="0" borderId="6" xfId="4" applyNumberFormat="1" applyFont="1" applyFill="1" applyBorder="1" applyAlignment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4" fillId="0" borderId="7" xfId="0" applyFont="1" applyFill="1" applyBorder="1"/>
    <xf numFmtId="0" fontId="10" fillId="0" borderId="0" xfId="0" applyFont="1" applyFill="1" applyAlignment="1">
      <alignment horizontal="left"/>
    </xf>
    <xf numFmtId="49" fontId="19" fillId="0" borderId="6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wrapText="1"/>
    </xf>
    <xf numFmtId="164" fontId="4" fillId="0" borderId="9" xfId="0" applyNumberFormat="1" applyFont="1" applyFill="1" applyBorder="1"/>
    <xf numFmtId="49" fontId="4" fillId="0" borderId="4" xfId="0" applyNumberFormat="1" applyFont="1" applyFill="1" applyBorder="1" applyAlignment="1">
      <alignment wrapText="1"/>
    </xf>
    <xf numFmtId="4" fontId="4" fillId="0" borderId="7" xfId="0" applyNumberFormat="1" applyFont="1" applyFill="1" applyBorder="1" applyAlignment="1">
      <alignment wrapText="1"/>
    </xf>
    <xf numFmtId="49" fontId="8" fillId="0" borderId="3" xfId="0" applyNumberFormat="1" applyFont="1" applyFill="1" applyBorder="1" applyAlignment="1">
      <alignment wrapText="1"/>
    </xf>
    <xf numFmtId="164" fontId="4" fillId="0" borderId="11" xfId="0" applyNumberFormat="1" applyFont="1" applyFill="1" applyBorder="1"/>
    <xf numFmtId="49" fontId="3" fillId="0" borderId="1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wrapText="1"/>
    </xf>
    <xf numFmtId="4" fontId="4" fillId="0" borderId="17" xfId="4" applyNumberFormat="1" applyFont="1" applyFill="1" applyBorder="1" applyAlignment="1">
      <alignment wrapText="1"/>
    </xf>
    <xf numFmtId="4" fontId="4" fillId="0" borderId="5" xfId="4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" fontId="4" fillId="0" borderId="0" xfId="4" applyNumberFormat="1" applyFont="1" applyFill="1" applyBorder="1" applyAlignment="1">
      <alignment wrapText="1"/>
    </xf>
    <xf numFmtId="4" fontId="4" fillId="0" borderId="6" xfId="4" applyNumberFormat="1" applyFont="1" applyFill="1" applyBorder="1" applyAlignment="1">
      <alignment wrapText="1"/>
    </xf>
    <xf numFmtId="49" fontId="4" fillId="0" borderId="10" xfId="0" applyNumberFormat="1" applyFont="1" applyFill="1" applyBorder="1" applyAlignment="1">
      <alignment wrapText="1"/>
    </xf>
    <xf numFmtId="49" fontId="4" fillId="0" borderId="7" xfId="0" applyNumberFormat="1" applyFont="1" applyFill="1" applyBorder="1" applyAlignment="1">
      <alignment wrapText="1"/>
    </xf>
    <xf numFmtId="4" fontId="4" fillId="0" borderId="3" xfId="4" applyNumberFormat="1" applyFont="1" applyFill="1" applyBorder="1" applyAlignment="1">
      <alignment wrapText="1"/>
    </xf>
    <xf numFmtId="4" fontId="4" fillId="0" borderId="7" xfId="4" applyNumberFormat="1" applyFont="1" applyFill="1" applyBorder="1" applyAlignment="1">
      <alignment wrapText="1"/>
    </xf>
    <xf numFmtId="4" fontId="15" fillId="0" borderId="4" xfId="4" applyNumberFormat="1" applyFont="1" applyFill="1" applyBorder="1" applyAlignment="1">
      <alignment horizontal="center" vertical="center" wrapText="1"/>
    </xf>
    <xf numFmtId="49" fontId="19" fillId="0" borderId="16" xfId="0" applyNumberFormat="1" applyFont="1" applyFill="1" applyBorder="1" applyAlignment="1">
      <alignment horizontal="left"/>
    </xf>
    <xf numFmtId="4" fontId="4" fillId="0" borderId="4" xfId="5" applyNumberFormat="1" applyFont="1" applyFill="1" applyBorder="1" applyAlignment="1">
      <alignment wrapText="1"/>
    </xf>
    <xf numFmtId="166" fontId="4" fillId="0" borderId="4" xfId="0" applyNumberFormat="1" applyFont="1" applyFill="1" applyBorder="1"/>
    <xf numFmtId="49" fontId="3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ill="1" applyBorder="1"/>
    <xf numFmtId="164" fontId="0" fillId="0" borderId="6" xfId="0" applyNumberFormat="1" applyFill="1" applyBorder="1"/>
    <xf numFmtId="49" fontId="5" fillId="0" borderId="7" xfId="0" applyNumberFormat="1" applyFont="1" applyFill="1" applyBorder="1" applyAlignment="1">
      <alignment horizontal="left"/>
    </xf>
    <xf numFmtId="164" fontId="5" fillId="0" borderId="7" xfId="0" applyNumberFormat="1" applyFont="1" applyFill="1" applyBorder="1"/>
    <xf numFmtId="4" fontId="15" fillId="0" borderId="4" xfId="4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wrapText="1"/>
    </xf>
    <xf numFmtId="4" fontId="4" fillId="0" borderId="19" xfId="0" applyNumberFormat="1" applyFont="1" applyFill="1" applyBorder="1" applyAlignment="1">
      <alignment wrapText="1"/>
    </xf>
    <xf numFmtId="49" fontId="4" fillId="0" borderId="15" xfId="0" applyNumberFormat="1" applyFont="1" applyFill="1" applyBorder="1" applyAlignment="1">
      <alignment wrapText="1"/>
    </xf>
    <xf numFmtId="4" fontId="4" fillId="0" borderId="20" xfId="0" applyNumberFormat="1" applyFont="1" applyFill="1" applyBorder="1" applyAlignment="1">
      <alignment wrapText="1"/>
    </xf>
    <xf numFmtId="164" fontId="4" fillId="0" borderId="4" xfId="0" applyNumberFormat="1" applyFont="1" applyFill="1" applyBorder="1"/>
    <xf numFmtId="164" fontId="15" fillId="0" borderId="4" xfId="0" applyNumberFormat="1" applyFont="1" applyFill="1" applyBorder="1"/>
    <xf numFmtId="0" fontId="23" fillId="0" borderId="0" xfId="0" applyFont="1" applyFill="1"/>
    <xf numFmtId="168" fontId="4" fillId="0" borderId="0" xfId="0" applyNumberFormat="1" applyFont="1" applyFill="1"/>
    <xf numFmtId="0" fontId="15" fillId="0" borderId="4" xfId="3" applyFont="1" applyFill="1" applyBorder="1" applyAlignment="1">
      <alignment horizontal="left" vertical="center" wrapText="1"/>
    </xf>
    <xf numFmtId="4" fontId="15" fillId="0" borderId="21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/>
    <xf numFmtId="4" fontId="4" fillId="0" borderId="12" xfId="5" applyNumberFormat="1" applyFont="1" applyFill="1" applyBorder="1"/>
    <xf numFmtId="49" fontId="4" fillId="0" borderId="4" xfId="0" applyNumberFormat="1" applyFont="1" applyFill="1" applyBorder="1"/>
    <xf numFmtId="168" fontId="3" fillId="0" borderId="4" xfId="1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wrapText="1"/>
    </xf>
    <xf numFmtId="10" fontId="4" fillId="0" borderId="19" xfId="6" applyNumberFormat="1" applyFont="1" applyFill="1" applyBorder="1" applyAlignment="1">
      <alignment wrapText="1"/>
    </xf>
    <xf numFmtId="164" fontId="4" fillId="0" borderId="0" xfId="0" applyNumberFormat="1" applyFont="1" applyFill="1" applyBorder="1"/>
    <xf numFmtId="4" fontId="4" fillId="0" borderId="15" xfId="0" applyNumberFormat="1" applyFont="1" applyFill="1" applyBorder="1" applyAlignment="1">
      <alignment wrapText="1"/>
    </xf>
    <xf numFmtId="4" fontId="15" fillId="0" borderId="4" xfId="0" applyNumberFormat="1" applyFont="1" applyFill="1" applyBorder="1" applyAlignment="1">
      <alignment wrapText="1"/>
    </xf>
    <xf numFmtId="10" fontId="4" fillId="0" borderId="0" xfId="6" applyNumberFormat="1" applyFont="1" applyFill="1" applyBorder="1" applyAlignment="1">
      <alignment wrapText="1"/>
    </xf>
    <xf numFmtId="4" fontId="15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15" fillId="0" borderId="5" xfId="3" applyFont="1" applyFill="1" applyBorder="1" applyAlignment="1">
      <alignment horizontal="center" vertical="center" wrapText="1"/>
    </xf>
    <xf numFmtId="164" fontId="0" fillId="0" borderId="22" xfId="0" applyNumberFormat="1" applyFill="1" applyBorder="1"/>
    <xf numFmtId="0" fontId="4" fillId="0" borderId="6" xfId="0" applyFont="1" applyFill="1" applyBorder="1" applyAlignment="1">
      <alignment vertical="center"/>
    </xf>
    <xf numFmtId="164" fontId="0" fillId="0" borderId="9" xfId="0" applyNumberFormat="1" applyFill="1" applyBorder="1"/>
    <xf numFmtId="0" fontId="4" fillId="0" borderId="7" xfId="0" applyFont="1" applyFill="1" applyBorder="1" applyAlignment="1">
      <alignment vertical="center"/>
    </xf>
    <xf numFmtId="43" fontId="3" fillId="0" borderId="7" xfId="1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3" xfId="0" applyFont="1" applyFill="1" applyBorder="1"/>
    <xf numFmtId="49" fontId="3" fillId="0" borderId="14" xfId="0" applyNumberFormat="1" applyFont="1" applyFill="1" applyBorder="1" applyAlignment="1">
      <alignment vertical="center"/>
    </xf>
    <xf numFmtId="169" fontId="4" fillId="0" borderId="0" xfId="0" applyNumberFormat="1" applyFont="1" applyFill="1"/>
    <xf numFmtId="0" fontId="24" fillId="0" borderId="0" xfId="0" applyFont="1" applyFill="1"/>
    <xf numFmtId="164" fontId="0" fillId="0" borderId="0" xfId="0" applyNumberFormat="1" applyFill="1" applyBorder="1"/>
    <xf numFmtId="49" fontId="25" fillId="0" borderId="7" xfId="0" applyNumberFormat="1" applyFont="1" applyFill="1" applyBorder="1" applyAlignment="1">
      <alignment horizontal="left"/>
    </xf>
    <xf numFmtId="164" fontId="0" fillId="0" borderId="11" xfId="0" applyNumberFormat="1" applyFill="1" applyBorder="1"/>
    <xf numFmtId="164" fontId="0" fillId="0" borderId="7" xfId="0" applyNumberFormat="1" applyFill="1" applyBorder="1"/>
    <xf numFmtId="44" fontId="3" fillId="0" borderId="4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4" fillId="0" borderId="0" xfId="0" applyNumberFormat="1" applyFont="1" applyFill="1" applyBorder="1"/>
    <xf numFmtId="4" fontId="15" fillId="0" borderId="4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4" xfId="0" applyFont="1" applyFill="1" applyBorder="1"/>
    <xf numFmtId="43" fontId="28" fillId="0" borderId="4" xfId="1" applyFont="1" applyFill="1" applyBorder="1" applyAlignment="1">
      <alignment horizontal="center" vertical="center"/>
    </xf>
    <xf numFmtId="168" fontId="29" fillId="0" borderId="4" xfId="1" applyNumberFormat="1" applyFont="1" applyFill="1" applyBorder="1" applyAlignment="1">
      <alignment horizontal="center" vertical="center"/>
    </xf>
    <xf numFmtId="168" fontId="28" fillId="0" borderId="0" xfId="1" applyNumberFormat="1" applyFont="1" applyFill="1" applyAlignment="1">
      <alignment vertical="center"/>
    </xf>
    <xf numFmtId="4" fontId="30" fillId="0" borderId="4" xfId="0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/>
    <xf numFmtId="168" fontId="8" fillId="0" borderId="0" xfId="1" applyNumberFormat="1" applyFont="1" applyFill="1"/>
    <xf numFmtId="168" fontId="8" fillId="0" borderId="4" xfId="1" applyNumberFormat="1" applyFont="1" applyFill="1" applyBorder="1"/>
    <xf numFmtId="168" fontId="28" fillId="0" borderId="4" xfId="1" applyNumberFormat="1" applyFont="1" applyFill="1" applyBorder="1" applyAlignment="1">
      <alignment horizontal="center" vertical="center"/>
    </xf>
    <xf numFmtId="43" fontId="31" fillId="0" borderId="4" xfId="1" applyFont="1" applyFill="1" applyBorder="1" applyAlignment="1">
      <alignment horizontal="center" vertical="center"/>
    </xf>
    <xf numFmtId="168" fontId="4" fillId="0" borderId="0" xfId="0" applyNumberFormat="1" applyFont="1" applyFill="1" applyBorder="1"/>
    <xf numFmtId="168" fontId="27" fillId="0" borderId="4" xfId="1" applyNumberFormat="1" applyFont="1" applyFill="1" applyBorder="1" applyAlignment="1">
      <alignment horizontal="center" vertical="center"/>
    </xf>
    <xf numFmtId="43" fontId="8" fillId="0" borderId="0" xfId="0" applyNumberFormat="1" applyFont="1" applyFill="1"/>
    <xf numFmtId="168" fontId="4" fillId="12" borderId="0" xfId="0" applyNumberFormat="1" applyFont="1" applyFill="1" applyBorder="1"/>
    <xf numFmtId="168" fontId="18" fillId="0" borderId="0" xfId="0" applyNumberFormat="1" applyFont="1" applyFill="1" applyBorder="1"/>
    <xf numFmtId="4" fontId="32" fillId="12" borderId="0" xfId="0" applyNumberFormat="1" applyFont="1" applyFill="1" applyBorder="1"/>
    <xf numFmtId="4" fontId="15" fillId="0" borderId="4" xfId="0" applyNumberFormat="1" applyFont="1" applyFill="1" applyBorder="1"/>
    <xf numFmtId="43" fontId="27" fillId="0" borderId="4" xfId="1" applyFont="1" applyFill="1" applyBorder="1" applyAlignment="1">
      <alignment horizontal="center" vertical="center"/>
    </xf>
    <xf numFmtId="43" fontId="29" fillId="0" borderId="4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3" fontId="29" fillId="0" borderId="4" xfId="1" applyFont="1" applyFill="1" applyBorder="1" applyAlignment="1">
      <alignment horizontal="right" vertical="center"/>
    </xf>
    <xf numFmtId="0" fontId="29" fillId="0" borderId="4" xfId="0" applyFont="1" applyFill="1" applyBorder="1" applyAlignment="1">
      <alignment horizontal="center" vertical="center"/>
    </xf>
    <xf numFmtId="4" fontId="4" fillId="12" borderId="0" xfId="0" applyNumberFormat="1" applyFont="1" applyFill="1" applyBorder="1"/>
    <xf numFmtId="43" fontId="8" fillId="0" borderId="0" xfId="0" applyNumberFormat="1" applyFont="1" applyFill="1" applyAlignment="1">
      <alignment vertical="center" wrapText="1"/>
    </xf>
    <xf numFmtId="4" fontId="4" fillId="12" borderId="0" xfId="0" applyNumberFormat="1" applyFont="1" applyFill="1"/>
    <xf numFmtId="0" fontId="33" fillId="0" borderId="0" xfId="0" applyFont="1"/>
    <xf numFmtId="4" fontId="4" fillId="0" borderId="4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8" fillId="0" borderId="4" xfId="1" applyFont="1" applyFill="1" applyBorder="1"/>
    <xf numFmtId="4" fontId="4" fillId="0" borderId="4" xfId="0" applyNumberFormat="1" applyFont="1" applyFill="1" applyBorder="1"/>
    <xf numFmtId="43" fontId="8" fillId="0" borderId="0" xfId="1" applyFont="1" applyFill="1" applyAlignment="1">
      <alignment vertical="center" wrapText="1"/>
    </xf>
    <xf numFmtId="3" fontId="8" fillId="0" borderId="0" xfId="0" applyNumberFormat="1" applyFont="1" applyFill="1"/>
    <xf numFmtId="0" fontId="27" fillId="0" borderId="4" xfId="0" applyFont="1" applyFill="1" applyBorder="1" applyAlignment="1">
      <alignment vertical="center"/>
    </xf>
    <xf numFmtId="43" fontId="4" fillId="12" borderId="0" xfId="1" applyFont="1" applyFill="1" applyBorder="1"/>
    <xf numFmtId="43" fontId="4" fillId="0" borderId="0" xfId="1" applyNumberFormat="1" applyFont="1" applyFill="1" applyBorder="1"/>
    <xf numFmtId="170" fontId="4" fillId="0" borderId="0" xfId="0" applyNumberFormat="1" applyFont="1" applyFill="1" applyBorder="1"/>
    <xf numFmtId="0" fontId="10" fillId="0" borderId="0" xfId="0" applyFont="1" applyBorder="1" applyAlignment="1">
      <alignment horizontal="center"/>
    </xf>
    <xf numFmtId="0" fontId="15" fillId="11" borderId="5" xfId="3" applyFont="1" applyFill="1" applyBorder="1" applyAlignment="1">
      <alignment horizontal="left" vertical="center" wrapText="1"/>
    </xf>
    <xf numFmtId="4" fontId="15" fillId="11" borderId="5" xfId="4" applyNumberFormat="1" applyFont="1" applyFill="1" applyBorder="1" applyAlignment="1">
      <alignment horizontal="center" vertical="center" wrapText="1"/>
    </xf>
    <xf numFmtId="49" fontId="3" fillId="11" borderId="5" xfId="0" applyNumberFormat="1" applyFont="1" applyFill="1" applyBorder="1" applyAlignment="1">
      <alignment horizontal="center" vertical="center"/>
    </xf>
    <xf numFmtId="165" fontId="0" fillId="12" borderId="22" xfId="0" applyNumberFormat="1" applyFill="1" applyBorder="1"/>
    <xf numFmtId="164" fontId="0" fillId="12" borderId="22" xfId="0" applyNumberFormat="1" applyFill="1" applyBorder="1"/>
    <xf numFmtId="49" fontId="25" fillId="12" borderId="6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164" fontId="0" fillId="12" borderId="9" xfId="0" applyNumberFormat="1" applyFill="1" applyBorder="1"/>
    <xf numFmtId="49" fontId="5" fillId="12" borderId="7" xfId="0" applyNumberFormat="1" applyFont="1" applyFill="1" applyBorder="1" applyAlignment="1">
      <alignment horizontal="left"/>
    </xf>
    <xf numFmtId="165" fontId="5" fillId="12" borderId="11" xfId="0" applyNumberFormat="1" applyFont="1" applyFill="1" applyBorder="1"/>
    <xf numFmtId="164" fontId="5" fillId="12" borderId="11" xfId="0" applyNumberFormat="1" applyFont="1" applyFill="1" applyBorder="1"/>
    <xf numFmtId="0" fontId="15" fillId="12" borderId="0" xfId="0" applyFont="1" applyFill="1"/>
    <xf numFmtId="0" fontId="8" fillId="0" borderId="0" xfId="0" applyFont="1"/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8" fillId="0" borderId="13" xfId="0" applyFont="1" applyFill="1" applyBorder="1"/>
    <xf numFmtId="0" fontId="27" fillId="0" borderId="12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8" fillId="0" borderId="17" xfId="0" applyFont="1" applyFill="1" applyBorder="1"/>
  </cellXfs>
  <cellStyles count="266">
    <cellStyle name="=C:\WINNT\SYSTEM32\COMMAND.COM" xfId="7"/>
    <cellStyle name="20% - Énfasis1 2" xfId="8"/>
    <cellStyle name="20% - Énfasis2 2" xfId="9"/>
    <cellStyle name="20% - Énfasis3 2" xfId="10"/>
    <cellStyle name="20% - Énfasis4 2" xfId="11"/>
    <cellStyle name="40% - Énfasis3 2" xfId="12"/>
    <cellStyle name="60% - Énfasis3 2" xfId="13"/>
    <cellStyle name="60% - Énfasis4 2" xfId="14"/>
    <cellStyle name="60% - Énfasis6 2" xfId="15"/>
    <cellStyle name="Euro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2" xfId="22"/>
    <cellStyle name="Millares 13" xfId="23"/>
    <cellStyle name="Millares 14" xfId="24"/>
    <cellStyle name="Millares 15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5"/>
    <cellStyle name="Millares 2 17" xfId="33"/>
    <cellStyle name="Millares 2 18" xfId="34"/>
    <cellStyle name="Millares 2 19" xfId="4"/>
    <cellStyle name="Millares 2 2" xfId="35"/>
    <cellStyle name="Millares 2 2 2" xfId="36"/>
    <cellStyle name="Millares 2 2 3" xfId="37"/>
    <cellStyle name="Millares 2 2 4" xfId="38"/>
    <cellStyle name="Millares 2 2 5" xfId="39"/>
    <cellStyle name="Millares 2 2 6" xfId="40"/>
    <cellStyle name="Millares 2 20" xfId="41"/>
    <cellStyle name="Millares 2 3" xfId="42"/>
    <cellStyle name="Millares 2 3 2" xfId="43"/>
    <cellStyle name="Millares 2 3 3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2 2" xfId="53"/>
    <cellStyle name="Millares 3 3" xfId="54"/>
    <cellStyle name="Millares 3 3 2" xfId="55"/>
    <cellStyle name="Millares 3 4" xfId="56"/>
    <cellStyle name="Millares 3 4 2" xfId="57"/>
    <cellStyle name="Millares 3 5" xfId="58"/>
    <cellStyle name="Millares 3 5 2" xfId="59"/>
    <cellStyle name="Millares 3 6" xfId="60"/>
    <cellStyle name="Millares 4" xfId="61"/>
    <cellStyle name="Millares 4 2" xfId="62"/>
    <cellStyle name="Millares 4 2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3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31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5 2" xfId="186"/>
    <cellStyle name="Normal 3 6" xfId="187"/>
    <cellStyle name="Normal 3 6 2" xfId="188"/>
    <cellStyle name="Normal 3 7" xfId="189"/>
    <cellStyle name="Normal 3 7 2" xfId="190"/>
    <cellStyle name="Normal 3 8" xfId="191"/>
    <cellStyle name="Normal 3 8 2" xfId="192"/>
    <cellStyle name="Normal 3 9" xfId="193"/>
    <cellStyle name="Normal 4" xfId="194"/>
    <cellStyle name="Normal 4 2" xfId="195"/>
    <cellStyle name="Normal 4 2 2" xfId="196"/>
    <cellStyle name="Normal 4 3" xfId="197"/>
    <cellStyle name="Normal 4 4" xfId="198"/>
    <cellStyle name="Normal 4 5" xfId="199"/>
    <cellStyle name="Normal 4 6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18" xfId="210"/>
    <cellStyle name="Normal 5 2" xfId="211"/>
    <cellStyle name="Normal 5 2 2" xfId="212"/>
    <cellStyle name="Normal 5 3" xfId="213"/>
    <cellStyle name="Normal 5 3 2" xfId="214"/>
    <cellStyle name="Normal 5 4" xfId="215"/>
    <cellStyle name="Normal 5 4 2" xfId="216"/>
    <cellStyle name="Normal 5 5" xfId="217"/>
    <cellStyle name="Normal 5 5 2" xfId="218"/>
    <cellStyle name="Normal 5 6" xfId="219"/>
    <cellStyle name="Normal 5 7" xfId="220"/>
    <cellStyle name="Normal 5 7 2" xfId="221"/>
    <cellStyle name="Normal 5 8" xfId="222"/>
    <cellStyle name="Normal 5 9" xfId="223"/>
    <cellStyle name="Normal 56" xfId="2"/>
    <cellStyle name="Normal 6" xfId="224"/>
    <cellStyle name="Normal 6 2" xfId="225"/>
    <cellStyle name="Normal 6 3" xfId="226"/>
    <cellStyle name="Normal 7" xfId="227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36"/>
    <cellStyle name="Normal 7 19" xfId="237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246"/>
    <cellStyle name="Normal 9" xfId="247"/>
    <cellStyle name="Normal 9 2" xfId="248"/>
    <cellStyle name="Normal 9 3" xfId="249"/>
    <cellStyle name="Notas 2" xfId="250"/>
    <cellStyle name="Porcentaje 2" xfId="6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16</xdr:row>
      <xdr:rowOff>133350</xdr:rowOff>
    </xdr:from>
    <xdr:ext cx="1750287" cy="468013"/>
    <xdr:sp macro="" textlink="">
      <xdr:nvSpPr>
        <xdr:cNvPr id="2" name="1 Rectángulo"/>
        <xdr:cNvSpPr/>
      </xdr:nvSpPr>
      <xdr:spPr>
        <a:xfrm>
          <a:off x="4181475" y="2905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723900</xdr:colOff>
      <xdr:row>28</xdr:row>
      <xdr:rowOff>38100</xdr:rowOff>
    </xdr:from>
    <xdr:ext cx="1750287" cy="468013"/>
    <xdr:sp macro="" textlink="">
      <xdr:nvSpPr>
        <xdr:cNvPr id="3" name="2 Rectángulo"/>
        <xdr:cNvSpPr/>
      </xdr:nvSpPr>
      <xdr:spPr>
        <a:xfrm>
          <a:off x="4267200" y="4629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209550</xdr:colOff>
      <xdr:row>50</xdr:row>
      <xdr:rowOff>123825</xdr:rowOff>
    </xdr:from>
    <xdr:ext cx="1750287" cy="468013"/>
    <xdr:sp macro="" textlink="">
      <xdr:nvSpPr>
        <xdr:cNvPr id="4" name="3 Rectángulo"/>
        <xdr:cNvSpPr/>
      </xdr:nvSpPr>
      <xdr:spPr>
        <a:xfrm>
          <a:off x="3752850" y="8896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1000125</xdr:colOff>
      <xdr:row>60</xdr:row>
      <xdr:rowOff>133350</xdr:rowOff>
    </xdr:from>
    <xdr:ext cx="1750287" cy="468013"/>
    <xdr:sp macro="" textlink="">
      <xdr:nvSpPr>
        <xdr:cNvPr id="5" name="4 Rectángulo"/>
        <xdr:cNvSpPr/>
      </xdr:nvSpPr>
      <xdr:spPr>
        <a:xfrm>
          <a:off x="4543425" y="10887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476250</xdr:colOff>
      <xdr:row>68</xdr:row>
      <xdr:rowOff>238125</xdr:rowOff>
    </xdr:from>
    <xdr:ext cx="2162175" cy="468013"/>
    <xdr:sp macro="" textlink="">
      <xdr:nvSpPr>
        <xdr:cNvPr id="6" name="5 Rectángulo"/>
        <xdr:cNvSpPr/>
      </xdr:nvSpPr>
      <xdr:spPr>
        <a:xfrm>
          <a:off x="4019550" y="12334875"/>
          <a:ext cx="216217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1476375</xdr:colOff>
      <xdr:row>135</xdr:row>
      <xdr:rowOff>333375</xdr:rowOff>
    </xdr:from>
    <xdr:ext cx="1750287" cy="468013"/>
    <xdr:sp macro="" textlink="">
      <xdr:nvSpPr>
        <xdr:cNvPr id="7" name="6 Rectángulo"/>
        <xdr:cNvSpPr/>
      </xdr:nvSpPr>
      <xdr:spPr>
        <a:xfrm>
          <a:off x="1476375" y="22860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147</xdr:row>
      <xdr:rowOff>0</xdr:rowOff>
    </xdr:from>
    <xdr:ext cx="1750287" cy="468013"/>
    <xdr:sp macro="" textlink="">
      <xdr:nvSpPr>
        <xdr:cNvPr id="8" name="7 Rectángulo"/>
        <xdr:cNvSpPr/>
      </xdr:nvSpPr>
      <xdr:spPr>
        <a:xfrm>
          <a:off x="3543300" y="24726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781050</xdr:colOff>
      <xdr:row>182</xdr:row>
      <xdr:rowOff>190500</xdr:rowOff>
    </xdr:from>
    <xdr:ext cx="1750287" cy="468013"/>
    <xdr:sp macro="" textlink="">
      <xdr:nvSpPr>
        <xdr:cNvPr id="9" name="8 Rectángulo"/>
        <xdr:cNvSpPr/>
      </xdr:nvSpPr>
      <xdr:spPr>
        <a:xfrm>
          <a:off x="4324350" y="30260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704850</xdr:colOff>
      <xdr:row>196</xdr:row>
      <xdr:rowOff>295275</xdr:rowOff>
    </xdr:from>
    <xdr:ext cx="1750287" cy="468013"/>
    <xdr:sp macro="" textlink="">
      <xdr:nvSpPr>
        <xdr:cNvPr id="10" name="9 Rectángulo"/>
        <xdr:cNvSpPr/>
      </xdr:nvSpPr>
      <xdr:spPr>
        <a:xfrm>
          <a:off x="4248150" y="3280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638175</xdr:colOff>
      <xdr:row>16</xdr:row>
      <xdr:rowOff>133350</xdr:rowOff>
    </xdr:from>
    <xdr:ext cx="1750287" cy="468013"/>
    <xdr:sp macro="" textlink="">
      <xdr:nvSpPr>
        <xdr:cNvPr id="11" name="10 Rectángulo"/>
        <xdr:cNvSpPr/>
      </xdr:nvSpPr>
      <xdr:spPr>
        <a:xfrm>
          <a:off x="4181475" y="2905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723900</xdr:colOff>
      <xdr:row>28</xdr:row>
      <xdr:rowOff>38100</xdr:rowOff>
    </xdr:from>
    <xdr:ext cx="1750287" cy="468013"/>
    <xdr:sp macro="" textlink="">
      <xdr:nvSpPr>
        <xdr:cNvPr id="12" name="11 Rectángulo"/>
        <xdr:cNvSpPr/>
      </xdr:nvSpPr>
      <xdr:spPr>
        <a:xfrm>
          <a:off x="4267200" y="4629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209550</xdr:colOff>
      <xdr:row>50</xdr:row>
      <xdr:rowOff>123825</xdr:rowOff>
    </xdr:from>
    <xdr:ext cx="1750287" cy="468013"/>
    <xdr:sp macro="" textlink="">
      <xdr:nvSpPr>
        <xdr:cNvPr id="13" name="12 Rectángulo"/>
        <xdr:cNvSpPr/>
      </xdr:nvSpPr>
      <xdr:spPr>
        <a:xfrm>
          <a:off x="3752850" y="8896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1000125</xdr:colOff>
      <xdr:row>60</xdr:row>
      <xdr:rowOff>133350</xdr:rowOff>
    </xdr:from>
    <xdr:ext cx="1750287" cy="468013"/>
    <xdr:sp macro="" textlink="">
      <xdr:nvSpPr>
        <xdr:cNvPr id="14" name="13 Rectángulo"/>
        <xdr:cNvSpPr/>
      </xdr:nvSpPr>
      <xdr:spPr>
        <a:xfrm>
          <a:off x="4543425" y="10887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476250</xdr:colOff>
      <xdr:row>68</xdr:row>
      <xdr:rowOff>238125</xdr:rowOff>
    </xdr:from>
    <xdr:ext cx="2162175" cy="468013"/>
    <xdr:sp macro="" textlink="">
      <xdr:nvSpPr>
        <xdr:cNvPr id="15" name="14 Rectángulo"/>
        <xdr:cNvSpPr/>
      </xdr:nvSpPr>
      <xdr:spPr>
        <a:xfrm>
          <a:off x="4019550" y="12334875"/>
          <a:ext cx="216217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1476375</xdr:colOff>
      <xdr:row>135</xdr:row>
      <xdr:rowOff>333375</xdr:rowOff>
    </xdr:from>
    <xdr:ext cx="1750287" cy="468013"/>
    <xdr:sp macro="" textlink="">
      <xdr:nvSpPr>
        <xdr:cNvPr id="16" name="15 Rectángulo"/>
        <xdr:cNvSpPr/>
      </xdr:nvSpPr>
      <xdr:spPr>
        <a:xfrm>
          <a:off x="1476375" y="22860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147</xdr:row>
      <xdr:rowOff>0</xdr:rowOff>
    </xdr:from>
    <xdr:ext cx="1750287" cy="468013"/>
    <xdr:sp macro="" textlink="">
      <xdr:nvSpPr>
        <xdr:cNvPr id="17" name="16 Rectángulo"/>
        <xdr:cNvSpPr/>
      </xdr:nvSpPr>
      <xdr:spPr>
        <a:xfrm>
          <a:off x="3543300" y="24726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781050</xdr:colOff>
      <xdr:row>182</xdr:row>
      <xdr:rowOff>190500</xdr:rowOff>
    </xdr:from>
    <xdr:ext cx="1750287" cy="468013"/>
    <xdr:sp macro="" textlink="">
      <xdr:nvSpPr>
        <xdr:cNvPr id="18" name="17 Rectángulo"/>
        <xdr:cNvSpPr/>
      </xdr:nvSpPr>
      <xdr:spPr>
        <a:xfrm>
          <a:off x="4324350" y="30260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704850</xdr:colOff>
      <xdr:row>196</xdr:row>
      <xdr:rowOff>295275</xdr:rowOff>
    </xdr:from>
    <xdr:ext cx="1750287" cy="468013"/>
    <xdr:sp macro="" textlink="">
      <xdr:nvSpPr>
        <xdr:cNvPr id="19" name="18 Rectángulo"/>
        <xdr:cNvSpPr/>
      </xdr:nvSpPr>
      <xdr:spPr>
        <a:xfrm>
          <a:off x="4248150" y="3280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EPRR\Documents\SAP\SAP%20GUI\0319_NOTDYM_1702_PEGT_E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EA-03!F8C4:F61C4" advise="1">
            <x14:values rows="54"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  <value t="e">
                <val>#DIV/0!</val>
              </value>
            </x14:values>
          </x14:oleItem>
        </mc:Choice>
        <mc:Fallback>
          <oleItem name="!EA-03!F8C4:F61C4" advise="1"/>
        </mc:Fallback>
      </mc:AlternateContent>
    </oleItems>
  </oleLin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3"/>
  <sheetViews>
    <sheetView showGridLines="0" tabSelected="1" topLeftCell="A389" zoomScaleNormal="100" workbookViewId="0">
      <selection activeCell="D459" sqref="D459"/>
    </sheetView>
  </sheetViews>
  <sheetFormatPr baseColWidth="10" defaultRowHeight="11.25"/>
  <cols>
    <col min="1" max="1" width="53.140625" style="2" customWidth="1"/>
    <col min="2" max="2" width="15.85546875" style="2" customWidth="1"/>
    <col min="3" max="3" width="17.42578125" style="2" customWidth="1"/>
    <col min="4" max="4" width="16.7109375" style="2" bestFit="1" customWidth="1"/>
    <col min="5" max="5" width="14.42578125" style="2" customWidth="1"/>
    <col min="6" max="6" width="11.28515625" style="2" customWidth="1"/>
    <col min="7" max="16384" width="11.42578125" style="2"/>
  </cols>
  <sheetData>
    <row r="1" spans="1:6" ht="4.5" customHeight="1">
      <c r="A1" s="222"/>
      <c r="B1" s="223"/>
      <c r="C1" s="223"/>
      <c r="D1" s="223"/>
      <c r="E1" s="223"/>
      <c r="F1" s="1"/>
    </row>
    <row r="2" spans="1:6" ht="12.75">
      <c r="A2" s="224" t="s">
        <v>0</v>
      </c>
      <c r="B2" s="225"/>
      <c r="C2" s="225"/>
      <c r="D2" s="225"/>
      <c r="E2" s="225"/>
      <c r="F2" s="225"/>
    </row>
    <row r="3" spans="1:6" ht="24" customHeight="1">
      <c r="A3" s="224" t="s">
        <v>1</v>
      </c>
      <c r="B3" s="225"/>
      <c r="C3" s="225"/>
      <c r="D3" s="225"/>
      <c r="E3" s="225"/>
      <c r="F3" s="225"/>
    </row>
    <row r="4" spans="1:6" ht="15">
      <c r="A4" s="3"/>
      <c r="B4"/>
      <c r="C4" s="4"/>
      <c r="D4" s="4"/>
      <c r="E4" s="4"/>
    </row>
    <row r="5" spans="1:6" ht="12">
      <c r="A5" s="5" t="s">
        <v>2</v>
      </c>
      <c r="B5" s="6" t="s">
        <v>3</v>
      </c>
      <c r="C5" s="7"/>
      <c r="D5" s="8"/>
      <c r="E5" s="9"/>
    </row>
    <row r="6" spans="1:6" ht="12">
      <c r="A6" s="5"/>
      <c r="B6" s="10"/>
      <c r="C6" s="11"/>
      <c r="D6" s="12"/>
      <c r="E6" s="13"/>
    </row>
    <row r="7" spans="1:6" ht="12">
      <c r="A7" s="5"/>
      <c r="B7" s="10"/>
      <c r="C7" s="11"/>
      <c r="D7" s="12"/>
      <c r="E7" s="13"/>
    </row>
    <row r="8" spans="1:6" ht="12.75">
      <c r="A8" s="226" t="s">
        <v>4</v>
      </c>
      <c r="B8" s="226"/>
      <c r="C8" s="226"/>
      <c r="D8" s="226"/>
      <c r="E8" s="226"/>
    </row>
    <row r="9" spans="1:6" ht="12">
      <c r="A9" s="14"/>
      <c r="B9" s="10"/>
      <c r="C9" s="11"/>
      <c r="D9" s="12"/>
      <c r="E9" s="13"/>
    </row>
    <row r="10" spans="1:6" ht="12.75">
      <c r="A10" s="15" t="s">
        <v>5</v>
      </c>
      <c r="B10" s="16"/>
      <c r="C10" s="17"/>
      <c r="D10" s="4"/>
      <c r="E10" s="4"/>
    </row>
    <row r="11" spans="1:6" ht="15">
      <c r="A11" s="18"/>
      <c r="B11"/>
      <c r="C11" s="4"/>
      <c r="D11" s="4"/>
      <c r="E11" s="4"/>
    </row>
    <row r="12" spans="1:6" ht="15">
      <c r="A12" s="19" t="s">
        <v>6</v>
      </c>
      <c r="B12"/>
      <c r="C12" s="4"/>
      <c r="D12" s="4"/>
      <c r="E12" s="4"/>
    </row>
    <row r="13" spans="1:6" ht="15">
      <c r="B13"/>
    </row>
    <row r="14" spans="1:6" ht="12">
      <c r="A14" s="20" t="s">
        <v>7</v>
      </c>
      <c r="B14" s="21"/>
      <c r="C14" s="21"/>
      <c r="D14" s="21"/>
    </row>
    <row r="15" spans="1:6">
      <c r="A15" s="22"/>
      <c r="B15" s="21"/>
      <c r="C15" s="21"/>
      <c r="D15" s="21"/>
    </row>
    <row r="16" spans="1:6" ht="20.25" customHeight="1">
      <c r="A16" s="23" t="s">
        <v>8</v>
      </c>
      <c r="B16" s="24" t="s">
        <v>9</v>
      </c>
      <c r="C16" s="24" t="s">
        <v>10</v>
      </c>
      <c r="D16" s="24" t="s">
        <v>11</v>
      </c>
    </row>
    <row r="17" spans="1:4">
      <c r="A17" s="25" t="s">
        <v>12</v>
      </c>
      <c r="B17" s="26"/>
      <c r="C17" s="26">
        <v>0</v>
      </c>
      <c r="D17" s="26">
        <v>0</v>
      </c>
    </row>
    <row r="18" spans="1:4">
      <c r="A18" s="27"/>
      <c r="B18" s="28"/>
      <c r="C18" s="28">
        <v>0</v>
      </c>
      <c r="D18" s="28">
        <v>0</v>
      </c>
    </row>
    <row r="19" spans="1:4">
      <c r="A19" s="27" t="s">
        <v>13</v>
      </c>
      <c r="B19" s="28"/>
      <c r="C19" s="28">
        <v>0</v>
      </c>
      <c r="D19" s="28">
        <v>0</v>
      </c>
    </row>
    <row r="20" spans="1:4">
      <c r="A20" s="27"/>
      <c r="B20" s="28"/>
      <c r="C20" s="28">
        <v>0</v>
      </c>
      <c r="D20" s="28">
        <v>0</v>
      </c>
    </row>
    <row r="21" spans="1:4">
      <c r="A21" s="29" t="s">
        <v>14</v>
      </c>
      <c r="B21" s="30"/>
      <c r="C21" s="30">
        <v>0</v>
      </c>
      <c r="D21" s="30">
        <v>0</v>
      </c>
    </row>
    <row r="22" spans="1:4">
      <c r="A22" s="22"/>
      <c r="B22" s="24">
        <f>SUM(B17:B21)</f>
        <v>0</v>
      </c>
      <c r="C22" s="24"/>
      <c r="D22" s="24">
        <f>SUM(D17:D21)</f>
        <v>0</v>
      </c>
    </row>
    <row r="23" spans="1:4">
      <c r="A23" s="22"/>
      <c r="B23" s="21"/>
      <c r="C23" s="21"/>
      <c r="D23" s="21"/>
    </row>
    <row r="24" spans="1:4">
      <c r="A24" s="22">
        <v>0</v>
      </c>
      <c r="B24" s="21"/>
      <c r="C24" s="21"/>
      <c r="D24" s="21"/>
    </row>
    <row r="25" spans="1:4" ht="12">
      <c r="A25" s="20" t="s">
        <v>15</v>
      </c>
      <c r="B25" s="31"/>
      <c r="C25" s="21"/>
      <c r="D25" s="21"/>
    </row>
    <row r="27" spans="1:4" ht="18.75" customHeight="1">
      <c r="A27" s="23" t="s">
        <v>16</v>
      </c>
      <c r="B27" s="24" t="s">
        <v>9</v>
      </c>
      <c r="C27" s="24" t="s">
        <v>17</v>
      </c>
      <c r="D27" s="24" t="s">
        <v>18</v>
      </c>
    </row>
    <row r="28" spans="1:4">
      <c r="A28" s="27" t="s">
        <v>19</v>
      </c>
      <c r="B28" s="32"/>
      <c r="C28" s="32"/>
      <c r="D28" s="32"/>
    </row>
    <row r="29" spans="1:4">
      <c r="A29" s="27"/>
      <c r="B29" s="32"/>
      <c r="C29" s="32"/>
      <c r="D29" s="32"/>
    </row>
    <row r="30" spans="1:4" ht="14.25" customHeight="1">
      <c r="A30" s="27" t="s">
        <v>20</v>
      </c>
      <c r="B30" s="32"/>
      <c r="C30" s="32"/>
      <c r="D30" s="32"/>
    </row>
    <row r="31" spans="1:4" ht="14.25" customHeight="1">
      <c r="A31" s="27"/>
      <c r="B31" s="32"/>
      <c r="C31" s="32"/>
      <c r="D31" s="32"/>
    </row>
    <row r="32" spans="1:4" ht="14.25" customHeight="1">
      <c r="A32" s="29"/>
      <c r="B32" s="33"/>
      <c r="C32" s="33"/>
      <c r="D32" s="33"/>
    </row>
    <row r="33" spans="1:6" ht="14.25" customHeight="1">
      <c r="B33" s="24">
        <f>SUM(B28:B32)</f>
        <v>0</v>
      </c>
      <c r="C33" s="24">
        <f>SUM(C28:C32)</f>
        <v>0</v>
      </c>
      <c r="D33" s="24">
        <f>SUM(D28:D32)</f>
        <v>0</v>
      </c>
    </row>
    <row r="34" spans="1:6" ht="14.25" customHeight="1"/>
    <row r="35" spans="1:6" ht="23.25" customHeight="1">
      <c r="A35" s="23" t="s">
        <v>21</v>
      </c>
      <c r="B35" s="24" t="s">
        <v>9</v>
      </c>
      <c r="C35" s="24" t="s">
        <v>22</v>
      </c>
      <c r="D35" s="24" t="s">
        <v>23</v>
      </c>
      <c r="E35" s="24" t="s">
        <v>24</v>
      </c>
    </row>
    <row r="36" spans="1:6" ht="14.25" customHeight="1">
      <c r="A36" s="27" t="s">
        <v>25</v>
      </c>
      <c r="B36" s="34">
        <f>SUM(C37:C41)</f>
        <v>369422.89</v>
      </c>
      <c r="C36" s="35"/>
      <c r="D36" s="32"/>
      <c r="E36" s="32"/>
    </row>
    <row r="37" spans="1:6" ht="14.25" customHeight="1">
      <c r="A37" s="36" t="s">
        <v>26</v>
      </c>
      <c r="B37" s="35"/>
      <c r="C37" s="37">
        <v>1581.85</v>
      </c>
      <c r="D37" s="32"/>
      <c r="E37" s="32"/>
    </row>
    <row r="38" spans="1:6" ht="14.25" customHeight="1">
      <c r="A38" s="36" t="s">
        <v>27</v>
      </c>
      <c r="B38" s="35"/>
      <c r="C38" s="37">
        <v>126570.86</v>
      </c>
      <c r="D38" s="32"/>
      <c r="E38" s="32"/>
    </row>
    <row r="39" spans="1:6" ht="14.25" customHeight="1">
      <c r="A39" s="36" t="s">
        <v>28</v>
      </c>
      <c r="B39" s="35"/>
      <c r="C39" s="38">
        <v>1250.18</v>
      </c>
      <c r="D39" s="32"/>
      <c r="E39" s="32"/>
    </row>
    <row r="40" spans="1:6" ht="14.25" customHeight="1">
      <c r="A40" s="36" t="s">
        <v>29</v>
      </c>
      <c r="B40" s="35"/>
      <c r="C40" s="38">
        <v>20</v>
      </c>
      <c r="D40" s="32"/>
      <c r="E40" s="32"/>
    </row>
    <row r="41" spans="1:6" ht="14.25" customHeight="1">
      <c r="A41" s="27" t="s">
        <v>30</v>
      </c>
      <c r="B41" s="35"/>
      <c r="C41" s="38">
        <v>240000</v>
      </c>
      <c r="D41" s="32"/>
      <c r="E41" s="32"/>
    </row>
    <row r="42" spans="1:6" ht="14.25" customHeight="1">
      <c r="A42" s="29"/>
      <c r="B42" s="39"/>
      <c r="C42" s="39"/>
      <c r="D42" s="33"/>
      <c r="E42" s="33"/>
    </row>
    <row r="43" spans="1:6" ht="14.25" customHeight="1">
      <c r="B43" s="40">
        <f>SUM(B35:B42)</f>
        <v>369422.89</v>
      </c>
      <c r="C43" s="40">
        <f>SUM(C35:C42)</f>
        <v>369422.89</v>
      </c>
      <c r="D43" s="24">
        <f>SUM(D35:D42)</f>
        <v>0</v>
      </c>
      <c r="E43" s="24">
        <f>SUM(E35:E42)</f>
        <v>0</v>
      </c>
    </row>
    <row r="44" spans="1:6" ht="14.25" customHeight="1">
      <c r="E44" s="41"/>
      <c r="F44" s="41">
        <v>15</v>
      </c>
    </row>
    <row r="45" spans="1:6" ht="14.25" customHeight="1"/>
    <row r="46" spans="1:6" ht="14.25" customHeight="1"/>
    <row r="47" spans="1:6" ht="14.25" customHeight="1">
      <c r="F47" s="41"/>
    </row>
    <row r="48" spans="1:6" ht="14.25" customHeight="1">
      <c r="A48" s="42" t="s">
        <v>31</v>
      </c>
      <c r="B48" s="43"/>
      <c r="C48" s="43"/>
      <c r="D48" s="43"/>
      <c r="E48" s="43"/>
      <c r="F48" s="43"/>
    </row>
    <row r="49" spans="1:6" ht="14.25" customHeight="1">
      <c r="A49" s="44"/>
      <c r="B49" s="43"/>
      <c r="C49" s="43"/>
      <c r="D49" s="43"/>
      <c r="E49" s="43"/>
      <c r="F49" s="43"/>
    </row>
    <row r="50" spans="1:6" ht="24" customHeight="1">
      <c r="A50" s="45" t="s">
        <v>32</v>
      </c>
      <c r="B50" s="46" t="s">
        <v>9</v>
      </c>
      <c r="C50" s="46" t="s">
        <v>33</v>
      </c>
      <c r="D50" s="43"/>
      <c r="E50" s="43"/>
      <c r="F50" s="43"/>
    </row>
    <row r="51" spans="1:6" ht="14.25" customHeight="1">
      <c r="A51" s="47" t="s">
        <v>34</v>
      </c>
      <c r="B51" s="48"/>
      <c r="C51" s="48">
        <v>0</v>
      </c>
      <c r="D51" s="43"/>
      <c r="E51" s="43"/>
      <c r="F51" s="43"/>
    </row>
    <row r="52" spans="1:6" ht="14.25" customHeight="1">
      <c r="A52" s="49"/>
      <c r="B52" s="50"/>
      <c r="C52" s="50">
        <v>0</v>
      </c>
      <c r="D52" s="43"/>
      <c r="E52" s="43"/>
      <c r="F52" s="43"/>
    </row>
    <row r="53" spans="1:6" ht="14.25" customHeight="1">
      <c r="A53" s="49" t="s">
        <v>35</v>
      </c>
      <c r="B53" s="50"/>
      <c r="C53" s="50"/>
      <c r="D53" s="43"/>
      <c r="E53" s="43"/>
      <c r="F53" s="43"/>
    </row>
    <row r="54" spans="1:6" ht="14.25" customHeight="1">
      <c r="A54" s="51"/>
      <c r="B54" s="52"/>
      <c r="C54" s="52">
        <v>0</v>
      </c>
      <c r="D54" s="43"/>
      <c r="E54" s="43"/>
      <c r="F54" s="43"/>
    </row>
    <row r="55" spans="1:6" ht="14.25" customHeight="1">
      <c r="A55" s="53"/>
      <c r="B55" s="46">
        <f>SUM(B50:B54)</f>
        <v>0</v>
      </c>
      <c r="C55" s="46"/>
      <c r="D55" s="43"/>
      <c r="E55" s="43"/>
      <c r="F55" s="43"/>
    </row>
    <row r="56" spans="1:6" ht="14.25" customHeight="1">
      <c r="A56" s="53"/>
      <c r="B56" s="54"/>
      <c r="C56" s="54"/>
      <c r="D56" s="43"/>
      <c r="E56" s="43"/>
      <c r="F56" s="43"/>
    </row>
    <row r="57" spans="1:6" ht="14.25" customHeight="1">
      <c r="A57" s="43"/>
      <c r="B57" s="43"/>
      <c r="C57" s="43"/>
      <c r="D57" s="43"/>
      <c r="E57" s="43"/>
      <c r="F57" s="43"/>
    </row>
    <row r="58" spans="1:6" ht="14.25" customHeight="1">
      <c r="A58" s="42" t="s">
        <v>36</v>
      </c>
      <c r="B58" s="43"/>
      <c r="C58" s="43"/>
      <c r="D58" s="43"/>
      <c r="E58" s="43"/>
      <c r="F58" s="43"/>
    </row>
    <row r="59" spans="1:6" ht="14.25" customHeight="1">
      <c r="A59" s="44"/>
      <c r="B59" s="43"/>
      <c r="C59" s="43"/>
      <c r="D59" s="43"/>
      <c r="E59" s="43"/>
      <c r="F59" s="43"/>
    </row>
    <row r="60" spans="1:6" ht="27.75" customHeight="1">
      <c r="A60" s="45" t="s">
        <v>37</v>
      </c>
      <c r="B60" s="46" t="s">
        <v>9</v>
      </c>
      <c r="C60" s="46" t="s">
        <v>10</v>
      </c>
      <c r="D60" s="46" t="s">
        <v>38</v>
      </c>
      <c r="E60" s="55" t="s">
        <v>39</v>
      </c>
      <c r="F60" s="46" t="s">
        <v>40</v>
      </c>
    </row>
    <row r="61" spans="1:6" ht="14.25" customHeight="1">
      <c r="A61" s="56" t="s">
        <v>41</v>
      </c>
      <c r="B61" s="54"/>
      <c r="C61" s="54">
        <v>0</v>
      </c>
      <c r="D61" s="54">
        <v>0</v>
      </c>
      <c r="E61" s="54">
        <v>0</v>
      </c>
      <c r="F61" s="57">
        <v>0</v>
      </c>
    </row>
    <row r="62" spans="1:6" ht="14.25" customHeight="1">
      <c r="A62" s="56"/>
      <c r="B62" s="54"/>
      <c r="C62" s="54">
        <v>0</v>
      </c>
      <c r="D62" s="54">
        <v>0</v>
      </c>
      <c r="E62" s="54">
        <v>0</v>
      </c>
      <c r="F62" s="57">
        <v>0</v>
      </c>
    </row>
    <row r="63" spans="1:6" ht="14.25" customHeight="1">
      <c r="A63" s="56"/>
      <c r="B63" s="54"/>
      <c r="C63" s="54">
        <v>0</v>
      </c>
      <c r="D63" s="54">
        <v>0</v>
      </c>
      <c r="E63" s="54">
        <v>0</v>
      </c>
      <c r="F63" s="57">
        <v>0</v>
      </c>
    </row>
    <row r="64" spans="1:6" ht="14.25" customHeight="1">
      <c r="A64" s="58"/>
      <c r="B64" s="59"/>
      <c r="C64" s="59">
        <v>0</v>
      </c>
      <c r="D64" s="59">
        <v>0</v>
      </c>
      <c r="E64" s="59">
        <v>0</v>
      </c>
      <c r="F64" s="60">
        <v>0</v>
      </c>
    </row>
    <row r="65" spans="1:7" ht="15" customHeight="1">
      <c r="A65" s="53"/>
      <c r="B65" s="46">
        <f>SUM(B60:B64)</f>
        <v>0</v>
      </c>
      <c r="C65" s="61">
        <v>0</v>
      </c>
      <c r="D65" s="62">
        <v>0</v>
      </c>
      <c r="E65" s="62">
        <v>0</v>
      </c>
      <c r="F65" s="63">
        <v>0</v>
      </c>
    </row>
    <row r="66" spans="1:7">
      <c r="A66" s="53"/>
      <c r="B66" s="64"/>
      <c r="C66" s="64"/>
      <c r="D66" s="64"/>
      <c r="E66" s="64"/>
      <c r="F66" s="64"/>
    </row>
    <row r="67" spans="1:7">
      <c r="A67" s="53"/>
      <c r="B67" s="64"/>
      <c r="C67" s="64"/>
      <c r="D67" s="64"/>
      <c r="E67" s="64"/>
      <c r="F67" s="64"/>
    </row>
    <row r="68" spans="1:7">
      <c r="A68" s="53"/>
      <c r="B68" s="64"/>
      <c r="C68" s="64"/>
      <c r="D68" s="64"/>
      <c r="E68" s="64"/>
      <c r="F68" s="64"/>
    </row>
    <row r="69" spans="1:7" ht="26.25" customHeight="1">
      <c r="A69" s="45" t="s">
        <v>42</v>
      </c>
      <c r="B69" s="46" t="s">
        <v>9</v>
      </c>
      <c r="C69" s="46" t="s">
        <v>10</v>
      </c>
      <c r="D69" s="46" t="s">
        <v>43</v>
      </c>
      <c r="E69" s="64"/>
      <c r="F69" s="64"/>
    </row>
    <row r="70" spans="1:7">
      <c r="A70" s="49" t="s">
        <v>44</v>
      </c>
      <c r="B70" s="50"/>
      <c r="C70" s="50">
        <v>0</v>
      </c>
      <c r="D70" s="50">
        <v>0</v>
      </c>
      <c r="E70" s="64"/>
      <c r="F70" s="64"/>
    </row>
    <row r="71" spans="1:7">
      <c r="A71" s="49"/>
      <c r="B71" s="50"/>
      <c r="C71" s="50">
        <v>0</v>
      </c>
      <c r="D71" s="50">
        <v>0</v>
      </c>
      <c r="E71" s="64"/>
      <c r="F71" s="64"/>
    </row>
    <row r="72" spans="1:7" ht="16.5" customHeight="1">
      <c r="A72" s="65"/>
      <c r="B72" s="46">
        <f>SUM(B70:B71)</f>
        <v>0</v>
      </c>
      <c r="C72" s="227"/>
      <c r="D72" s="228"/>
      <c r="E72" s="64"/>
      <c r="F72" s="64"/>
      <c r="G72" s="2">
        <v>16</v>
      </c>
    </row>
    <row r="73" spans="1:7">
      <c r="A73" s="53"/>
      <c r="B73" s="64"/>
      <c r="C73" s="64"/>
      <c r="D73" s="64"/>
      <c r="E73" s="64"/>
      <c r="F73" s="64"/>
    </row>
    <row r="74" spans="1:7" ht="15" customHeight="1">
      <c r="A74" s="44"/>
      <c r="B74" s="43"/>
      <c r="C74" s="43"/>
      <c r="D74" s="43"/>
      <c r="E74" s="43"/>
      <c r="F74" s="66"/>
    </row>
    <row r="75" spans="1:7" ht="12">
      <c r="A75" s="42" t="s">
        <v>45</v>
      </c>
      <c r="B75" s="43"/>
      <c r="C75" s="43"/>
      <c r="D75" s="43"/>
      <c r="E75" s="43"/>
      <c r="F75" s="43"/>
    </row>
    <row r="76" spans="1:7">
      <c r="A76" s="44"/>
      <c r="B76" s="43"/>
      <c r="C76" s="43"/>
      <c r="D76" s="43"/>
      <c r="E76" s="43"/>
      <c r="F76" s="43"/>
    </row>
    <row r="77" spans="1:7" ht="24" customHeight="1">
      <c r="A77" s="45" t="s">
        <v>46</v>
      </c>
      <c r="B77" s="46" t="s">
        <v>47</v>
      </c>
      <c r="C77" s="46" t="s">
        <v>48</v>
      </c>
      <c r="D77" s="46" t="s">
        <v>49</v>
      </c>
      <c r="E77" s="46" t="s">
        <v>50</v>
      </c>
      <c r="F77" s="43"/>
    </row>
    <row r="78" spans="1:7">
      <c r="A78" s="47" t="s">
        <v>51</v>
      </c>
      <c r="B78" s="67">
        <f>SUM(B79:B82)</f>
        <v>49574400.480000004</v>
      </c>
      <c r="C78" s="67">
        <f>SUM(C79:C82)</f>
        <v>49574400.480000004</v>
      </c>
      <c r="D78" s="68"/>
      <c r="E78" s="68">
        <v>0</v>
      </c>
      <c r="F78" s="43"/>
    </row>
    <row r="79" spans="1:7">
      <c r="A79" s="69" t="s">
        <v>52</v>
      </c>
      <c r="B79" s="37">
        <v>3066660.25</v>
      </c>
      <c r="C79" s="37">
        <v>3066660.25</v>
      </c>
      <c r="D79" s="70">
        <f t="shared" ref="D79:D125" si="0">+C79-B79</f>
        <v>0</v>
      </c>
      <c r="E79" s="70"/>
      <c r="F79" s="43"/>
    </row>
    <row r="80" spans="1:7">
      <c r="A80" s="69" t="s">
        <v>53</v>
      </c>
      <c r="B80" s="37">
        <v>40170396.840000004</v>
      </c>
      <c r="C80" s="37">
        <v>40170396.840000004</v>
      </c>
      <c r="D80" s="70">
        <f t="shared" si="0"/>
        <v>0</v>
      </c>
      <c r="E80" s="70"/>
      <c r="F80" s="43"/>
    </row>
    <row r="81" spans="1:6">
      <c r="A81" s="69" t="s">
        <v>54</v>
      </c>
      <c r="B81" s="37">
        <v>4320034.09</v>
      </c>
      <c r="C81" s="37">
        <v>4320034.09</v>
      </c>
      <c r="D81" s="71">
        <f>+C81-B81</f>
        <v>0</v>
      </c>
      <c r="E81" s="70"/>
      <c r="F81" s="43"/>
    </row>
    <row r="82" spans="1:6">
      <c r="A82" s="69" t="s">
        <v>55</v>
      </c>
      <c r="B82" s="37">
        <v>2017309.3</v>
      </c>
      <c r="C82" s="37">
        <v>2017309.3</v>
      </c>
      <c r="D82" s="71">
        <f t="shared" si="0"/>
        <v>0</v>
      </c>
      <c r="E82" s="70"/>
      <c r="F82" s="43"/>
    </row>
    <row r="83" spans="1:6">
      <c r="A83" s="49" t="s">
        <v>56</v>
      </c>
      <c r="B83" s="72">
        <f>SUM(B84:B107)</f>
        <v>11900703.759999998</v>
      </c>
      <c r="C83" s="72">
        <f>SUM(C84:C107)</f>
        <v>11900703.759999998</v>
      </c>
      <c r="D83" s="72">
        <f t="shared" si="0"/>
        <v>0</v>
      </c>
      <c r="E83" s="70">
        <v>0</v>
      </c>
      <c r="F83" s="43"/>
    </row>
    <row r="84" spans="1:6">
      <c r="A84" s="69" t="s">
        <v>57</v>
      </c>
      <c r="B84" s="37">
        <v>259704.81</v>
      </c>
      <c r="C84" s="37">
        <v>259704.81</v>
      </c>
      <c r="D84" s="72">
        <f t="shared" si="0"/>
        <v>0</v>
      </c>
      <c r="E84" s="70"/>
      <c r="F84" s="43"/>
    </row>
    <row r="85" spans="1:6">
      <c r="A85" s="69" t="s">
        <v>58</v>
      </c>
      <c r="B85" s="37">
        <v>1973097.43</v>
      </c>
      <c r="C85" s="37">
        <v>1973097.43</v>
      </c>
      <c r="D85" s="72">
        <f t="shared" si="0"/>
        <v>0</v>
      </c>
      <c r="E85" s="70"/>
      <c r="F85" s="43"/>
    </row>
    <row r="86" spans="1:6">
      <c r="A86" s="69" t="s">
        <v>59</v>
      </c>
      <c r="B86" s="37">
        <v>4115.42</v>
      </c>
      <c r="C86" s="37">
        <v>4115.42</v>
      </c>
      <c r="D86" s="72">
        <f t="shared" si="0"/>
        <v>0</v>
      </c>
      <c r="E86" s="70"/>
      <c r="F86" s="43"/>
    </row>
    <row r="87" spans="1:6">
      <c r="A87" s="69" t="s">
        <v>60</v>
      </c>
      <c r="B87" s="37">
        <v>1439643.64</v>
      </c>
      <c r="C87" s="37">
        <v>1439643.64</v>
      </c>
      <c r="D87" s="72">
        <f t="shared" si="0"/>
        <v>0</v>
      </c>
      <c r="E87" s="70"/>
      <c r="F87" s="43"/>
    </row>
    <row r="88" spans="1:6">
      <c r="A88" s="69" t="s">
        <v>61</v>
      </c>
      <c r="B88" s="37">
        <v>1461871.65</v>
      </c>
      <c r="C88" s="37">
        <v>1461871.65</v>
      </c>
      <c r="D88" s="72">
        <f t="shared" si="0"/>
        <v>0</v>
      </c>
      <c r="E88" s="70"/>
      <c r="F88" s="43"/>
    </row>
    <row r="89" spans="1:6">
      <c r="A89" s="69" t="s">
        <v>62</v>
      </c>
      <c r="B89" s="37">
        <v>199234.02</v>
      </c>
      <c r="C89" s="37">
        <v>199234.02</v>
      </c>
      <c r="D89" s="72">
        <f t="shared" si="0"/>
        <v>0</v>
      </c>
      <c r="E89" s="70"/>
      <c r="F89" s="43"/>
    </row>
    <row r="90" spans="1:6">
      <c r="A90" s="69" t="s">
        <v>63</v>
      </c>
      <c r="B90" s="37">
        <v>103058.56</v>
      </c>
      <c r="C90" s="37">
        <v>103058.56</v>
      </c>
      <c r="D90" s="72">
        <f t="shared" si="0"/>
        <v>0</v>
      </c>
      <c r="E90" s="70"/>
      <c r="F90" s="43"/>
    </row>
    <row r="91" spans="1:6">
      <c r="A91" s="69" t="s">
        <v>64</v>
      </c>
      <c r="B91" s="37">
        <v>227496.6</v>
      </c>
      <c r="C91" s="37">
        <v>227496.6</v>
      </c>
      <c r="D91" s="72">
        <f t="shared" si="0"/>
        <v>0</v>
      </c>
      <c r="E91" s="70"/>
      <c r="F91" s="43"/>
    </row>
    <row r="92" spans="1:6">
      <c r="A92" s="69" t="s">
        <v>65</v>
      </c>
      <c r="B92" s="37">
        <v>18542</v>
      </c>
      <c r="C92" s="37">
        <v>18542</v>
      </c>
      <c r="D92" s="72">
        <f t="shared" si="0"/>
        <v>0</v>
      </c>
      <c r="E92" s="70"/>
      <c r="F92" s="43"/>
    </row>
    <row r="93" spans="1:6">
      <c r="A93" s="69" t="s">
        <v>66</v>
      </c>
      <c r="B93" s="37">
        <v>189605.78</v>
      </c>
      <c r="C93" s="37">
        <v>189605.78</v>
      </c>
      <c r="D93" s="72">
        <f t="shared" si="0"/>
        <v>0</v>
      </c>
      <c r="E93" s="70"/>
      <c r="F93" s="43"/>
    </row>
    <row r="94" spans="1:6">
      <c r="A94" s="69" t="s">
        <v>67</v>
      </c>
      <c r="B94" s="37">
        <v>569135.94999999995</v>
      </c>
      <c r="C94" s="37">
        <v>569135.94999999995</v>
      </c>
      <c r="D94" s="72">
        <f t="shared" si="0"/>
        <v>0</v>
      </c>
      <c r="E94" s="70"/>
      <c r="F94" s="43"/>
    </row>
    <row r="95" spans="1:6">
      <c r="A95" s="69" t="s">
        <v>68</v>
      </c>
      <c r="B95" s="37">
        <v>9089.99</v>
      </c>
      <c r="C95" s="37">
        <v>9089.99</v>
      </c>
      <c r="D95" s="72">
        <f t="shared" si="0"/>
        <v>0</v>
      </c>
      <c r="E95" s="70"/>
      <c r="F95" s="43"/>
    </row>
    <row r="96" spans="1:6">
      <c r="A96" s="69" t="s">
        <v>69</v>
      </c>
      <c r="B96" s="37">
        <v>2545558.66</v>
      </c>
      <c r="C96" s="37">
        <v>2545558.66</v>
      </c>
      <c r="D96" s="72">
        <f t="shared" si="0"/>
        <v>0</v>
      </c>
      <c r="E96" s="70"/>
      <c r="F96" s="43"/>
    </row>
    <row r="97" spans="1:6">
      <c r="A97" s="69" t="s">
        <v>70</v>
      </c>
      <c r="B97" s="37">
        <v>600950.6</v>
      </c>
      <c r="C97" s="37">
        <v>600950.6</v>
      </c>
      <c r="D97" s="72">
        <f t="shared" si="0"/>
        <v>0</v>
      </c>
      <c r="E97" s="70"/>
      <c r="F97" s="43"/>
    </row>
    <row r="98" spans="1:6">
      <c r="A98" s="69" t="s">
        <v>71</v>
      </c>
      <c r="B98" s="37">
        <v>774659.74</v>
      </c>
      <c r="C98" s="37">
        <v>774659.74</v>
      </c>
      <c r="D98" s="72">
        <f t="shared" si="0"/>
        <v>0</v>
      </c>
      <c r="E98" s="70"/>
      <c r="F98" s="43"/>
    </row>
    <row r="99" spans="1:6">
      <c r="A99" s="69" t="s">
        <v>72</v>
      </c>
      <c r="B99" s="37">
        <v>129498.9</v>
      </c>
      <c r="C99" s="37">
        <v>129498.9</v>
      </c>
      <c r="D99" s="72">
        <f t="shared" si="0"/>
        <v>0</v>
      </c>
      <c r="E99" s="70"/>
      <c r="F99" s="43"/>
    </row>
    <row r="100" spans="1:6">
      <c r="A100" s="69" t="s">
        <v>73</v>
      </c>
      <c r="B100" s="37">
        <v>123694.99</v>
      </c>
      <c r="C100" s="37">
        <v>123694.99</v>
      </c>
      <c r="D100" s="72">
        <f t="shared" si="0"/>
        <v>0</v>
      </c>
      <c r="E100" s="70"/>
      <c r="F100" s="43"/>
    </row>
    <row r="101" spans="1:6">
      <c r="A101" s="69" t="s">
        <v>74</v>
      </c>
      <c r="B101" s="37">
        <v>23977.200000000001</v>
      </c>
      <c r="C101" s="37">
        <v>23977.200000000001</v>
      </c>
      <c r="D101" s="72">
        <f t="shared" si="0"/>
        <v>0</v>
      </c>
      <c r="E101" s="70"/>
      <c r="F101" s="43"/>
    </row>
    <row r="102" spans="1:6">
      <c r="A102" s="69" t="s">
        <v>75</v>
      </c>
      <c r="B102" s="37">
        <v>175787.86</v>
      </c>
      <c r="C102" s="37">
        <v>175787.86</v>
      </c>
      <c r="D102" s="72">
        <f t="shared" si="0"/>
        <v>0</v>
      </c>
      <c r="E102" s="70"/>
      <c r="F102" s="43"/>
    </row>
    <row r="103" spans="1:6">
      <c r="A103" s="69" t="s">
        <v>76</v>
      </c>
      <c r="B103" s="37">
        <v>215810</v>
      </c>
      <c r="C103" s="37">
        <v>215810</v>
      </c>
      <c r="D103" s="72">
        <f t="shared" si="0"/>
        <v>0</v>
      </c>
      <c r="E103" s="70"/>
      <c r="F103" s="43"/>
    </row>
    <row r="104" spans="1:6">
      <c r="A104" s="69" t="s">
        <v>77</v>
      </c>
      <c r="B104" s="37">
        <v>27425.16</v>
      </c>
      <c r="C104" s="37">
        <v>27425.16</v>
      </c>
      <c r="D104" s="72">
        <f t="shared" si="0"/>
        <v>0</v>
      </c>
      <c r="E104" s="70"/>
      <c r="F104" s="43"/>
    </row>
    <row r="105" spans="1:6">
      <c r="A105" s="69" t="s">
        <v>78</v>
      </c>
      <c r="B105" s="37">
        <v>7400</v>
      </c>
      <c r="C105" s="37">
        <v>7400</v>
      </c>
      <c r="D105" s="72">
        <f t="shared" si="0"/>
        <v>0</v>
      </c>
      <c r="E105" s="70"/>
      <c r="F105" s="43"/>
    </row>
    <row r="106" spans="1:6">
      <c r="A106" s="69" t="s">
        <v>79</v>
      </c>
      <c r="B106" s="37">
        <v>54344.800000000003</v>
      </c>
      <c r="C106" s="37">
        <v>54344.800000000003</v>
      </c>
      <c r="D106" s="72">
        <f t="shared" si="0"/>
        <v>0</v>
      </c>
      <c r="E106" s="70"/>
      <c r="F106" s="43"/>
    </row>
    <row r="107" spans="1:6">
      <c r="A107" s="69" t="s">
        <v>80</v>
      </c>
      <c r="B107" s="37">
        <v>767000</v>
      </c>
      <c r="C107" s="37">
        <v>767000</v>
      </c>
      <c r="D107" s="72">
        <f t="shared" si="0"/>
        <v>0</v>
      </c>
      <c r="E107" s="70"/>
      <c r="F107" s="43"/>
    </row>
    <row r="108" spans="1:6">
      <c r="A108" s="49" t="s">
        <v>81</v>
      </c>
      <c r="B108" s="37"/>
      <c r="C108" s="37"/>
      <c r="D108" s="72">
        <f t="shared" si="0"/>
        <v>0</v>
      </c>
      <c r="E108" s="70"/>
      <c r="F108" s="43"/>
    </row>
    <row r="109" spans="1:6">
      <c r="A109" s="69" t="s">
        <v>82</v>
      </c>
      <c r="B109" s="37">
        <v>-303868.05</v>
      </c>
      <c r="C109" s="73">
        <v>-223825.05</v>
      </c>
      <c r="D109" s="72">
        <f t="shared" si="0"/>
        <v>80043</v>
      </c>
      <c r="E109" s="70"/>
      <c r="F109" s="43"/>
    </row>
    <row r="110" spans="1:6">
      <c r="A110" s="69" t="s">
        <v>83</v>
      </c>
      <c r="B110" s="37">
        <v>-1659312.55</v>
      </c>
      <c r="C110" s="73">
        <v>-1571294.65</v>
      </c>
      <c r="D110" s="72">
        <f t="shared" si="0"/>
        <v>88017.90000000014</v>
      </c>
      <c r="E110" s="70"/>
      <c r="F110" s="43"/>
    </row>
    <row r="111" spans="1:6">
      <c r="A111" s="69" t="s">
        <v>84</v>
      </c>
      <c r="B111" s="37">
        <v>-893.42</v>
      </c>
      <c r="C111" s="73">
        <v>-481.42</v>
      </c>
      <c r="D111" s="72">
        <f t="shared" si="0"/>
        <v>411.99999999999994</v>
      </c>
      <c r="E111" s="70"/>
      <c r="F111" s="43"/>
    </row>
    <row r="112" spans="1:6">
      <c r="A112" s="69" t="s">
        <v>85</v>
      </c>
      <c r="B112" s="37">
        <v>-3012909.42</v>
      </c>
      <c r="C112" s="73">
        <v>-2954280.62</v>
      </c>
      <c r="D112" s="72">
        <f t="shared" si="0"/>
        <v>58628.799999999814</v>
      </c>
      <c r="E112" s="70"/>
      <c r="F112" s="43"/>
    </row>
    <row r="113" spans="1:7">
      <c r="A113" s="69" t="s">
        <v>86</v>
      </c>
      <c r="B113" s="37">
        <v>-124343.77</v>
      </c>
      <c r="C113" s="73">
        <v>-188838.63</v>
      </c>
      <c r="D113" s="72">
        <f t="shared" si="0"/>
        <v>-64494.86</v>
      </c>
      <c r="E113" s="70"/>
      <c r="F113" s="43"/>
    </row>
    <row r="114" spans="1:7">
      <c r="A114" s="69" t="s">
        <v>87</v>
      </c>
      <c r="B114" s="37">
        <v>-86038.6</v>
      </c>
      <c r="C114" s="73">
        <v>-63287.6</v>
      </c>
      <c r="D114" s="72">
        <f t="shared" si="0"/>
        <v>22751.000000000007</v>
      </c>
      <c r="E114" s="70"/>
      <c r="F114" s="43"/>
    </row>
    <row r="115" spans="1:7">
      <c r="A115" s="69" t="s">
        <v>88</v>
      </c>
      <c r="B115" s="37">
        <v>-9055</v>
      </c>
      <c r="C115" s="73">
        <v>-7201</v>
      </c>
      <c r="D115" s="72">
        <f t="shared" si="0"/>
        <v>1854</v>
      </c>
      <c r="E115" s="70"/>
      <c r="F115" s="43"/>
    </row>
    <row r="116" spans="1:7">
      <c r="A116" s="69" t="s">
        <v>89</v>
      </c>
      <c r="B116" s="37">
        <v>-525034.03</v>
      </c>
      <c r="C116" s="73">
        <v>-510568.02</v>
      </c>
      <c r="D116" s="72">
        <f t="shared" si="0"/>
        <v>14466.010000000009</v>
      </c>
      <c r="E116" s="70"/>
      <c r="F116" s="43"/>
    </row>
    <row r="117" spans="1:7">
      <c r="A117" s="69" t="s">
        <v>90</v>
      </c>
      <c r="B117" s="37">
        <v>-2489632.02</v>
      </c>
      <c r="C117" s="73">
        <v>-2488723.02</v>
      </c>
      <c r="D117" s="72">
        <f t="shared" si="0"/>
        <v>909</v>
      </c>
      <c r="E117" s="70"/>
      <c r="F117" s="43"/>
    </row>
    <row r="118" spans="1:7">
      <c r="A118" s="69" t="s">
        <v>91</v>
      </c>
      <c r="B118" s="37">
        <v>-480760.48</v>
      </c>
      <c r="C118" s="73">
        <v>-480760.48</v>
      </c>
      <c r="D118" s="72">
        <f t="shared" si="0"/>
        <v>0</v>
      </c>
      <c r="E118" s="70"/>
      <c r="F118" s="43"/>
    </row>
    <row r="119" spans="1:7">
      <c r="A119" s="69" t="s">
        <v>92</v>
      </c>
      <c r="B119" s="37">
        <v>-702404.15</v>
      </c>
      <c r="C119" s="73">
        <v>-742688.15</v>
      </c>
      <c r="D119" s="72">
        <f t="shared" si="0"/>
        <v>-40284</v>
      </c>
      <c r="E119" s="70"/>
      <c r="F119" s="43"/>
    </row>
    <row r="120" spans="1:7">
      <c r="A120" s="69" t="s">
        <v>93</v>
      </c>
      <c r="B120" s="37">
        <v>-47128.99</v>
      </c>
      <c r="C120" s="73">
        <v>-34759.99</v>
      </c>
      <c r="D120" s="72">
        <f t="shared" si="0"/>
        <v>12369</v>
      </c>
      <c r="E120" s="70"/>
      <c r="F120" s="43"/>
    </row>
    <row r="121" spans="1:7">
      <c r="A121" s="69" t="s">
        <v>94</v>
      </c>
      <c r="B121" s="37">
        <v>-160255.88</v>
      </c>
      <c r="C121" s="73">
        <v>-168675.08</v>
      </c>
      <c r="D121" s="72">
        <f t="shared" si="0"/>
        <v>-8419.1999999999825</v>
      </c>
      <c r="E121" s="70"/>
      <c r="F121" s="43"/>
    </row>
    <row r="122" spans="1:7">
      <c r="A122" s="69" t="s">
        <v>95</v>
      </c>
      <c r="B122" s="37">
        <v>-76010.149999999994</v>
      </c>
      <c r="C122" s="73">
        <v>-98131.49</v>
      </c>
      <c r="D122" s="72">
        <f t="shared" si="0"/>
        <v>-22121.340000000011</v>
      </c>
      <c r="E122" s="70"/>
      <c r="F122" s="43"/>
    </row>
    <row r="123" spans="1:7">
      <c r="A123" s="69" t="s">
        <v>96</v>
      </c>
      <c r="B123" s="37">
        <v>-45989.05</v>
      </c>
      <c r="C123" s="73">
        <v>-45249.05</v>
      </c>
      <c r="D123" s="72">
        <f t="shared" si="0"/>
        <v>740</v>
      </c>
      <c r="E123" s="70">
        <v>0</v>
      </c>
      <c r="F123" s="43"/>
    </row>
    <row r="124" spans="1:7">
      <c r="A124" s="69" t="s">
        <v>97</v>
      </c>
      <c r="B124" s="37">
        <v>-595276.68000000005</v>
      </c>
      <c r="C124" s="73">
        <v>-595276.68000000005</v>
      </c>
      <c r="D124" s="72">
        <f t="shared" si="0"/>
        <v>0</v>
      </c>
      <c r="E124" s="70">
        <v>0</v>
      </c>
      <c r="F124" s="43"/>
    </row>
    <row r="125" spans="1:7">
      <c r="A125" s="74" t="s">
        <v>98</v>
      </c>
      <c r="B125" s="37">
        <v>-5343.72</v>
      </c>
      <c r="C125" s="75">
        <v>-3739.72</v>
      </c>
      <c r="D125" s="72">
        <f t="shared" si="0"/>
        <v>1604.0000000000005</v>
      </c>
      <c r="E125" s="75">
        <v>0</v>
      </c>
      <c r="F125" s="43"/>
    </row>
    <row r="126" spans="1:7" ht="18" customHeight="1">
      <c r="A126" s="43"/>
      <c r="B126" s="76">
        <f>+B78+B83+B108</f>
        <v>61475104.240000002</v>
      </c>
      <c r="C126" s="76">
        <f>+C78+C83+C108</f>
        <v>61475104.240000002</v>
      </c>
      <c r="D126" s="76">
        <f>+D78+D83+D108</f>
        <v>0</v>
      </c>
      <c r="E126" s="77"/>
      <c r="F126" s="66"/>
    </row>
    <row r="127" spans="1:7" ht="15">
      <c r="A127" s="43"/>
      <c r="B127" s="43"/>
      <c r="C127" s="78" t="s">
        <v>99</v>
      </c>
      <c r="D127" s="43"/>
      <c r="E127" s="66"/>
      <c r="F127" s="43"/>
    </row>
    <row r="128" spans="1:7" ht="15" customHeight="1">
      <c r="A128" s="43"/>
      <c r="B128" s="43"/>
      <c r="C128" s="43"/>
      <c r="D128" s="43"/>
      <c r="E128" s="43"/>
      <c r="F128" s="66"/>
      <c r="G128" s="41"/>
    </row>
    <row r="129" spans="1:6" ht="21.75" customHeight="1">
      <c r="A129" s="45" t="s">
        <v>100</v>
      </c>
      <c r="B129" s="46" t="s">
        <v>47</v>
      </c>
      <c r="C129" s="46" t="s">
        <v>48</v>
      </c>
      <c r="D129" s="46" t="s">
        <v>49</v>
      </c>
      <c r="E129" s="46" t="s">
        <v>50</v>
      </c>
      <c r="F129" s="43"/>
    </row>
    <row r="130" spans="1:6">
      <c r="A130" s="47" t="s">
        <v>101</v>
      </c>
      <c r="B130" s="79">
        <f>B131</f>
        <v>-5343.72</v>
      </c>
      <c r="C130" s="79">
        <f>C131</f>
        <v>5343.72</v>
      </c>
      <c r="D130" s="48"/>
      <c r="E130" s="48"/>
      <c r="F130" s="43"/>
    </row>
    <row r="131" spans="1:6">
      <c r="A131" s="69" t="s">
        <v>102</v>
      </c>
      <c r="B131" s="37">
        <v>-5343.72</v>
      </c>
      <c r="C131" s="73">
        <v>5343.72</v>
      </c>
      <c r="D131" s="50"/>
      <c r="E131" s="50"/>
      <c r="F131" s="43"/>
    </row>
    <row r="132" spans="1:6">
      <c r="A132" s="51"/>
      <c r="B132" s="52"/>
      <c r="C132" s="52"/>
      <c r="D132" s="52"/>
      <c r="E132" s="52"/>
      <c r="F132" s="43"/>
    </row>
    <row r="133" spans="1:6" ht="16.5" customHeight="1">
      <c r="A133" s="43"/>
      <c r="B133" s="80">
        <v>5344</v>
      </c>
      <c r="C133" s="80">
        <v>5344</v>
      </c>
      <c r="D133" s="46">
        <f>SUM(D132:D132)</f>
        <v>0</v>
      </c>
      <c r="E133" s="77"/>
      <c r="F133" s="43"/>
    </row>
    <row r="134" spans="1:6">
      <c r="A134" s="43"/>
      <c r="B134" s="43"/>
      <c r="C134" s="43"/>
      <c r="D134" s="43"/>
      <c r="E134" s="43"/>
      <c r="F134" s="43"/>
    </row>
    <row r="135" spans="1:6">
      <c r="A135" s="43"/>
      <c r="B135" s="43"/>
      <c r="C135" s="43"/>
      <c r="D135" s="43"/>
      <c r="E135" s="43"/>
      <c r="F135" s="43"/>
    </row>
    <row r="136" spans="1:6" ht="27" customHeight="1">
      <c r="A136" s="45" t="s">
        <v>103</v>
      </c>
      <c r="B136" s="46" t="s">
        <v>9</v>
      </c>
      <c r="C136" s="43"/>
      <c r="D136" s="43"/>
      <c r="E136" s="43"/>
      <c r="F136" s="43"/>
    </row>
    <row r="137" spans="1:6">
      <c r="A137" s="47" t="s">
        <v>104</v>
      </c>
      <c r="B137" s="48"/>
      <c r="C137" s="43"/>
      <c r="D137" s="43"/>
      <c r="E137" s="43"/>
      <c r="F137" s="43"/>
    </row>
    <row r="138" spans="1:6">
      <c r="A138" s="49"/>
      <c r="B138" s="50"/>
      <c r="C138" s="43"/>
      <c r="D138" s="43"/>
      <c r="E138" s="43"/>
      <c r="F138" s="43"/>
    </row>
    <row r="139" spans="1:6">
      <c r="A139" s="51"/>
      <c r="B139" s="52"/>
      <c r="C139" s="43"/>
      <c r="D139" s="43"/>
      <c r="E139" s="43"/>
      <c r="F139" s="43"/>
    </row>
    <row r="140" spans="1:6">
      <c r="A140" s="53"/>
      <c r="B140" s="52"/>
      <c r="C140" s="43"/>
      <c r="D140" s="43"/>
      <c r="E140" s="43"/>
      <c r="F140" s="43"/>
    </row>
    <row r="141" spans="1:6" ht="15" customHeight="1">
      <c r="A141" s="43"/>
      <c r="B141" s="46">
        <f>SUM(B138:B139)</f>
        <v>0</v>
      </c>
      <c r="C141" s="43"/>
      <c r="D141" s="43"/>
      <c r="E141" s="43"/>
      <c r="F141" s="43"/>
    </row>
    <row r="142" spans="1:6" ht="15" customHeight="1">
      <c r="A142" s="43"/>
      <c r="B142" s="81"/>
      <c r="C142" s="43"/>
      <c r="D142" s="43"/>
      <c r="E142" s="43"/>
      <c r="F142" s="43"/>
    </row>
    <row r="143" spans="1:6" ht="15" customHeight="1">
      <c r="A143" s="43"/>
      <c r="B143" s="81"/>
      <c r="C143" s="43"/>
      <c r="D143" s="43"/>
      <c r="E143" s="43"/>
      <c r="F143" s="43"/>
    </row>
    <row r="144" spans="1:6">
      <c r="A144" s="43"/>
      <c r="B144" s="43"/>
      <c r="C144" s="43"/>
      <c r="D144" s="43"/>
      <c r="E144" s="43"/>
      <c r="F144" s="43"/>
    </row>
    <row r="145" spans="1:6">
      <c r="A145" s="43"/>
      <c r="B145" s="43"/>
      <c r="C145" s="43"/>
      <c r="D145" s="43"/>
      <c r="E145" s="43"/>
      <c r="F145" s="43"/>
    </row>
    <row r="146" spans="1:6" ht="22.5" customHeight="1">
      <c r="A146" s="82" t="s">
        <v>105</v>
      </c>
      <c r="B146" s="83" t="s">
        <v>9</v>
      </c>
      <c r="C146" s="84" t="s">
        <v>106</v>
      </c>
      <c r="D146" s="43"/>
      <c r="E146" s="43"/>
      <c r="F146" s="43"/>
    </row>
    <row r="147" spans="1:6">
      <c r="A147" s="85"/>
      <c r="B147" s="86"/>
      <c r="C147" s="87"/>
      <c r="D147" s="43"/>
      <c r="E147" s="43"/>
      <c r="F147" s="43"/>
    </row>
    <row r="148" spans="1:6">
      <c r="A148" s="88"/>
      <c r="B148" s="89"/>
      <c r="C148" s="90"/>
      <c r="D148" s="43"/>
      <c r="E148" s="43"/>
      <c r="F148" s="43"/>
    </row>
    <row r="149" spans="1:6">
      <c r="A149" s="91"/>
      <c r="B149" s="92"/>
      <c r="C149" s="92"/>
      <c r="D149" s="43"/>
      <c r="E149" s="43"/>
      <c r="F149" s="43"/>
    </row>
    <row r="150" spans="1:6">
      <c r="A150" s="91"/>
      <c r="B150" s="92"/>
      <c r="C150" s="92"/>
      <c r="D150" s="43"/>
      <c r="E150" s="43"/>
      <c r="F150" s="43"/>
    </row>
    <row r="151" spans="1:6">
      <c r="A151" s="93"/>
      <c r="B151" s="94"/>
      <c r="C151" s="94"/>
      <c r="D151" s="43"/>
      <c r="E151" s="43"/>
      <c r="F151" s="43">
        <v>17</v>
      </c>
    </row>
    <row r="152" spans="1:6" ht="14.25" customHeight="1">
      <c r="A152" s="43"/>
      <c r="B152" s="46">
        <f>SUM(B150:B151)</f>
        <v>0</v>
      </c>
      <c r="C152" s="46"/>
      <c r="D152" s="43"/>
      <c r="E152" s="43"/>
      <c r="F152" s="43"/>
    </row>
    <row r="153" spans="1:6">
      <c r="A153" s="43"/>
      <c r="B153" s="43"/>
      <c r="C153" s="43"/>
      <c r="D153" s="43"/>
      <c r="E153" s="43"/>
      <c r="F153" s="43"/>
    </row>
    <row r="154" spans="1:6">
      <c r="A154" s="43"/>
      <c r="B154" s="43"/>
      <c r="C154" s="43"/>
      <c r="D154" s="43"/>
      <c r="E154" s="43"/>
      <c r="F154" s="43"/>
    </row>
    <row r="155" spans="1:6">
      <c r="A155" s="43"/>
      <c r="B155" s="43"/>
      <c r="C155" s="43"/>
      <c r="D155" s="43"/>
      <c r="E155" s="43"/>
      <c r="F155" s="43"/>
    </row>
    <row r="156" spans="1:6" ht="12.75">
      <c r="A156" s="95" t="s">
        <v>107</v>
      </c>
      <c r="B156" s="43"/>
      <c r="C156" s="43"/>
      <c r="D156" s="43"/>
      <c r="E156" s="43"/>
      <c r="F156" s="43"/>
    </row>
    <row r="157" spans="1:6">
      <c r="A157" s="43"/>
      <c r="B157" s="43"/>
      <c r="C157" s="43"/>
      <c r="D157" s="43"/>
      <c r="E157" s="43"/>
      <c r="F157" s="43"/>
    </row>
    <row r="158" spans="1:6" ht="20.25" customHeight="1">
      <c r="A158" s="82" t="s">
        <v>108</v>
      </c>
      <c r="B158" s="83" t="s">
        <v>9</v>
      </c>
      <c r="C158" s="46" t="s">
        <v>22</v>
      </c>
      <c r="D158" s="46" t="s">
        <v>23</v>
      </c>
      <c r="E158" s="46" t="s">
        <v>24</v>
      </c>
      <c r="F158" s="43"/>
    </row>
    <row r="159" spans="1:6">
      <c r="A159" s="47" t="s">
        <v>109</v>
      </c>
      <c r="B159" s="79">
        <f>SUM(C160:C178)</f>
        <v>1191541.3399999999</v>
      </c>
      <c r="C159" s="70"/>
      <c r="D159" s="70"/>
      <c r="E159" s="68"/>
      <c r="F159" s="43"/>
    </row>
    <row r="160" spans="1:6">
      <c r="A160" s="96" t="s">
        <v>110</v>
      </c>
      <c r="B160" s="70"/>
      <c r="C160" s="37">
        <v>7492.24</v>
      </c>
      <c r="D160" s="70"/>
      <c r="E160" s="70"/>
      <c r="F160" s="43"/>
    </row>
    <row r="161" spans="1:6">
      <c r="A161" s="96" t="s">
        <v>111</v>
      </c>
      <c r="B161" s="70"/>
      <c r="C161" s="70">
        <v>0</v>
      </c>
      <c r="D161" s="70"/>
      <c r="E161" s="70"/>
      <c r="F161" s="43"/>
    </row>
    <row r="162" spans="1:6">
      <c r="A162" s="69" t="s">
        <v>112</v>
      </c>
      <c r="B162" s="70"/>
      <c r="C162" s="37">
        <v>176980.82</v>
      </c>
      <c r="D162" s="70"/>
      <c r="E162" s="70"/>
      <c r="F162" s="43"/>
    </row>
    <row r="163" spans="1:6">
      <c r="A163" s="69" t="s">
        <v>113</v>
      </c>
      <c r="B163" s="70"/>
      <c r="C163" s="37">
        <v>15199.57</v>
      </c>
      <c r="D163" s="70"/>
      <c r="E163" s="70"/>
      <c r="F163" s="43"/>
    </row>
    <row r="164" spans="1:6">
      <c r="A164" s="69" t="s">
        <v>114</v>
      </c>
      <c r="B164" s="70"/>
      <c r="C164" s="37">
        <v>3140.66</v>
      </c>
      <c r="D164" s="70"/>
      <c r="E164" s="70"/>
      <c r="F164" s="43"/>
    </row>
    <row r="165" spans="1:6">
      <c r="A165" s="69" t="s">
        <v>115</v>
      </c>
      <c r="B165" s="70"/>
      <c r="C165" s="70">
        <v>0</v>
      </c>
      <c r="D165" s="70"/>
      <c r="E165" s="70"/>
      <c r="F165" s="43"/>
    </row>
    <row r="166" spans="1:6">
      <c r="A166" s="69" t="s">
        <v>116</v>
      </c>
      <c r="B166" s="70"/>
      <c r="C166" s="37">
        <v>332.29</v>
      </c>
      <c r="D166" s="70"/>
      <c r="E166" s="70"/>
      <c r="F166" s="43"/>
    </row>
    <row r="167" spans="1:6">
      <c r="A167" s="69" t="s">
        <v>117</v>
      </c>
      <c r="B167" s="70"/>
      <c r="C167" s="70">
        <v>13.17</v>
      </c>
      <c r="D167" s="70"/>
      <c r="E167" s="70"/>
      <c r="F167" s="43"/>
    </row>
    <row r="168" spans="1:6">
      <c r="A168" s="69" t="s">
        <v>118</v>
      </c>
      <c r="B168" s="70"/>
      <c r="C168" s="37">
        <v>269443.81</v>
      </c>
      <c r="D168" s="70"/>
      <c r="E168" s="70"/>
      <c r="F168" s="43"/>
    </row>
    <row r="169" spans="1:6">
      <c r="A169" s="69" t="s">
        <v>119</v>
      </c>
      <c r="B169" s="70"/>
      <c r="C169" s="37">
        <v>269443.8</v>
      </c>
      <c r="D169" s="70"/>
      <c r="E169" s="70"/>
      <c r="F169" s="43"/>
    </row>
    <row r="170" spans="1:6">
      <c r="A170" s="69" t="s">
        <v>120</v>
      </c>
      <c r="B170" s="70"/>
      <c r="C170" s="70"/>
      <c r="D170" s="70"/>
      <c r="E170" s="70"/>
      <c r="F170" s="43"/>
    </row>
    <row r="171" spans="1:6">
      <c r="A171" s="69" t="s">
        <v>121</v>
      </c>
      <c r="B171" s="70"/>
      <c r="C171" s="37">
        <v>364731.62</v>
      </c>
      <c r="D171" s="70"/>
      <c r="E171" s="70"/>
      <c r="F171" s="43"/>
    </row>
    <row r="172" spans="1:6">
      <c r="A172" s="69" t="s">
        <v>122</v>
      </c>
      <c r="B172" s="70"/>
      <c r="C172" s="37">
        <v>4567.6400000000003</v>
      </c>
      <c r="D172" s="70"/>
      <c r="E172" s="70"/>
      <c r="F172" s="43"/>
    </row>
    <row r="173" spans="1:6">
      <c r="A173" s="69" t="s">
        <v>123</v>
      </c>
      <c r="B173" s="70"/>
      <c r="C173" s="37">
        <v>48.07</v>
      </c>
      <c r="D173" s="70"/>
      <c r="E173" s="70"/>
      <c r="F173" s="43"/>
    </row>
    <row r="174" spans="1:6">
      <c r="A174" s="69" t="s">
        <v>124</v>
      </c>
      <c r="B174" s="70"/>
      <c r="C174" s="70"/>
      <c r="D174" s="70"/>
      <c r="E174" s="70"/>
      <c r="F174" s="43"/>
    </row>
    <row r="175" spans="1:6">
      <c r="A175" s="97" t="s">
        <v>125</v>
      </c>
      <c r="B175" s="98"/>
      <c r="C175" s="37">
        <v>858.51</v>
      </c>
      <c r="D175" s="70"/>
      <c r="E175" s="70"/>
      <c r="F175" s="43"/>
    </row>
    <row r="176" spans="1:6">
      <c r="A176" s="97" t="s">
        <v>126</v>
      </c>
      <c r="B176" s="98"/>
      <c r="C176" s="37">
        <v>2513.14</v>
      </c>
      <c r="D176" s="70"/>
      <c r="E176" s="70"/>
      <c r="F176" s="43"/>
    </row>
    <row r="177" spans="1:6">
      <c r="A177" s="99" t="s">
        <v>127</v>
      </c>
      <c r="B177" s="98"/>
      <c r="C177" s="100">
        <v>2526</v>
      </c>
      <c r="D177" s="70"/>
      <c r="E177" s="70"/>
      <c r="F177" s="43"/>
    </row>
    <row r="178" spans="1:6" ht="12">
      <c r="A178" s="101" t="s">
        <v>128</v>
      </c>
      <c r="B178" s="102"/>
      <c r="C178" s="75">
        <v>74250</v>
      </c>
      <c r="D178" s="75"/>
      <c r="E178" s="75"/>
      <c r="F178" s="43"/>
    </row>
    <row r="179" spans="1:6" ht="16.5" customHeight="1">
      <c r="A179" s="43"/>
      <c r="B179" s="46">
        <f>SUM(B178:B178)</f>
        <v>0</v>
      </c>
      <c r="C179" s="76">
        <f>SUM(C160:C178)</f>
        <v>1191541.3399999999</v>
      </c>
      <c r="D179" s="46">
        <f>SUM(D178:D178)</f>
        <v>0</v>
      </c>
      <c r="E179" s="46">
        <f>SUM(E178:E178)</f>
        <v>0</v>
      </c>
      <c r="F179" s="43">
        <v>18</v>
      </c>
    </row>
    <row r="180" spans="1:6" ht="15">
      <c r="A180" s="43"/>
      <c r="B180" s="43"/>
      <c r="C180" s="43"/>
      <c r="D180" s="43"/>
      <c r="E180" s="43"/>
      <c r="F180" s="66"/>
    </row>
    <row r="181" spans="1:6">
      <c r="A181" s="43"/>
      <c r="B181" s="43"/>
      <c r="C181" s="43"/>
      <c r="D181" s="43"/>
      <c r="E181" s="43"/>
      <c r="F181" s="43"/>
    </row>
    <row r="182" spans="1:6" ht="15">
      <c r="A182" s="43"/>
      <c r="B182" s="43"/>
      <c r="C182" s="43"/>
      <c r="D182" s="43"/>
      <c r="E182" s="43"/>
      <c r="F182" s="66"/>
    </row>
    <row r="183" spans="1:6" ht="20.25" customHeight="1">
      <c r="A183" s="82" t="s">
        <v>129</v>
      </c>
      <c r="B183" s="83" t="s">
        <v>9</v>
      </c>
      <c r="C183" s="46" t="s">
        <v>130</v>
      </c>
      <c r="D183" s="46" t="s">
        <v>106</v>
      </c>
      <c r="E183" s="43"/>
      <c r="F183" s="43"/>
    </row>
    <row r="184" spans="1:6">
      <c r="A184" s="103" t="s">
        <v>131</v>
      </c>
      <c r="B184" s="104"/>
      <c r="C184" s="105"/>
      <c r="D184" s="106"/>
      <c r="E184" s="43"/>
      <c r="F184" s="43"/>
    </row>
    <row r="185" spans="1:6">
      <c r="A185" s="107"/>
      <c r="B185" s="108"/>
      <c r="C185" s="109"/>
      <c r="D185" s="110"/>
      <c r="E185" s="43"/>
      <c r="F185" s="43"/>
    </row>
    <row r="186" spans="1:6">
      <c r="A186" s="111"/>
      <c r="B186" s="112"/>
      <c r="C186" s="113"/>
      <c r="D186" s="114"/>
      <c r="E186" s="43"/>
      <c r="F186" s="43"/>
    </row>
    <row r="187" spans="1:6" ht="16.5" customHeight="1">
      <c r="A187" s="43"/>
      <c r="B187" s="46">
        <f>SUM(B185:B186)</f>
        <v>0</v>
      </c>
      <c r="C187" s="220"/>
      <c r="D187" s="221"/>
      <c r="E187" s="43"/>
      <c r="F187" s="43"/>
    </row>
    <row r="188" spans="1:6">
      <c r="A188" s="43"/>
      <c r="B188" s="43"/>
      <c r="C188" s="43"/>
      <c r="D188" s="43"/>
      <c r="E188" s="43"/>
      <c r="F188" s="43"/>
    </row>
    <row r="189" spans="1:6">
      <c r="A189" s="43"/>
      <c r="B189" s="43"/>
      <c r="C189" s="43"/>
      <c r="D189" s="43"/>
      <c r="E189" s="43"/>
      <c r="F189" s="43"/>
    </row>
    <row r="190" spans="1:6" ht="27.75" customHeight="1">
      <c r="A190" s="82" t="s">
        <v>132</v>
      </c>
      <c r="B190" s="115" t="s">
        <v>9</v>
      </c>
      <c r="C190" s="46" t="s">
        <v>130</v>
      </c>
      <c r="D190" s="46" t="s">
        <v>106</v>
      </c>
      <c r="E190" s="43"/>
      <c r="F190" s="43"/>
    </row>
    <row r="191" spans="1:6">
      <c r="A191" s="116" t="s">
        <v>133</v>
      </c>
      <c r="B191" s="73">
        <v>10000</v>
      </c>
      <c r="C191" s="105"/>
      <c r="D191" s="106"/>
      <c r="E191" s="43"/>
      <c r="F191" s="43"/>
    </row>
    <row r="192" spans="1:6">
      <c r="A192" s="69" t="s">
        <v>134</v>
      </c>
      <c r="B192" s="117">
        <v>10000</v>
      </c>
      <c r="C192" s="109"/>
      <c r="D192" s="110"/>
      <c r="E192" s="43"/>
      <c r="F192" s="43"/>
    </row>
    <row r="193" spans="1:6">
      <c r="A193" s="111"/>
      <c r="B193" s="112"/>
      <c r="C193" s="113"/>
      <c r="D193" s="114"/>
      <c r="E193" s="43"/>
      <c r="F193" s="43"/>
    </row>
    <row r="194" spans="1:6" ht="15" customHeight="1">
      <c r="A194" s="43"/>
      <c r="B194" s="118">
        <v>-10000</v>
      </c>
      <c r="C194" s="220"/>
      <c r="D194" s="221"/>
      <c r="E194" s="43"/>
      <c r="F194" s="43"/>
    </row>
    <row r="195" spans="1:6">
      <c r="A195" s="43"/>
      <c r="B195" s="43"/>
      <c r="C195" s="43"/>
      <c r="D195" s="43"/>
      <c r="E195" s="43"/>
      <c r="F195" s="43"/>
    </row>
    <row r="196" spans="1:6">
      <c r="A196" s="43"/>
      <c r="B196" s="43"/>
      <c r="C196" s="43"/>
      <c r="D196" s="43"/>
      <c r="E196" s="43"/>
      <c r="F196" s="43"/>
    </row>
    <row r="197" spans="1:6" ht="24" customHeight="1">
      <c r="A197" s="82" t="s">
        <v>135</v>
      </c>
      <c r="B197" s="83" t="s">
        <v>9</v>
      </c>
      <c r="C197" s="46" t="s">
        <v>130</v>
      </c>
      <c r="D197" s="46" t="s">
        <v>106</v>
      </c>
      <c r="E197" s="43"/>
      <c r="F197" s="43"/>
    </row>
    <row r="198" spans="1:6">
      <c r="A198" s="103" t="s">
        <v>136</v>
      </c>
      <c r="B198" s="104"/>
      <c r="C198" s="105"/>
      <c r="D198" s="106"/>
      <c r="E198" s="43"/>
      <c r="F198" s="43"/>
    </row>
    <row r="199" spans="1:6">
      <c r="A199" s="107"/>
      <c r="B199" s="108"/>
      <c r="C199" s="109"/>
      <c r="D199" s="110"/>
      <c r="E199" s="43"/>
      <c r="F199" s="43"/>
    </row>
    <row r="200" spans="1:6">
      <c r="A200" s="111"/>
      <c r="B200" s="112"/>
      <c r="C200" s="113"/>
      <c r="D200" s="114"/>
      <c r="E200" s="43"/>
      <c r="F200" s="43"/>
    </row>
    <row r="201" spans="1:6" ht="16.5" customHeight="1">
      <c r="A201" s="43"/>
      <c r="B201" s="46">
        <f>SUM(B199:B200)</f>
        <v>0</v>
      </c>
      <c r="C201" s="220"/>
      <c r="D201" s="221"/>
      <c r="E201" s="43"/>
      <c r="F201" s="43"/>
    </row>
    <row r="202" spans="1:6">
      <c r="A202" s="43"/>
      <c r="B202" s="43"/>
      <c r="C202" s="43"/>
      <c r="D202" s="43"/>
      <c r="E202" s="43"/>
      <c r="F202" s="43"/>
    </row>
    <row r="203" spans="1:6">
      <c r="A203" s="43"/>
      <c r="B203" s="43"/>
      <c r="C203" s="43"/>
      <c r="D203" s="43"/>
      <c r="E203" s="43"/>
      <c r="F203" s="43"/>
    </row>
    <row r="204" spans="1:6" ht="24" customHeight="1">
      <c r="A204" s="82" t="s">
        <v>137</v>
      </c>
      <c r="B204" s="83" t="s">
        <v>9</v>
      </c>
      <c r="C204" s="119" t="s">
        <v>130</v>
      </c>
      <c r="D204" s="119" t="s">
        <v>38</v>
      </c>
      <c r="E204" s="43"/>
      <c r="F204" s="43"/>
    </row>
    <row r="205" spans="1:6" ht="15">
      <c r="A205" s="103" t="s">
        <v>99</v>
      </c>
      <c r="B205" s="120"/>
      <c r="C205" s="120">
        <v>0</v>
      </c>
      <c r="D205" s="120">
        <v>0</v>
      </c>
      <c r="E205" s="43"/>
      <c r="F205" s="43"/>
    </row>
    <row r="206" spans="1:6" ht="31.5">
      <c r="A206" s="69" t="s">
        <v>99</v>
      </c>
      <c r="B206" s="121">
        <v>0</v>
      </c>
      <c r="C206" s="229" t="s">
        <v>138</v>
      </c>
      <c r="D206" s="230"/>
      <c r="E206" s="43"/>
      <c r="F206" s="43"/>
    </row>
    <row r="207" spans="1:6" ht="12.75">
      <c r="A207" s="122"/>
      <c r="B207" s="123"/>
      <c r="C207" s="123">
        <v>0</v>
      </c>
      <c r="D207" s="123">
        <v>0</v>
      </c>
      <c r="E207" s="43"/>
      <c r="F207" s="43"/>
    </row>
    <row r="208" spans="1:6" ht="18.75" customHeight="1">
      <c r="A208" s="43"/>
      <c r="B208" s="46">
        <f>SUM(B206:B207)</f>
        <v>0</v>
      </c>
      <c r="C208" s="220"/>
      <c r="D208" s="221"/>
      <c r="E208" s="43">
        <v>19</v>
      </c>
      <c r="F208" s="43"/>
    </row>
    <row r="209" spans="1:6">
      <c r="A209" s="43"/>
      <c r="B209" s="43"/>
      <c r="C209" s="43"/>
      <c r="D209" s="43"/>
      <c r="E209" s="43"/>
      <c r="F209" s="43"/>
    </row>
    <row r="210" spans="1:6" ht="12.75">
      <c r="A210" s="95" t="s">
        <v>139</v>
      </c>
      <c r="B210" s="43"/>
      <c r="C210" s="43"/>
      <c r="D210" s="43"/>
      <c r="E210" s="43"/>
      <c r="F210" s="43"/>
    </row>
    <row r="211" spans="1:6" ht="12.75">
      <c r="A211" s="95"/>
      <c r="B211" s="43"/>
      <c r="C211" s="43"/>
      <c r="D211" s="43"/>
      <c r="E211" s="43"/>
      <c r="F211" s="43"/>
    </row>
    <row r="212" spans="1:6" ht="12.75">
      <c r="A212" s="95" t="s">
        <v>140</v>
      </c>
      <c r="B212" s="43"/>
      <c r="C212" s="43"/>
      <c r="D212" s="43"/>
      <c r="E212" s="43"/>
      <c r="F212" s="43"/>
    </row>
    <row r="213" spans="1:6" ht="21" customHeight="1">
      <c r="A213" s="124" t="s">
        <v>141</v>
      </c>
      <c r="B213" s="115" t="s">
        <v>9</v>
      </c>
      <c r="C213" s="46" t="s">
        <v>142</v>
      </c>
      <c r="D213" s="46" t="s">
        <v>38</v>
      </c>
      <c r="E213" s="43"/>
      <c r="F213" s="43"/>
    </row>
    <row r="214" spans="1:6" ht="14.85" customHeight="1">
      <c r="A214" s="125" t="s">
        <v>143</v>
      </c>
      <c r="B214" s="126">
        <v>1165132.5</v>
      </c>
      <c r="C214" s="70"/>
      <c r="D214" s="70"/>
      <c r="E214" s="43"/>
      <c r="F214" s="43"/>
    </row>
    <row r="215" spans="1:6" ht="14.85" customHeight="1">
      <c r="A215" s="125" t="s">
        <v>144</v>
      </c>
      <c r="B215" s="126">
        <v>310100</v>
      </c>
      <c r="C215" s="126"/>
      <c r="D215" s="70"/>
      <c r="E215" s="43"/>
      <c r="F215" s="43"/>
    </row>
    <row r="216" spans="1:6" ht="14.85" customHeight="1">
      <c r="A216" s="125" t="s">
        <v>145</v>
      </c>
      <c r="B216" s="126">
        <v>4655</v>
      </c>
      <c r="C216" s="126"/>
      <c r="D216" s="70"/>
      <c r="E216" s="43"/>
      <c r="F216" s="43"/>
    </row>
    <row r="217" spans="1:6" ht="14.85" customHeight="1">
      <c r="A217" s="125" t="s">
        <v>146</v>
      </c>
      <c r="B217" s="126">
        <v>60555</v>
      </c>
      <c r="C217" s="126"/>
      <c r="D217" s="70"/>
      <c r="E217" s="43"/>
      <c r="F217" s="43"/>
    </row>
    <row r="218" spans="1:6" ht="14.85" customHeight="1">
      <c r="A218" s="125" t="s">
        <v>147</v>
      </c>
      <c r="B218" s="126">
        <v>2570</v>
      </c>
      <c r="C218" s="126"/>
      <c r="D218" s="70"/>
      <c r="E218" s="43"/>
      <c r="F218" s="43"/>
    </row>
    <row r="219" spans="1:6">
      <c r="A219" s="125" t="s">
        <v>148</v>
      </c>
      <c r="B219" s="126">
        <v>52500</v>
      </c>
      <c r="C219" s="126"/>
      <c r="D219" s="70"/>
      <c r="E219" s="43"/>
      <c r="F219" s="43"/>
    </row>
    <row r="220" spans="1:6">
      <c r="A220" s="127" t="s">
        <v>149</v>
      </c>
      <c r="B220" s="126">
        <v>146343</v>
      </c>
      <c r="C220" s="128"/>
      <c r="D220" s="70"/>
      <c r="E220" s="43"/>
      <c r="F220" s="43"/>
    </row>
    <row r="221" spans="1:6">
      <c r="A221" s="125" t="s">
        <v>150</v>
      </c>
      <c r="B221" s="126">
        <v>10144824.779999999</v>
      </c>
      <c r="C221" s="37"/>
      <c r="D221" s="70"/>
      <c r="E221" s="43"/>
      <c r="F221" s="43"/>
    </row>
    <row r="222" spans="1:6">
      <c r="A222" s="125" t="s">
        <v>151</v>
      </c>
      <c r="B222" s="126">
        <v>370942</v>
      </c>
      <c r="C222" s="37"/>
      <c r="D222" s="70"/>
      <c r="E222" s="43"/>
      <c r="F222" s="43"/>
    </row>
    <row r="223" spans="1:6">
      <c r="A223" s="125" t="s">
        <v>152</v>
      </c>
      <c r="B223" s="126">
        <v>1185595.58</v>
      </c>
      <c r="C223" s="37"/>
      <c r="D223" s="70"/>
      <c r="E223" s="43"/>
      <c r="F223" s="43"/>
    </row>
    <row r="224" spans="1:6">
      <c r="A224" s="125" t="s">
        <v>150</v>
      </c>
      <c r="B224" s="126">
        <v>360000</v>
      </c>
      <c r="C224" s="129"/>
      <c r="D224" s="70"/>
      <c r="E224" s="43"/>
      <c r="F224" s="43"/>
    </row>
    <row r="225" spans="1:7" ht="15.75" customHeight="1">
      <c r="A225" s="43"/>
      <c r="B225" s="130">
        <f>SUM(B214:B223)+B224</f>
        <v>13803217.859999999</v>
      </c>
      <c r="C225" s="220"/>
      <c r="D225" s="221"/>
      <c r="E225" s="131"/>
      <c r="F225" s="66"/>
    </row>
    <row r="226" spans="1:7">
      <c r="A226" s="43"/>
      <c r="B226" s="78"/>
      <c r="C226" s="132"/>
      <c r="D226" s="43"/>
      <c r="E226" s="43"/>
      <c r="F226" s="43"/>
    </row>
    <row r="227" spans="1:7" ht="15">
      <c r="A227" s="43"/>
      <c r="B227" s="78"/>
      <c r="C227" s="43"/>
      <c r="D227" s="43"/>
      <c r="E227" s="43"/>
      <c r="F227" s="66"/>
      <c r="G227" s="41"/>
    </row>
    <row r="228" spans="1:7" ht="24.75" customHeight="1">
      <c r="A228" s="133" t="s">
        <v>153</v>
      </c>
      <c r="B228" s="115" t="s">
        <v>9</v>
      </c>
      <c r="C228" s="46" t="s">
        <v>142</v>
      </c>
      <c r="D228" s="46" t="s">
        <v>38</v>
      </c>
      <c r="E228" s="43"/>
      <c r="F228" s="43"/>
    </row>
    <row r="229" spans="1:7">
      <c r="A229" s="69" t="s">
        <v>154</v>
      </c>
      <c r="B229" s="134">
        <v>0</v>
      </c>
      <c r="C229" s="70"/>
      <c r="D229" s="68"/>
      <c r="E229" s="43"/>
      <c r="F229" s="43"/>
    </row>
    <row r="230" spans="1:7">
      <c r="A230" s="69" t="s">
        <v>155</v>
      </c>
      <c r="B230" s="134">
        <v>0</v>
      </c>
      <c r="C230" s="70"/>
      <c r="D230" s="70"/>
      <c r="E230" s="43"/>
      <c r="F230" s="43"/>
    </row>
    <row r="231" spans="1:7">
      <c r="A231" s="69" t="s">
        <v>156</v>
      </c>
      <c r="B231" s="134">
        <v>0</v>
      </c>
      <c r="C231" s="70"/>
      <c r="D231" s="70"/>
      <c r="E231" s="43"/>
      <c r="F231" s="43"/>
    </row>
    <row r="232" spans="1:7">
      <c r="A232" s="135" t="s">
        <v>157</v>
      </c>
      <c r="B232" s="136">
        <v>11.97</v>
      </c>
      <c r="C232" s="70"/>
      <c r="D232" s="70"/>
      <c r="E232" s="43"/>
      <c r="F232" s="43"/>
    </row>
    <row r="233" spans="1:7">
      <c r="A233" s="137" t="s">
        <v>158</v>
      </c>
      <c r="B233" s="136">
        <v>55072.5</v>
      </c>
      <c r="C233" s="70"/>
      <c r="D233" s="75"/>
      <c r="E233" s="43"/>
      <c r="F233" s="43"/>
    </row>
    <row r="234" spans="1:7" ht="16.5" customHeight="1">
      <c r="A234" s="43"/>
      <c r="B234" s="138">
        <f>SUM(B229:B233)</f>
        <v>55084.47</v>
      </c>
      <c r="C234" s="220"/>
      <c r="D234" s="221"/>
      <c r="E234" s="43">
        <v>20</v>
      </c>
      <c r="F234" s="43"/>
    </row>
    <row r="235" spans="1:7">
      <c r="A235" s="43"/>
      <c r="B235" s="43"/>
      <c r="C235" s="43"/>
      <c r="D235" s="43"/>
      <c r="E235" s="43"/>
      <c r="F235" s="43"/>
    </row>
    <row r="236" spans="1:7" ht="12.75">
      <c r="A236" s="95" t="s">
        <v>159</v>
      </c>
      <c r="B236" s="43"/>
      <c r="C236" s="43"/>
      <c r="D236" s="43"/>
      <c r="E236" s="43"/>
      <c r="F236" s="43"/>
    </row>
    <row r="237" spans="1:7">
      <c r="A237" s="43"/>
      <c r="B237" s="43"/>
      <c r="C237" s="43"/>
      <c r="D237" s="43"/>
      <c r="E237" s="43" t="s">
        <v>99</v>
      </c>
      <c r="F237" s="43"/>
    </row>
    <row r="238" spans="1:7" ht="26.25" customHeight="1">
      <c r="A238" s="133" t="s">
        <v>160</v>
      </c>
      <c r="B238" s="115" t="s">
        <v>9</v>
      </c>
      <c r="C238" s="46" t="s">
        <v>161</v>
      </c>
      <c r="D238" s="55" t="s">
        <v>162</v>
      </c>
      <c r="E238" s="43"/>
      <c r="F238" s="43"/>
    </row>
    <row r="239" spans="1:7">
      <c r="A239" s="125" t="s">
        <v>163</v>
      </c>
      <c r="B239" s="139">
        <v>2830613.82</v>
      </c>
      <c r="C239" s="140" t="e">
        <f t="array" ref="C239:C292">[1]!'!EA-03!F8C4:F61C4'</f>
        <v>#DIV/0!</v>
      </c>
      <c r="D239" s="68"/>
      <c r="E239" s="43"/>
      <c r="F239" s="43"/>
    </row>
    <row r="240" spans="1:7">
      <c r="A240" s="125" t="s">
        <v>164</v>
      </c>
      <c r="B240" s="139">
        <v>725830.7</v>
      </c>
      <c r="C240" s="140" t="e">
        <v>#DIV/0!</v>
      </c>
      <c r="D240" s="70"/>
      <c r="E240" s="43"/>
      <c r="F240" s="43"/>
    </row>
    <row r="241" spans="1:6">
      <c r="A241" s="125" t="s">
        <v>165</v>
      </c>
      <c r="B241" s="139">
        <v>69680.7</v>
      </c>
      <c r="C241" s="140" t="e">
        <v>#DIV/0!</v>
      </c>
      <c r="D241" s="70"/>
      <c r="E241" s="43"/>
      <c r="F241" s="43"/>
    </row>
    <row r="242" spans="1:6">
      <c r="A242" s="125" t="s">
        <v>166</v>
      </c>
      <c r="B242" s="139">
        <v>4905.54</v>
      </c>
      <c r="C242" s="140" t="e">
        <v>#DIV/0!</v>
      </c>
      <c r="D242" s="70"/>
      <c r="E242" s="43"/>
      <c r="F242" s="43"/>
    </row>
    <row r="243" spans="1:6">
      <c r="A243" s="125" t="s">
        <v>167</v>
      </c>
      <c r="B243" s="139">
        <v>1440047.52</v>
      </c>
      <c r="C243" s="140" t="e">
        <v>#DIV/0!</v>
      </c>
      <c r="D243" s="70"/>
      <c r="E243" s="43"/>
      <c r="F243" s="43"/>
    </row>
    <row r="244" spans="1:6">
      <c r="A244" s="125" t="s">
        <v>168</v>
      </c>
      <c r="B244" s="139">
        <v>845375.07</v>
      </c>
      <c r="C244" s="140" t="e">
        <v>#DIV/0!</v>
      </c>
      <c r="D244" s="70"/>
      <c r="E244" s="43"/>
      <c r="F244" s="43"/>
    </row>
    <row r="245" spans="1:6">
      <c r="A245" s="125" t="s">
        <v>169</v>
      </c>
      <c r="B245" s="139">
        <v>118458.34</v>
      </c>
      <c r="C245" s="140" t="e">
        <v>#DIV/0!</v>
      </c>
      <c r="D245" s="70"/>
      <c r="E245" s="43"/>
      <c r="F245" s="43"/>
    </row>
    <row r="246" spans="1:6">
      <c r="A246" s="125" t="s">
        <v>170</v>
      </c>
      <c r="B246" s="139">
        <v>141328.66</v>
      </c>
      <c r="C246" s="140" t="e">
        <v>#DIV/0!</v>
      </c>
      <c r="D246" s="70"/>
      <c r="E246" s="43"/>
      <c r="F246" s="43"/>
    </row>
    <row r="247" spans="1:6">
      <c r="A247" s="125" t="s">
        <v>171</v>
      </c>
      <c r="B247" s="139">
        <v>1738412.55</v>
      </c>
      <c r="C247" s="140" t="e">
        <v>#DIV/0!</v>
      </c>
      <c r="D247" s="70"/>
      <c r="E247" s="43"/>
      <c r="F247" s="43"/>
    </row>
    <row r="248" spans="1:6">
      <c r="A248" s="125" t="s">
        <v>172</v>
      </c>
      <c r="B248" s="139">
        <v>24800</v>
      </c>
      <c r="C248" s="140" t="e">
        <v>#DIV/0!</v>
      </c>
      <c r="D248" s="70"/>
      <c r="E248" s="43"/>
      <c r="F248" s="43"/>
    </row>
    <row r="249" spans="1:6">
      <c r="A249" s="125" t="s">
        <v>173</v>
      </c>
      <c r="B249" s="139">
        <v>1388639.2</v>
      </c>
      <c r="C249" s="140" t="e">
        <v>#DIV/0!</v>
      </c>
      <c r="D249" s="70"/>
      <c r="E249" s="43"/>
      <c r="F249" s="43"/>
    </row>
    <row r="250" spans="1:6">
      <c r="A250" s="125" t="s">
        <v>174</v>
      </c>
      <c r="B250" s="139">
        <v>74664.05</v>
      </c>
      <c r="C250" s="140" t="e">
        <v>#DIV/0!</v>
      </c>
      <c r="D250" s="70"/>
      <c r="E250" s="43"/>
      <c r="F250" s="43"/>
    </row>
    <row r="251" spans="1:6">
      <c r="A251" s="125" t="s">
        <v>175</v>
      </c>
      <c r="B251" s="139">
        <v>32351.19</v>
      </c>
      <c r="C251" s="140" t="e">
        <v>#DIV/0!</v>
      </c>
      <c r="D251" s="70"/>
      <c r="E251" s="43"/>
      <c r="F251" s="43"/>
    </row>
    <row r="252" spans="1:6">
      <c r="A252" s="125" t="s">
        <v>176</v>
      </c>
      <c r="B252" s="139">
        <v>406</v>
      </c>
      <c r="C252" s="140" t="e">
        <v>#DIV/0!</v>
      </c>
      <c r="D252" s="70"/>
      <c r="E252" s="43"/>
      <c r="F252" s="43"/>
    </row>
    <row r="253" spans="1:6">
      <c r="A253" s="125" t="s">
        <v>177</v>
      </c>
      <c r="B253" s="139">
        <v>34835.31</v>
      </c>
      <c r="C253" s="140" t="e">
        <v>#DIV/0!</v>
      </c>
      <c r="D253" s="70"/>
      <c r="E253" s="43"/>
      <c r="F253" s="43"/>
    </row>
    <row r="254" spans="1:6">
      <c r="A254" s="125" t="s">
        <v>178</v>
      </c>
      <c r="B254" s="139">
        <v>2514.94</v>
      </c>
      <c r="C254" s="140" t="e">
        <v>#DIV/0!</v>
      </c>
      <c r="D254" s="70"/>
      <c r="E254" s="43"/>
      <c r="F254" s="43"/>
    </row>
    <row r="255" spans="1:6">
      <c r="A255" s="125" t="s">
        <v>179</v>
      </c>
      <c r="B255" s="139">
        <v>5401.01</v>
      </c>
      <c r="C255" s="140" t="e">
        <v>#DIV/0!</v>
      </c>
      <c r="D255" s="70"/>
      <c r="E255" s="43"/>
      <c r="F255" s="43"/>
    </row>
    <row r="256" spans="1:6">
      <c r="A256" s="125" t="s">
        <v>180</v>
      </c>
      <c r="B256" s="139">
        <v>6014.25</v>
      </c>
      <c r="C256" s="140" t="e">
        <v>#DIV/0!</v>
      </c>
      <c r="D256" s="70"/>
      <c r="E256" s="43"/>
      <c r="F256" s="43"/>
    </row>
    <row r="257" spans="1:6">
      <c r="A257" s="125" t="s">
        <v>181</v>
      </c>
      <c r="B257" s="139">
        <v>539.6</v>
      </c>
      <c r="C257" s="140" t="e">
        <v>#DIV/0!</v>
      </c>
      <c r="D257" s="70"/>
      <c r="E257" s="43"/>
      <c r="F257" s="43"/>
    </row>
    <row r="258" spans="1:6">
      <c r="A258" s="125" t="s">
        <v>182</v>
      </c>
      <c r="B258" s="139">
        <v>2680.68</v>
      </c>
      <c r="C258" s="140" t="e">
        <v>#DIV/0!</v>
      </c>
      <c r="D258" s="70"/>
      <c r="E258" s="43"/>
      <c r="F258" s="43"/>
    </row>
    <row r="259" spans="1:6">
      <c r="A259" s="125" t="s">
        <v>183</v>
      </c>
      <c r="B259" s="139">
        <v>66542.33</v>
      </c>
      <c r="C259" s="140" t="e">
        <v>#DIV/0!</v>
      </c>
      <c r="D259" s="70"/>
      <c r="E259" s="43"/>
      <c r="F259" s="43"/>
    </row>
    <row r="260" spans="1:6">
      <c r="A260" s="125" t="s">
        <v>184</v>
      </c>
      <c r="B260" s="139">
        <v>225</v>
      </c>
      <c r="C260" s="140" t="e">
        <v>#DIV/0!</v>
      </c>
      <c r="D260" s="70"/>
      <c r="E260" s="43"/>
      <c r="F260" s="43"/>
    </row>
    <row r="261" spans="1:6">
      <c r="A261" s="125" t="s">
        <v>185</v>
      </c>
      <c r="B261" s="139">
        <v>452.2</v>
      </c>
      <c r="C261" s="140" t="e">
        <v>#DIV/0!</v>
      </c>
      <c r="D261" s="70"/>
      <c r="E261" s="43"/>
      <c r="F261" s="43"/>
    </row>
    <row r="262" spans="1:6">
      <c r="A262" s="125" t="s">
        <v>186</v>
      </c>
      <c r="B262" s="139">
        <v>5308</v>
      </c>
      <c r="C262" s="140" t="e">
        <v>#DIV/0!</v>
      </c>
      <c r="D262" s="70"/>
      <c r="E262" s="43"/>
      <c r="F262" s="43"/>
    </row>
    <row r="263" spans="1:6">
      <c r="A263" s="125" t="s">
        <v>187</v>
      </c>
      <c r="B263" s="139">
        <v>239.8</v>
      </c>
      <c r="C263" s="140" t="e">
        <v>#DIV/0!</v>
      </c>
      <c r="D263" s="70"/>
      <c r="E263" s="43"/>
      <c r="F263" s="43"/>
    </row>
    <row r="264" spans="1:6">
      <c r="A264" s="125" t="s">
        <v>188</v>
      </c>
      <c r="B264" s="139">
        <v>406</v>
      </c>
      <c r="C264" s="140" t="e">
        <v>#DIV/0!</v>
      </c>
      <c r="D264" s="70"/>
      <c r="E264" s="43"/>
      <c r="F264" s="43"/>
    </row>
    <row r="265" spans="1:6">
      <c r="A265" s="125" t="s">
        <v>189</v>
      </c>
      <c r="B265" s="139">
        <v>130028</v>
      </c>
      <c r="C265" s="140" t="e">
        <v>#DIV/0!</v>
      </c>
      <c r="D265" s="70"/>
      <c r="E265" s="43"/>
      <c r="F265" s="43"/>
    </row>
    <row r="266" spans="1:6">
      <c r="A266" s="125" t="s">
        <v>190</v>
      </c>
      <c r="B266" s="139">
        <v>32201.97</v>
      </c>
      <c r="C266" s="140" t="e">
        <v>#DIV/0!</v>
      </c>
      <c r="D266" s="70"/>
      <c r="E266" s="43"/>
      <c r="F266" s="43"/>
    </row>
    <row r="267" spans="1:6">
      <c r="A267" s="125" t="s">
        <v>191</v>
      </c>
      <c r="B267" s="139">
        <v>5005</v>
      </c>
      <c r="C267" s="140" t="e">
        <v>#DIV/0!</v>
      </c>
      <c r="D267" s="70"/>
      <c r="E267" s="43"/>
      <c r="F267" s="43"/>
    </row>
    <row r="268" spans="1:6">
      <c r="A268" s="125" t="s">
        <v>192</v>
      </c>
      <c r="B268" s="139">
        <v>77720</v>
      </c>
      <c r="C268" s="140" t="e">
        <v>#DIV/0!</v>
      </c>
      <c r="D268" s="70"/>
      <c r="E268" s="43"/>
      <c r="F268" s="43"/>
    </row>
    <row r="269" spans="1:6">
      <c r="A269" s="125" t="s">
        <v>193</v>
      </c>
      <c r="B269" s="139">
        <v>229.32</v>
      </c>
      <c r="C269" s="140" t="e">
        <v>#DIV/0!</v>
      </c>
      <c r="D269" s="70"/>
      <c r="E269" s="43"/>
      <c r="F269" s="43"/>
    </row>
    <row r="270" spans="1:6">
      <c r="A270" s="125" t="s">
        <v>194</v>
      </c>
      <c r="B270" s="139">
        <v>4892</v>
      </c>
      <c r="C270" s="140" t="e">
        <v>#DIV/0!</v>
      </c>
      <c r="D270" s="70"/>
      <c r="E270" s="43"/>
      <c r="F270" s="43"/>
    </row>
    <row r="271" spans="1:6">
      <c r="A271" s="125" t="s">
        <v>195</v>
      </c>
      <c r="B271" s="139">
        <v>1392</v>
      </c>
      <c r="C271" s="140" t="e">
        <v>#DIV/0!</v>
      </c>
      <c r="D271" s="70"/>
      <c r="E271" s="43"/>
      <c r="F271" s="43"/>
    </row>
    <row r="272" spans="1:6">
      <c r="A272" s="125" t="s">
        <v>196</v>
      </c>
      <c r="B272" s="139">
        <v>11825</v>
      </c>
      <c r="C272" s="140" t="e">
        <v>#DIV/0!</v>
      </c>
      <c r="D272" s="70"/>
      <c r="E272" s="43"/>
      <c r="F272" s="43"/>
    </row>
    <row r="273" spans="1:6">
      <c r="A273" s="125" t="s">
        <v>197</v>
      </c>
      <c r="B273" s="139">
        <v>2876.8</v>
      </c>
      <c r="C273" s="140" t="e">
        <v>#DIV/0!</v>
      </c>
      <c r="D273" s="141"/>
      <c r="E273" s="43"/>
      <c r="F273" s="43"/>
    </row>
    <row r="274" spans="1:6">
      <c r="A274" s="125" t="s">
        <v>198</v>
      </c>
      <c r="B274" s="139">
        <v>148233.76999999999</v>
      </c>
      <c r="C274" s="140" t="e">
        <v>#DIV/0!</v>
      </c>
      <c r="D274" s="141"/>
      <c r="E274" s="43"/>
      <c r="F274" s="43"/>
    </row>
    <row r="275" spans="1:6">
      <c r="A275" s="125" t="s">
        <v>199</v>
      </c>
      <c r="B275" s="139">
        <v>127832</v>
      </c>
      <c r="C275" s="140" t="e">
        <v>#DIV/0!</v>
      </c>
      <c r="D275" s="70"/>
      <c r="E275" s="43"/>
      <c r="F275" s="43"/>
    </row>
    <row r="276" spans="1:6">
      <c r="A276" s="125" t="s">
        <v>200</v>
      </c>
      <c r="B276" s="139">
        <v>13940.73</v>
      </c>
      <c r="C276" s="140" t="e">
        <v>#DIV/0!</v>
      </c>
      <c r="D276" s="70"/>
      <c r="E276" s="43"/>
      <c r="F276" s="43"/>
    </row>
    <row r="277" spans="1:6">
      <c r="A277" s="125" t="s">
        <v>201</v>
      </c>
      <c r="B277" s="139">
        <v>20941.14</v>
      </c>
      <c r="C277" s="140" t="e">
        <v>#DIV/0!</v>
      </c>
      <c r="D277" s="70"/>
      <c r="E277" s="43"/>
      <c r="F277" s="43"/>
    </row>
    <row r="278" spans="1:6">
      <c r="A278" s="125" t="s">
        <v>202</v>
      </c>
      <c r="B278" s="139">
        <v>1566</v>
      </c>
      <c r="C278" s="140" t="e">
        <v>#DIV/0!</v>
      </c>
      <c r="D278" s="70"/>
      <c r="E278" s="43"/>
      <c r="F278" s="43"/>
    </row>
    <row r="279" spans="1:6">
      <c r="A279" s="125" t="s">
        <v>203</v>
      </c>
      <c r="B279" s="139">
        <v>19392.45</v>
      </c>
      <c r="C279" s="140" t="e">
        <v>#DIV/0!</v>
      </c>
      <c r="D279" s="70"/>
      <c r="E279" s="43"/>
      <c r="F279" s="43"/>
    </row>
    <row r="280" spans="1:6">
      <c r="A280" s="125" t="s">
        <v>204</v>
      </c>
      <c r="B280" s="139">
        <v>333227.34000000003</v>
      </c>
      <c r="C280" s="140" t="e">
        <v>#DIV/0!</v>
      </c>
      <c r="D280" s="70"/>
      <c r="E280" s="43"/>
      <c r="F280" s="43"/>
    </row>
    <row r="281" spans="1:6">
      <c r="A281" s="125" t="s">
        <v>205</v>
      </c>
      <c r="B281" s="139">
        <v>14987.2</v>
      </c>
      <c r="C281" s="140" t="e">
        <v>#DIV/0!</v>
      </c>
      <c r="D281" s="70"/>
      <c r="E281" s="43"/>
      <c r="F281" s="43"/>
    </row>
    <row r="282" spans="1:6">
      <c r="A282" s="125" t="s">
        <v>206</v>
      </c>
      <c r="B282" s="139">
        <v>17519</v>
      </c>
      <c r="C282" s="140" t="e">
        <v>#DIV/0!</v>
      </c>
      <c r="D282" s="70"/>
      <c r="E282" s="43"/>
      <c r="F282" s="43"/>
    </row>
    <row r="283" spans="1:6">
      <c r="A283" s="125" t="s">
        <v>207</v>
      </c>
      <c r="B283" s="139">
        <v>14885.9</v>
      </c>
      <c r="C283" s="140" t="e">
        <v>#DIV/0!</v>
      </c>
      <c r="D283" s="70"/>
      <c r="E283" s="43"/>
      <c r="F283" s="43"/>
    </row>
    <row r="284" spans="1:6">
      <c r="A284" s="125" t="s">
        <v>208</v>
      </c>
      <c r="B284" s="139">
        <v>42756.35</v>
      </c>
      <c r="C284" s="140" t="e">
        <v>#DIV/0!</v>
      </c>
      <c r="D284" s="70"/>
      <c r="E284" s="43"/>
      <c r="F284" s="43"/>
    </row>
    <row r="285" spans="1:6">
      <c r="A285" s="125" t="s">
        <v>209</v>
      </c>
      <c r="B285" s="139">
        <v>9787.58</v>
      </c>
      <c r="C285" s="140" t="e">
        <v>#DIV/0!</v>
      </c>
      <c r="D285" s="70"/>
      <c r="E285" s="43"/>
      <c r="F285" s="43"/>
    </row>
    <row r="286" spans="1:6">
      <c r="A286" s="125" t="s">
        <v>210</v>
      </c>
      <c r="B286" s="139">
        <v>6468</v>
      </c>
      <c r="C286" s="140" t="e">
        <v>#DIV/0!</v>
      </c>
      <c r="D286" s="70"/>
      <c r="E286" s="43"/>
      <c r="F286" s="43"/>
    </row>
    <row r="287" spans="1:6">
      <c r="A287" s="125" t="s">
        <v>211</v>
      </c>
      <c r="B287" s="139">
        <v>136016.46</v>
      </c>
      <c r="C287" s="140" t="e">
        <v>#DIV/0!</v>
      </c>
      <c r="D287" s="70"/>
      <c r="E287" s="43"/>
      <c r="F287" s="43"/>
    </row>
    <row r="288" spans="1:6">
      <c r="A288" s="125" t="s">
        <v>212</v>
      </c>
      <c r="B288" s="139">
        <v>30055.64</v>
      </c>
      <c r="C288" s="140" t="e">
        <v>#DIV/0!</v>
      </c>
      <c r="D288" s="70"/>
      <c r="E288" s="43"/>
      <c r="F288" s="43"/>
    </row>
    <row r="289" spans="1:6">
      <c r="A289" s="125" t="s">
        <v>213</v>
      </c>
      <c r="B289" s="139">
        <v>6013</v>
      </c>
      <c r="C289" s="140" t="e">
        <v>#DIV/0!</v>
      </c>
      <c r="D289" s="70"/>
      <c r="E289" s="43"/>
      <c r="F289" s="43"/>
    </row>
    <row r="290" spans="1:6">
      <c r="A290" s="125" t="s">
        <v>214</v>
      </c>
      <c r="B290" s="139">
        <v>14433</v>
      </c>
      <c r="C290" s="140" t="e">
        <v>#DIV/0!</v>
      </c>
      <c r="D290" s="70"/>
      <c r="E290" s="43"/>
      <c r="F290" s="43"/>
    </row>
    <row r="291" spans="1:6">
      <c r="A291" s="125" t="s">
        <v>215</v>
      </c>
      <c r="B291" s="139">
        <v>55072.5</v>
      </c>
      <c r="C291" s="140" t="e">
        <v>#DIV/0!</v>
      </c>
      <c r="D291" s="70"/>
      <c r="E291" s="43"/>
      <c r="F291" s="43">
        <v>21</v>
      </c>
    </row>
    <row r="292" spans="1:6">
      <c r="A292" s="125" t="s">
        <v>216</v>
      </c>
      <c r="B292" s="142">
        <v>1.48</v>
      </c>
      <c r="C292" s="140" t="e">
        <v>#DIV/0!</v>
      </c>
      <c r="D292" s="129"/>
      <c r="E292" s="43"/>
      <c r="F292" s="43"/>
    </row>
    <row r="293" spans="1:6">
      <c r="A293" s="97"/>
      <c r="B293" s="143">
        <f>SUM(B239:B292)</f>
        <v>10839972.090000002</v>
      </c>
      <c r="C293" s="144"/>
      <c r="D293" s="141"/>
      <c r="E293" s="43"/>
      <c r="F293" s="43"/>
    </row>
    <row r="294" spans="1:6">
      <c r="A294" s="97"/>
      <c r="B294" s="145"/>
      <c r="C294" s="144"/>
      <c r="D294" s="141"/>
      <c r="E294" s="43"/>
      <c r="F294" s="43"/>
    </row>
    <row r="295" spans="1:6">
      <c r="A295" s="97"/>
      <c r="B295" s="145"/>
      <c r="C295" s="144"/>
      <c r="D295" s="141"/>
      <c r="E295" s="43"/>
      <c r="F295" s="43"/>
    </row>
    <row r="296" spans="1:6">
      <c r="A296" s="97"/>
      <c r="B296" s="146"/>
      <c r="C296" s="144"/>
      <c r="D296" s="141"/>
      <c r="E296" s="43"/>
      <c r="F296" s="43"/>
    </row>
    <row r="297" spans="1:6">
      <c r="A297" s="43"/>
      <c r="B297" s="43"/>
      <c r="C297" s="43"/>
      <c r="D297" s="43"/>
      <c r="E297" s="43"/>
      <c r="F297" s="43"/>
    </row>
    <row r="298" spans="1:6" ht="12.75">
      <c r="A298" s="95" t="s">
        <v>217</v>
      </c>
      <c r="B298" s="43"/>
      <c r="C298" s="43"/>
      <c r="D298" s="43"/>
      <c r="E298" s="43"/>
      <c r="F298" s="43"/>
    </row>
    <row r="299" spans="1:6" ht="28.5" customHeight="1">
      <c r="A299" s="82" t="s">
        <v>218</v>
      </c>
      <c r="B299" s="83" t="s">
        <v>47</v>
      </c>
      <c r="C299" s="119" t="s">
        <v>48</v>
      </c>
      <c r="D299" s="119" t="s">
        <v>219</v>
      </c>
      <c r="E299" s="147" t="s">
        <v>10</v>
      </c>
      <c r="F299" s="83" t="s">
        <v>130</v>
      </c>
    </row>
    <row r="300" spans="1:6" ht="15">
      <c r="A300" s="103" t="s">
        <v>220</v>
      </c>
      <c r="B300" s="70">
        <f>SUM(B301:B315)</f>
        <v>36161574.789999992</v>
      </c>
      <c r="C300" s="70">
        <f>SUM(C301:C315)</f>
        <v>36224250.789999992</v>
      </c>
      <c r="D300" s="70">
        <f>SUM(D301:D315)</f>
        <v>1759241.9</v>
      </c>
      <c r="E300" s="120">
        <v>0</v>
      </c>
      <c r="F300" s="148">
        <v>0</v>
      </c>
    </row>
    <row r="301" spans="1:6" ht="15">
      <c r="A301" s="149" t="s">
        <v>221</v>
      </c>
      <c r="B301" s="139">
        <v>-299249.71000000002</v>
      </c>
      <c r="C301" s="70">
        <v>-236573.71</v>
      </c>
      <c r="D301" s="70">
        <v>0</v>
      </c>
      <c r="E301" s="121"/>
      <c r="F301" s="150"/>
    </row>
    <row r="302" spans="1:6" ht="15">
      <c r="A302" s="149" t="s">
        <v>222</v>
      </c>
      <c r="B302" s="70">
        <v>190475</v>
      </c>
      <c r="C302" s="70">
        <v>0</v>
      </c>
      <c r="D302" s="70">
        <v>-190475</v>
      </c>
      <c r="E302" s="121"/>
      <c r="F302" s="150"/>
    </row>
    <row r="303" spans="1:6" ht="15">
      <c r="A303" s="149" t="s">
        <v>223</v>
      </c>
      <c r="B303" s="139">
        <v>1759241.9</v>
      </c>
      <c r="C303" s="70">
        <v>1759241.9</v>
      </c>
      <c r="D303" s="70">
        <v>1759241.9</v>
      </c>
      <c r="E303" s="121"/>
      <c r="F303" s="150"/>
    </row>
    <row r="304" spans="1:6" ht="15">
      <c r="A304" s="149" t="s">
        <v>224</v>
      </c>
      <c r="B304" s="70">
        <v>197918.22</v>
      </c>
      <c r="C304" s="70">
        <v>197918.22</v>
      </c>
      <c r="D304" s="70">
        <v>0</v>
      </c>
      <c r="E304" s="121"/>
      <c r="F304" s="150"/>
    </row>
    <row r="305" spans="1:6" ht="15">
      <c r="A305" s="149" t="s">
        <v>225</v>
      </c>
      <c r="B305" s="70">
        <v>1000000</v>
      </c>
      <c r="C305" s="70">
        <v>1000000</v>
      </c>
      <c r="D305" s="70">
        <v>0</v>
      </c>
      <c r="E305" s="121"/>
      <c r="F305" s="150"/>
    </row>
    <row r="306" spans="1:6" ht="15">
      <c r="A306" s="149" t="s">
        <v>226</v>
      </c>
      <c r="B306" s="70">
        <v>3000000</v>
      </c>
      <c r="C306" s="70">
        <v>3000000</v>
      </c>
      <c r="D306" s="70">
        <v>0</v>
      </c>
      <c r="E306" s="121"/>
      <c r="F306" s="150"/>
    </row>
    <row r="307" spans="1:6" ht="15">
      <c r="A307" s="149" t="s">
        <v>227</v>
      </c>
      <c r="B307" s="70">
        <v>668933</v>
      </c>
      <c r="C307" s="70">
        <v>668933</v>
      </c>
      <c r="D307" s="70">
        <v>0</v>
      </c>
      <c r="E307" s="121"/>
      <c r="F307" s="150"/>
    </row>
    <row r="308" spans="1:6" ht="15">
      <c r="A308" s="149" t="s">
        <v>228</v>
      </c>
      <c r="B308" s="70">
        <v>4077412.11</v>
      </c>
      <c r="C308" s="70">
        <v>4077412.11</v>
      </c>
      <c r="D308" s="70">
        <v>0</v>
      </c>
      <c r="E308" s="121"/>
      <c r="F308" s="150"/>
    </row>
    <row r="309" spans="1:6" ht="15">
      <c r="A309" s="149" t="s">
        <v>229</v>
      </c>
      <c r="B309" s="70">
        <v>23800000</v>
      </c>
      <c r="C309" s="70">
        <v>23800000</v>
      </c>
      <c r="D309" s="70">
        <v>0</v>
      </c>
      <c r="E309" s="121"/>
      <c r="F309" s="150"/>
    </row>
    <row r="310" spans="1:6" ht="15">
      <c r="A310" s="149" t="s">
        <v>230</v>
      </c>
      <c r="B310" s="139">
        <v>190475</v>
      </c>
      <c r="C310" s="70">
        <v>190475</v>
      </c>
      <c r="D310" s="70">
        <v>190475</v>
      </c>
      <c r="E310" s="121"/>
      <c r="F310" s="150"/>
    </row>
    <row r="311" spans="1:6" ht="15">
      <c r="A311" s="149" t="s">
        <v>231</v>
      </c>
      <c r="B311" s="70">
        <v>3000000</v>
      </c>
      <c r="C311" s="70">
        <v>3000000</v>
      </c>
      <c r="D311" s="70">
        <v>0</v>
      </c>
      <c r="E311" s="121"/>
      <c r="F311" s="150"/>
    </row>
    <row r="312" spans="1:6" ht="15">
      <c r="A312" s="149" t="s">
        <v>232</v>
      </c>
      <c r="B312" s="70">
        <v>-493825.83</v>
      </c>
      <c r="C312" s="70">
        <v>-493825.83</v>
      </c>
      <c r="D312" s="70">
        <v>0</v>
      </c>
      <c r="E312" s="121"/>
      <c r="F312" s="150"/>
    </row>
    <row r="313" spans="1:6" ht="15">
      <c r="A313" s="149" t="s">
        <v>233</v>
      </c>
      <c r="B313" s="70">
        <v>-773723.09</v>
      </c>
      <c r="C313" s="70">
        <v>-773723.09</v>
      </c>
      <c r="D313" s="70">
        <v>0</v>
      </c>
      <c r="E313" s="121"/>
      <c r="F313" s="150"/>
    </row>
    <row r="314" spans="1:6" ht="15">
      <c r="A314" s="125" t="s">
        <v>234</v>
      </c>
      <c r="B314" s="139">
        <v>-190475</v>
      </c>
      <c r="C314" s="70"/>
      <c r="D314" s="70"/>
      <c r="E314" s="121"/>
      <c r="F314" s="150"/>
    </row>
    <row r="315" spans="1:6" ht="15">
      <c r="A315" s="151" t="s">
        <v>235</v>
      </c>
      <c r="B315" s="70">
        <v>34393.19</v>
      </c>
      <c r="C315" s="70">
        <v>34393.19</v>
      </c>
      <c r="D315" s="70">
        <v>0</v>
      </c>
      <c r="E315" s="121"/>
      <c r="F315" s="150"/>
    </row>
    <row r="316" spans="1:6" ht="19.5" customHeight="1">
      <c r="A316" s="43"/>
      <c r="B316" s="152">
        <f>SUM(B301:B315)</f>
        <v>36161574.789999992</v>
      </c>
      <c r="C316" s="152">
        <f>SUM(C301:C315)</f>
        <v>36224250.789999992</v>
      </c>
      <c r="D316" s="227"/>
      <c r="E316" s="233"/>
      <c r="F316" s="228"/>
    </row>
    <row r="317" spans="1:6">
      <c r="A317" s="43"/>
      <c r="B317" s="43"/>
      <c r="C317" s="78"/>
      <c r="D317" s="78"/>
      <c r="E317" s="43"/>
      <c r="F317" s="43"/>
    </row>
    <row r="318" spans="1:6" ht="21.75" customHeight="1">
      <c r="A318" s="133" t="s">
        <v>236</v>
      </c>
      <c r="B318" s="115" t="s">
        <v>47</v>
      </c>
      <c r="C318" s="46" t="s">
        <v>48</v>
      </c>
      <c r="D318" s="46" t="s">
        <v>219</v>
      </c>
      <c r="E318" s="153" t="s">
        <v>130</v>
      </c>
      <c r="F318" s="43"/>
    </row>
    <row r="319" spans="1:6" ht="15">
      <c r="A319" s="154" t="s">
        <v>237</v>
      </c>
      <c r="B319" s="70">
        <f>SUM(B320:B334)</f>
        <v>22579072.740000002</v>
      </c>
      <c r="C319" s="70">
        <f>SUM(C321:C334)</f>
        <v>23879581.620000001</v>
      </c>
      <c r="D319" s="70">
        <f>SUM(D321:D335)</f>
        <v>0</v>
      </c>
      <c r="E319" s="120"/>
      <c r="F319" s="43"/>
    </row>
    <row r="320" spans="1:6" ht="15">
      <c r="A320" s="155" t="s">
        <v>238</v>
      </c>
      <c r="B320" s="139">
        <v>-114980.59</v>
      </c>
      <c r="C320" s="139">
        <v>1518070.92</v>
      </c>
      <c r="D320" s="139">
        <v>1633051.51</v>
      </c>
      <c r="E320" s="121"/>
      <c r="F320" s="43"/>
    </row>
    <row r="321" spans="1:6" ht="15">
      <c r="A321" s="155" t="s">
        <v>239</v>
      </c>
      <c r="B321" s="70">
        <v>2570264.6800000002</v>
      </c>
      <c r="C321" s="70">
        <v>2570264.6800000002</v>
      </c>
      <c r="D321" s="70">
        <v>0</v>
      </c>
      <c r="E321" s="121"/>
      <c r="F321" s="43"/>
    </row>
    <row r="322" spans="1:6" ht="15">
      <c r="A322" s="155" t="s">
        <v>240</v>
      </c>
      <c r="B322" s="70">
        <v>236164.43</v>
      </c>
      <c r="C322" s="70">
        <v>236164.43</v>
      </c>
      <c r="D322" s="70">
        <v>0</v>
      </c>
      <c r="E322" s="121"/>
      <c r="F322" s="43"/>
    </row>
    <row r="323" spans="1:6" ht="15">
      <c r="A323" s="155" t="s">
        <v>241</v>
      </c>
      <c r="B323" s="70">
        <v>-1113081.01</v>
      </c>
      <c r="C323" s="70">
        <v>-1113081.01</v>
      </c>
      <c r="D323" s="70">
        <v>0</v>
      </c>
      <c r="E323" s="121"/>
      <c r="F323" s="43"/>
    </row>
    <row r="324" spans="1:6" ht="15">
      <c r="A324" s="155" t="s">
        <v>242</v>
      </c>
      <c r="B324" s="70">
        <v>-2067349.04</v>
      </c>
      <c r="C324" s="70">
        <v>-2067349.04</v>
      </c>
      <c r="D324" s="70">
        <v>0</v>
      </c>
      <c r="E324" s="121"/>
      <c r="F324" s="43"/>
    </row>
    <row r="325" spans="1:6" ht="15">
      <c r="A325" s="155" t="s">
        <v>243</v>
      </c>
      <c r="B325" s="70">
        <v>-1872207.69</v>
      </c>
      <c r="C325" s="70">
        <v>-1872207.69</v>
      </c>
      <c r="D325" s="70">
        <v>0</v>
      </c>
      <c r="E325" s="121"/>
      <c r="F325" s="43"/>
    </row>
    <row r="326" spans="1:6" ht="15">
      <c r="A326" s="155" t="s">
        <v>244</v>
      </c>
      <c r="B326" s="139">
        <v>-3923389.35</v>
      </c>
      <c r="C326" s="139">
        <v>-3923389.35</v>
      </c>
      <c r="D326" s="70">
        <v>-1341915.04</v>
      </c>
      <c r="E326" s="121"/>
      <c r="F326" s="43"/>
    </row>
    <row r="327" spans="1:6" ht="15">
      <c r="A327" s="155" t="s">
        <v>245</v>
      </c>
      <c r="B327" s="70">
        <v>-36619.5</v>
      </c>
      <c r="C327" s="70">
        <v>-36619.5</v>
      </c>
      <c r="D327" s="70">
        <v>0</v>
      </c>
      <c r="E327" s="121"/>
      <c r="F327" s="43"/>
    </row>
    <row r="328" spans="1:6" ht="15">
      <c r="A328" s="155" t="s">
        <v>246</v>
      </c>
      <c r="B328" s="139">
        <v>-1452848.66</v>
      </c>
      <c r="C328" s="70">
        <v>-1452848.66</v>
      </c>
      <c r="D328" s="70">
        <v>-2168637.7799999998</v>
      </c>
      <c r="E328" s="121"/>
      <c r="F328" s="43"/>
    </row>
    <row r="329" spans="1:6" ht="15">
      <c r="A329" s="155" t="s">
        <v>247</v>
      </c>
      <c r="B329" s="139">
        <v>404706.22</v>
      </c>
      <c r="C329" s="139">
        <v>726172.78</v>
      </c>
      <c r="D329" s="70">
        <v>211884.84</v>
      </c>
      <c r="E329" s="121"/>
      <c r="F329" s="43"/>
    </row>
    <row r="330" spans="1:6" ht="15">
      <c r="A330" s="155" t="s">
        <v>248</v>
      </c>
      <c r="B330" s="139">
        <v>448218.78</v>
      </c>
      <c r="C330" s="139">
        <v>1312280.51</v>
      </c>
      <c r="D330" s="70">
        <v>66940.94</v>
      </c>
      <c r="E330" s="121"/>
      <c r="F330" s="43"/>
    </row>
    <row r="331" spans="1:6" ht="15">
      <c r="A331" s="155" t="s">
        <v>249</v>
      </c>
      <c r="B331" s="139">
        <v>23738860.920000002</v>
      </c>
      <c r="C331" s="139">
        <v>23738860.920000002</v>
      </c>
      <c r="D331" s="70">
        <v>3080747.04</v>
      </c>
      <c r="E331" s="121"/>
      <c r="F331" s="43"/>
    </row>
    <row r="332" spans="1:6" ht="15">
      <c r="A332" s="155" t="s">
        <v>250</v>
      </c>
      <c r="B332" s="139">
        <v>668933</v>
      </c>
      <c r="C332" s="70">
        <v>668933</v>
      </c>
      <c r="D332" s="70">
        <v>0</v>
      </c>
      <c r="E332" s="121"/>
      <c r="F332" s="43"/>
    </row>
    <row r="333" spans="1:6" ht="15">
      <c r="A333" s="155" t="s">
        <v>251</v>
      </c>
      <c r="B333" s="139">
        <v>150980</v>
      </c>
      <c r="C333" s="139">
        <v>150980</v>
      </c>
      <c r="D333" s="70">
        <v>150980</v>
      </c>
      <c r="E333" s="121"/>
      <c r="F333" s="43"/>
    </row>
    <row r="334" spans="1:6" ht="15">
      <c r="A334" s="156" t="s">
        <v>252</v>
      </c>
      <c r="B334" s="70">
        <v>4941420.55</v>
      </c>
      <c r="C334" s="70">
        <v>4941420.55</v>
      </c>
      <c r="D334" s="70"/>
      <c r="E334" s="121"/>
      <c r="F334" s="43"/>
    </row>
    <row r="335" spans="1:6" ht="15">
      <c r="A335" s="43"/>
      <c r="B335" s="43"/>
      <c r="C335" s="43"/>
      <c r="D335" s="70">
        <v>0</v>
      </c>
      <c r="E335" s="121"/>
      <c r="F335" s="43"/>
    </row>
    <row r="336" spans="1:6" ht="20.25" customHeight="1">
      <c r="A336" s="43"/>
      <c r="B336" s="76">
        <f>+B319</f>
        <v>22579072.740000002</v>
      </c>
      <c r="C336" s="76">
        <f>+C319</f>
        <v>23879581.620000001</v>
      </c>
      <c r="D336" s="76">
        <f>+D319</f>
        <v>0</v>
      </c>
      <c r="E336" s="157"/>
      <c r="F336" s="43"/>
    </row>
    <row r="337" spans="1:6">
      <c r="A337" s="43"/>
      <c r="B337" s="43"/>
      <c r="C337" s="43"/>
      <c r="D337" s="43"/>
      <c r="E337" s="43"/>
      <c r="F337" s="43"/>
    </row>
    <row r="338" spans="1:6" ht="12.75">
      <c r="A338" s="95" t="s">
        <v>253</v>
      </c>
      <c r="B338" s="43"/>
      <c r="C338" s="43"/>
      <c r="D338" s="43"/>
      <c r="E338" s="43"/>
      <c r="F338" s="43"/>
    </row>
    <row r="339" spans="1:6" ht="30.75" customHeight="1">
      <c r="A339" s="133" t="s">
        <v>254</v>
      </c>
      <c r="B339" s="115" t="s">
        <v>47</v>
      </c>
      <c r="C339" s="46" t="s">
        <v>48</v>
      </c>
      <c r="D339" s="46" t="s">
        <v>49</v>
      </c>
      <c r="E339" s="43"/>
      <c r="F339" s="43"/>
    </row>
    <row r="340" spans="1:6">
      <c r="A340" s="47" t="s">
        <v>255</v>
      </c>
      <c r="B340" s="79">
        <f>SUM(B341:B348)</f>
        <v>9502726.7300000004</v>
      </c>
      <c r="C340" s="79">
        <f>SUM(C341:C348)</f>
        <v>12106515.880000001</v>
      </c>
      <c r="D340" s="79">
        <f>SUM(D341:D347)</f>
        <v>2603789.1500000004</v>
      </c>
      <c r="E340" s="43"/>
      <c r="F340" s="78"/>
    </row>
    <row r="341" spans="1:6">
      <c r="A341" s="149" t="s">
        <v>256</v>
      </c>
      <c r="B341" s="139">
        <v>0</v>
      </c>
      <c r="C341" s="139">
        <v>10000</v>
      </c>
      <c r="D341" s="139">
        <v>10000</v>
      </c>
      <c r="E341" s="43"/>
      <c r="F341" s="43"/>
    </row>
    <row r="342" spans="1:6">
      <c r="A342" s="149" t="s">
        <v>257</v>
      </c>
      <c r="B342" s="139">
        <v>310719.33</v>
      </c>
      <c r="C342" s="139">
        <v>1438681.44</v>
      </c>
      <c r="D342" s="139">
        <v>1127962.1100000001</v>
      </c>
      <c r="E342" s="43"/>
      <c r="F342" s="43"/>
    </row>
    <row r="343" spans="1:6">
      <c r="A343" s="149" t="s">
        <v>258</v>
      </c>
      <c r="B343" s="139">
        <v>41243.15</v>
      </c>
      <c r="C343" s="139">
        <v>221243.15</v>
      </c>
      <c r="D343" s="139">
        <v>180000</v>
      </c>
      <c r="E343" s="43"/>
      <c r="F343" s="43"/>
    </row>
    <row r="344" spans="1:6">
      <c r="A344" s="149" t="s">
        <v>259</v>
      </c>
      <c r="B344" s="139">
        <v>1737953.57</v>
      </c>
      <c r="C344" s="139">
        <v>2156936.02</v>
      </c>
      <c r="D344" s="139">
        <v>418982.45</v>
      </c>
      <c r="E344" s="43"/>
      <c r="F344" s="43"/>
    </row>
    <row r="345" spans="1:6">
      <c r="A345" s="149" t="s">
        <v>260</v>
      </c>
      <c r="B345" s="139">
        <v>5547044.9100000001</v>
      </c>
      <c r="C345" s="139">
        <v>6262503.6200000001</v>
      </c>
      <c r="D345" s="139">
        <v>715458.71</v>
      </c>
      <c r="E345" s="43"/>
      <c r="F345" s="43"/>
    </row>
    <row r="346" spans="1:6" ht="10.5" customHeight="1">
      <c r="A346" s="149" t="s">
        <v>261</v>
      </c>
      <c r="B346" s="139">
        <v>1100814.3500000001</v>
      </c>
      <c r="C346" s="139">
        <v>1021135.97</v>
      </c>
      <c r="D346" s="139">
        <v>-79678.38</v>
      </c>
      <c r="E346" s="43"/>
      <c r="F346" s="43"/>
    </row>
    <row r="347" spans="1:6" ht="12" customHeight="1">
      <c r="A347" s="96" t="s">
        <v>262</v>
      </c>
      <c r="B347" s="139">
        <v>764951.42</v>
      </c>
      <c r="C347" s="139">
        <v>996015.68</v>
      </c>
      <c r="D347" s="139">
        <v>231064.26</v>
      </c>
      <c r="E347" s="43"/>
      <c r="F347" s="43"/>
    </row>
    <row r="348" spans="1:6" ht="12" customHeight="1">
      <c r="A348" s="74" t="s">
        <v>263</v>
      </c>
      <c r="B348" s="70">
        <v>0</v>
      </c>
      <c r="C348" s="70">
        <v>0</v>
      </c>
      <c r="D348" s="70">
        <v>0</v>
      </c>
      <c r="E348" s="43"/>
      <c r="F348" s="43"/>
    </row>
    <row r="349" spans="1:6" ht="14.25">
      <c r="A349" s="43"/>
      <c r="B349" s="115"/>
      <c r="C349" s="115"/>
      <c r="D349" s="115"/>
      <c r="E349" s="131"/>
      <c r="F349" s="131">
        <v>22</v>
      </c>
    </row>
    <row r="350" spans="1:6">
      <c r="A350" s="43"/>
      <c r="B350" s="43"/>
      <c r="C350" s="43"/>
      <c r="D350" s="43"/>
      <c r="E350" s="43"/>
      <c r="F350" s="43"/>
    </row>
    <row r="351" spans="1:6" ht="18">
      <c r="A351" s="43"/>
      <c r="B351" s="43"/>
      <c r="C351" s="43"/>
      <c r="D351" s="158"/>
      <c r="E351" s="43"/>
      <c r="F351" s="159"/>
    </row>
    <row r="352" spans="1:6">
      <c r="A352" s="133" t="s">
        <v>264</v>
      </c>
      <c r="B352" s="115" t="s">
        <v>49</v>
      </c>
      <c r="C352" s="46" t="s">
        <v>265</v>
      </c>
      <c r="D352" s="155"/>
      <c r="E352" s="43"/>
      <c r="F352" s="43"/>
    </row>
    <row r="353" spans="1:6" ht="15">
      <c r="A353" s="49"/>
      <c r="B353" s="150"/>
      <c r="C353" s="121"/>
      <c r="D353" s="160"/>
      <c r="E353" s="43"/>
      <c r="F353" s="43"/>
    </row>
    <row r="354" spans="1:6" ht="15">
      <c r="A354" s="149" t="s">
        <v>266</v>
      </c>
      <c r="B354" s="73"/>
      <c r="C354" s="121"/>
      <c r="D354" s="160"/>
      <c r="E354" s="43"/>
      <c r="F354" s="43"/>
    </row>
    <row r="355" spans="1:6" ht="15">
      <c r="A355" s="149" t="s">
        <v>267</v>
      </c>
      <c r="B355" s="73"/>
      <c r="C355" s="121"/>
      <c r="D355" s="160"/>
      <c r="E355" s="43"/>
      <c r="F355" s="43"/>
    </row>
    <row r="356" spans="1:6" ht="15">
      <c r="A356" s="149" t="s">
        <v>268</v>
      </c>
      <c r="B356" s="73"/>
      <c r="C356" s="121"/>
      <c r="D356" s="160"/>
      <c r="E356" s="43"/>
      <c r="F356" s="43"/>
    </row>
    <row r="357" spans="1:6" ht="15">
      <c r="A357" s="149" t="s">
        <v>269</v>
      </c>
      <c r="B357" s="73"/>
      <c r="C357" s="121"/>
      <c r="D357" s="160"/>
      <c r="E357" s="43"/>
      <c r="F357" s="43"/>
    </row>
    <row r="358" spans="1:6" ht="15">
      <c r="A358" s="149" t="s">
        <v>270</v>
      </c>
      <c r="B358" s="73"/>
      <c r="C358" s="121"/>
      <c r="D358" s="160"/>
      <c r="E358" s="43"/>
      <c r="F358" s="43"/>
    </row>
    <row r="359" spans="1:6" ht="15">
      <c r="A359" s="149" t="s">
        <v>271</v>
      </c>
      <c r="B359" s="73"/>
      <c r="C359" s="121"/>
      <c r="D359" s="160"/>
      <c r="E359" s="43"/>
      <c r="F359" s="43"/>
    </row>
    <row r="360" spans="1:6" ht="15">
      <c r="A360" s="149" t="s">
        <v>272</v>
      </c>
      <c r="B360" s="73"/>
      <c r="C360" s="121"/>
      <c r="D360" s="160"/>
      <c r="E360" s="155"/>
      <c r="F360" s="155"/>
    </row>
    <row r="361" spans="1:6" ht="15">
      <c r="A361" s="161"/>
      <c r="B361" s="162"/>
      <c r="C361" s="163"/>
      <c r="D361" s="160"/>
      <c r="E361" s="155"/>
      <c r="F361" s="155"/>
    </row>
    <row r="362" spans="1:6" ht="18" customHeight="1">
      <c r="A362" s="43"/>
      <c r="B362" s="164">
        <f>SUM(B354:B361)</f>
        <v>0</v>
      </c>
      <c r="C362" s="46"/>
      <c r="D362" s="155"/>
      <c r="E362" s="155"/>
      <c r="F362" s="155"/>
    </row>
    <row r="363" spans="1:6" ht="18" customHeight="1">
      <c r="B363" s="165"/>
      <c r="C363" s="81"/>
      <c r="D363" s="21"/>
      <c r="E363" s="21"/>
      <c r="F363" s="21"/>
    </row>
    <row r="364" spans="1:6">
      <c r="E364" s="21"/>
      <c r="F364" s="21"/>
    </row>
    <row r="365" spans="1:6">
      <c r="E365" s="21"/>
      <c r="F365" s="21"/>
    </row>
    <row r="366" spans="1:6" ht="12.75">
      <c r="A366" s="95" t="s">
        <v>273</v>
      </c>
      <c r="B366" s="43"/>
      <c r="C366" s="43"/>
      <c r="D366" s="43"/>
      <c r="E366" s="155"/>
      <c r="F366" s="21"/>
    </row>
    <row r="367" spans="1:6" ht="12" customHeight="1">
      <c r="A367" s="95" t="s">
        <v>274</v>
      </c>
      <c r="B367" s="43"/>
      <c r="C367" s="43"/>
      <c r="D367" s="43"/>
      <c r="E367" s="155"/>
      <c r="F367" s="21"/>
    </row>
    <row r="368" spans="1:6" ht="12">
      <c r="A368" s="234"/>
      <c r="B368" s="234"/>
      <c r="C368" s="234"/>
      <c r="D368" s="234"/>
      <c r="E368" s="155"/>
      <c r="F368" s="21"/>
    </row>
    <row r="369" spans="1:6" ht="12">
      <c r="A369" s="166"/>
      <c r="B369" s="166"/>
      <c r="C369" s="166"/>
      <c r="D369" s="166"/>
      <c r="E369" s="155"/>
      <c r="F369" s="21"/>
    </row>
    <row r="370" spans="1:6" ht="12">
      <c r="A370" s="235" t="s">
        <v>3</v>
      </c>
      <c r="B370" s="236"/>
      <c r="C370" s="236"/>
      <c r="D370" s="237"/>
      <c r="E370" s="155"/>
      <c r="F370" s="21"/>
    </row>
    <row r="371" spans="1:6" ht="12">
      <c r="A371" s="238" t="s">
        <v>275</v>
      </c>
      <c r="B371" s="239"/>
      <c r="C371" s="239"/>
      <c r="D371" s="240"/>
      <c r="E371" s="155"/>
      <c r="F371" s="21"/>
    </row>
    <row r="372" spans="1:6" ht="12">
      <c r="A372" s="241" t="s">
        <v>276</v>
      </c>
      <c r="B372" s="242"/>
      <c r="C372" s="242"/>
      <c r="D372" s="243"/>
      <c r="E372" s="167"/>
    </row>
    <row r="373" spans="1:6" ht="12">
      <c r="A373" s="244" t="s">
        <v>277</v>
      </c>
      <c r="B373" s="245"/>
      <c r="C373" s="245"/>
      <c r="D373" s="246"/>
      <c r="E373" s="167"/>
    </row>
    <row r="374" spans="1:6" ht="12">
      <c r="A374" s="247" t="s">
        <v>278</v>
      </c>
      <c r="B374" s="248"/>
      <c r="C374" s="166"/>
      <c r="D374" s="168">
        <v>13803217.859999999</v>
      </c>
      <c r="E374" s="167"/>
    </row>
    <row r="375" spans="1:6" ht="12">
      <c r="A375" s="249"/>
      <c r="B375" s="249"/>
      <c r="C375" s="169"/>
      <c r="D375" s="166"/>
      <c r="E375" s="167"/>
    </row>
    <row r="376" spans="1:6" ht="12">
      <c r="A376" s="250" t="s">
        <v>279</v>
      </c>
      <c r="B376" s="251"/>
      <c r="C376" s="170"/>
      <c r="D376" s="171">
        <f>SUM(C376:C381)</f>
        <v>55084.47</v>
      </c>
      <c r="E376" s="155"/>
    </row>
    <row r="377" spans="1:6" ht="12">
      <c r="A377" s="231" t="s">
        <v>280</v>
      </c>
      <c r="B377" s="232"/>
      <c r="C377" s="172">
        <v>0</v>
      </c>
      <c r="D377" s="173"/>
      <c r="E377" s="155"/>
    </row>
    <row r="378" spans="1:6" ht="12" customHeight="1">
      <c r="A378" s="231" t="s">
        <v>281</v>
      </c>
      <c r="B378" s="232"/>
      <c r="C378" s="172">
        <v>0</v>
      </c>
      <c r="D378" s="173"/>
      <c r="E378" s="155"/>
    </row>
    <row r="379" spans="1:6" ht="12">
      <c r="A379" s="231" t="s">
        <v>282</v>
      </c>
      <c r="B379" s="232"/>
      <c r="C379" s="172"/>
      <c r="D379" s="173"/>
      <c r="E379" s="155"/>
    </row>
    <row r="380" spans="1:6" ht="12">
      <c r="A380" s="231" t="s">
        <v>283</v>
      </c>
      <c r="B380" s="232"/>
      <c r="C380" s="174">
        <v>55084.47</v>
      </c>
      <c r="D380" s="173"/>
      <c r="E380" s="155"/>
    </row>
    <row r="381" spans="1:6" ht="12">
      <c r="A381" s="231" t="s">
        <v>284</v>
      </c>
      <c r="B381" s="232"/>
      <c r="C381" s="174">
        <v>0</v>
      </c>
      <c r="D381" s="173"/>
      <c r="E381" s="155"/>
    </row>
    <row r="382" spans="1:6" ht="12">
      <c r="A382" s="249"/>
      <c r="B382" s="249"/>
      <c r="C382" s="175"/>
      <c r="D382" s="176"/>
      <c r="E382" s="155"/>
    </row>
    <row r="383" spans="1:6" ht="12">
      <c r="A383" s="250" t="s">
        <v>285</v>
      </c>
      <c r="B383" s="251"/>
      <c r="C383" s="177"/>
      <c r="D383" s="178">
        <f>SUM(C383:C387)</f>
        <v>0</v>
      </c>
      <c r="E383" s="155"/>
    </row>
    <row r="384" spans="1:6" ht="12">
      <c r="A384" s="231" t="s">
        <v>286</v>
      </c>
      <c r="B384" s="232"/>
      <c r="C384" s="172"/>
      <c r="D384" s="173"/>
      <c r="E384" s="155"/>
    </row>
    <row r="385" spans="1:6" ht="12">
      <c r="A385" s="231" t="s">
        <v>287</v>
      </c>
      <c r="B385" s="232"/>
      <c r="C385" s="172"/>
      <c r="D385" s="173"/>
      <c r="E385" s="155"/>
    </row>
    <row r="386" spans="1:6" ht="12">
      <c r="A386" s="231" t="s">
        <v>288</v>
      </c>
      <c r="B386" s="232"/>
      <c r="C386" s="172"/>
      <c r="D386" s="173"/>
      <c r="E386" s="155"/>
    </row>
    <row r="387" spans="1:6" ht="12">
      <c r="A387" s="252" t="s">
        <v>289</v>
      </c>
      <c r="B387" s="253"/>
      <c r="C387" s="179">
        <v>0</v>
      </c>
      <c r="D387" s="179"/>
      <c r="E387" s="155"/>
    </row>
    <row r="388" spans="1:6" ht="12">
      <c r="A388" s="249"/>
      <c r="B388" s="249"/>
      <c r="C388" s="166"/>
      <c r="D388" s="166"/>
      <c r="E388" s="180"/>
    </row>
    <row r="389" spans="1:6" ht="12">
      <c r="A389" s="247" t="s">
        <v>290</v>
      </c>
      <c r="B389" s="248"/>
      <c r="C389" s="166"/>
      <c r="D389" s="181">
        <f>+D374+D376-D383</f>
        <v>13858302.33</v>
      </c>
      <c r="E389" s="167"/>
    </row>
    <row r="390" spans="1:6" ht="12">
      <c r="A390" s="166"/>
      <c r="B390" s="166"/>
      <c r="C390" s="166"/>
      <c r="D390" s="182"/>
      <c r="E390" s="132"/>
      <c r="F390" s="183"/>
    </row>
    <row r="391" spans="1:6" ht="15">
      <c r="A391" s="166"/>
      <c r="B391" s="166"/>
      <c r="C391" s="166"/>
      <c r="D391" s="182"/>
      <c r="E391" s="184">
        <v>23</v>
      </c>
      <c r="F391" s="185"/>
    </row>
    <row r="392" spans="1:6" ht="12" customHeight="1">
      <c r="A392" s="235" t="s">
        <v>3</v>
      </c>
      <c r="B392" s="236"/>
      <c r="C392" s="236"/>
      <c r="D392" s="237"/>
      <c r="E392" s="155"/>
      <c r="F392" s="21"/>
    </row>
    <row r="393" spans="1:6" ht="12" customHeight="1">
      <c r="A393" s="238" t="s">
        <v>291</v>
      </c>
      <c r="B393" s="239"/>
      <c r="C393" s="239"/>
      <c r="D393" s="240"/>
      <c r="E393" s="155"/>
      <c r="F393" s="21"/>
    </row>
    <row r="394" spans="1:6" ht="12">
      <c r="A394" s="241" t="s">
        <v>1</v>
      </c>
      <c r="B394" s="242"/>
      <c r="C394" s="242"/>
      <c r="D394" s="243"/>
      <c r="E394" s="155"/>
      <c r="F394" s="21"/>
    </row>
    <row r="395" spans="1:6" ht="12">
      <c r="A395" s="244" t="s">
        <v>277</v>
      </c>
      <c r="B395" s="245"/>
      <c r="C395" s="245"/>
      <c r="D395" s="246"/>
      <c r="E395" s="155"/>
      <c r="F395" s="21"/>
    </row>
    <row r="396" spans="1:6" ht="12">
      <c r="A396" s="247" t="s">
        <v>292</v>
      </c>
      <c r="B396" s="248"/>
      <c r="C396" s="166"/>
      <c r="D396" s="186">
        <v>10770465.109999999</v>
      </c>
      <c r="E396" s="155"/>
      <c r="F396" s="21"/>
    </row>
    <row r="397" spans="1:6" ht="12">
      <c r="A397" s="249"/>
      <c r="B397" s="249"/>
      <c r="C397" s="166"/>
      <c r="D397" s="166"/>
      <c r="E397" s="155"/>
      <c r="F397" s="21"/>
    </row>
    <row r="398" spans="1:6" ht="12">
      <c r="A398" s="247" t="s">
        <v>293</v>
      </c>
      <c r="B398" s="248"/>
      <c r="C398" s="170"/>
      <c r="D398" s="187">
        <f>SUM(C399:C416)</f>
        <v>0</v>
      </c>
      <c r="E398" s="155"/>
      <c r="F398" s="21"/>
    </row>
    <row r="399" spans="1:6" ht="12">
      <c r="A399" s="231" t="s">
        <v>294</v>
      </c>
      <c r="B399" s="232"/>
      <c r="C399" s="188">
        <v>0</v>
      </c>
      <c r="D399" s="189"/>
      <c r="E399" s="155"/>
      <c r="F399" s="21"/>
    </row>
    <row r="400" spans="1:6" ht="12">
      <c r="A400" s="231" t="s">
        <v>295</v>
      </c>
      <c r="B400" s="232"/>
      <c r="C400" s="190"/>
      <c r="D400" s="189"/>
      <c r="E400" s="155"/>
      <c r="F400" s="21"/>
    </row>
    <row r="401" spans="1:7" ht="12">
      <c r="A401" s="231" t="s">
        <v>296</v>
      </c>
      <c r="B401" s="232"/>
      <c r="C401" s="191"/>
      <c r="D401" s="189"/>
      <c r="E401" s="155"/>
      <c r="F401" s="21"/>
    </row>
    <row r="402" spans="1:7" ht="12">
      <c r="A402" s="231" t="s">
        <v>297</v>
      </c>
      <c r="B402" s="232"/>
      <c r="C402" s="190"/>
      <c r="D402" s="189"/>
      <c r="E402" s="155"/>
      <c r="F402" s="21"/>
    </row>
    <row r="403" spans="1:7" ht="12">
      <c r="A403" s="231" t="s">
        <v>298</v>
      </c>
      <c r="B403" s="232"/>
      <c r="C403" s="191"/>
      <c r="D403" s="189"/>
      <c r="E403" s="155"/>
      <c r="F403" s="192"/>
    </row>
    <row r="404" spans="1:7" ht="12">
      <c r="A404" s="231" t="s">
        <v>299</v>
      </c>
      <c r="B404" s="232"/>
      <c r="C404" s="190">
        <v>0</v>
      </c>
      <c r="D404" s="189"/>
      <c r="E404" s="155"/>
      <c r="F404" s="21"/>
    </row>
    <row r="405" spans="1:7" ht="12">
      <c r="A405" s="231" t="s">
        <v>300</v>
      </c>
      <c r="B405" s="232"/>
      <c r="C405" s="191"/>
      <c r="D405" s="189"/>
      <c r="E405" s="155"/>
      <c r="F405" s="192"/>
    </row>
    <row r="406" spans="1:7" ht="12">
      <c r="A406" s="231" t="s">
        <v>301</v>
      </c>
      <c r="B406" s="232"/>
      <c r="C406" s="190"/>
      <c r="D406" s="189"/>
      <c r="E406" s="155"/>
      <c r="F406" s="21"/>
    </row>
    <row r="407" spans="1:7" ht="12">
      <c r="A407" s="231" t="s">
        <v>302</v>
      </c>
      <c r="B407" s="232"/>
      <c r="C407" s="190"/>
      <c r="D407" s="189"/>
      <c r="E407" s="155"/>
      <c r="F407" s="192"/>
    </row>
    <row r="408" spans="1:7" ht="12">
      <c r="A408" s="231" t="s">
        <v>303</v>
      </c>
      <c r="B408" s="232"/>
      <c r="C408" s="190">
        <v>0</v>
      </c>
      <c r="D408" s="193"/>
      <c r="E408" s="155"/>
      <c r="F408" s="192"/>
    </row>
    <row r="409" spans="1:7" ht="15">
      <c r="A409" s="231" t="s">
        <v>304</v>
      </c>
      <c r="B409" s="232"/>
      <c r="C409" s="188">
        <v>0</v>
      </c>
      <c r="D409" s="189"/>
      <c r="E409" s="155"/>
      <c r="F409" s="41" t="s">
        <v>99</v>
      </c>
    </row>
    <row r="410" spans="1:7" ht="12">
      <c r="A410" s="231" t="s">
        <v>305</v>
      </c>
      <c r="B410" s="232"/>
      <c r="C410" s="188"/>
      <c r="D410" s="189"/>
      <c r="E410" s="155"/>
      <c r="F410" s="192"/>
      <c r="G410" s="194"/>
    </row>
    <row r="411" spans="1:7" ht="12">
      <c r="A411" s="231" t="s">
        <v>306</v>
      </c>
      <c r="B411" s="232"/>
      <c r="C411" s="191"/>
      <c r="D411" s="189"/>
      <c r="E411" s="155"/>
      <c r="F411" s="192"/>
      <c r="G411" s="194"/>
    </row>
    <row r="412" spans="1:7" ht="15">
      <c r="A412" s="231" t="s">
        <v>307</v>
      </c>
      <c r="B412" s="232"/>
      <c r="C412" s="191"/>
      <c r="D412" s="189"/>
      <c r="E412" s="155"/>
      <c r="F412" s="195"/>
    </row>
    <row r="413" spans="1:7" ht="12">
      <c r="A413" s="231" t="s">
        <v>308</v>
      </c>
      <c r="B413" s="232"/>
      <c r="C413" s="191"/>
      <c r="D413" s="189"/>
      <c r="E413" s="155"/>
      <c r="F413" s="21"/>
    </row>
    <row r="414" spans="1:7" ht="12">
      <c r="A414" s="231" t="s">
        <v>309</v>
      </c>
      <c r="B414" s="232"/>
      <c r="C414" s="191"/>
      <c r="D414" s="189"/>
      <c r="E414" s="155"/>
      <c r="F414" s="21"/>
    </row>
    <row r="415" spans="1:7" ht="12.75" customHeight="1">
      <c r="A415" s="231" t="s">
        <v>310</v>
      </c>
      <c r="B415" s="232"/>
      <c r="C415" s="191"/>
      <c r="D415" s="189"/>
      <c r="E415" s="155"/>
      <c r="F415" s="21"/>
    </row>
    <row r="416" spans="1:7" ht="12">
      <c r="A416" s="254" t="s">
        <v>311</v>
      </c>
      <c r="B416" s="255"/>
      <c r="C416" s="196">
        <v>0</v>
      </c>
      <c r="D416" s="189"/>
      <c r="E416" s="155"/>
      <c r="F416" s="21"/>
    </row>
    <row r="417" spans="1:6" ht="15">
      <c r="A417" s="249"/>
      <c r="B417" s="249"/>
      <c r="C417" s="166"/>
      <c r="D417" s="166"/>
      <c r="E417" s="197"/>
      <c r="F417" s="41"/>
    </row>
    <row r="418" spans="1:6" ht="12">
      <c r="A418" s="247" t="s">
        <v>312</v>
      </c>
      <c r="B418" s="248"/>
      <c r="C418" s="198"/>
      <c r="D418" s="187">
        <f>SUM(C419:C425)</f>
        <v>69506.98000000001</v>
      </c>
      <c r="E418" s="155"/>
      <c r="F418" s="21"/>
    </row>
    <row r="419" spans="1:6" ht="12" customHeight="1">
      <c r="A419" s="231" t="s">
        <v>313</v>
      </c>
      <c r="B419" s="232"/>
      <c r="C419" s="199">
        <v>14433</v>
      </c>
      <c r="D419" s="189"/>
      <c r="E419" s="155"/>
      <c r="F419" s="21"/>
    </row>
    <row r="420" spans="1:6" ht="12">
      <c r="A420" s="231" t="s">
        <v>314</v>
      </c>
      <c r="B420" s="232"/>
      <c r="C420" s="188"/>
      <c r="D420" s="189"/>
      <c r="E420" s="155"/>
      <c r="F420" s="21"/>
    </row>
    <row r="421" spans="1:6" ht="12">
      <c r="A421" s="231" t="s">
        <v>315</v>
      </c>
      <c r="B421" s="232"/>
      <c r="C421" s="188"/>
      <c r="D421" s="189"/>
      <c r="E421" s="155"/>
      <c r="F421" s="21"/>
    </row>
    <row r="422" spans="1:6" ht="12" customHeight="1">
      <c r="A422" s="231" t="s">
        <v>316</v>
      </c>
      <c r="B422" s="232"/>
      <c r="C422" s="188"/>
      <c r="D422" s="189"/>
      <c r="E422" s="155"/>
      <c r="F422" s="21"/>
    </row>
    <row r="423" spans="1:6" ht="12">
      <c r="A423" s="231" t="s">
        <v>317</v>
      </c>
      <c r="B423" s="232"/>
      <c r="C423" s="199">
        <v>55073.98</v>
      </c>
      <c r="D423" s="189"/>
      <c r="E423" s="155"/>
      <c r="F423" s="21"/>
    </row>
    <row r="424" spans="1:6" ht="12">
      <c r="A424" s="231" t="s">
        <v>318</v>
      </c>
      <c r="B424" s="232"/>
      <c r="C424" s="199">
        <v>0</v>
      </c>
      <c r="D424" s="200"/>
      <c r="E424" s="155"/>
      <c r="F424" s="21"/>
    </row>
    <row r="425" spans="1:6" ht="12">
      <c r="A425" s="254" t="s">
        <v>319</v>
      </c>
      <c r="B425" s="255"/>
      <c r="C425" s="188"/>
      <c r="D425" s="189"/>
      <c r="E425" s="155"/>
      <c r="F425" s="21"/>
    </row>
    <row r="426" spans="1:6" ht="12">
      <c r="A426" s="256"/>
      <c r="B426" s="256"/>
      <c r="C426" s="166"/>
      <c r="D426" s="201" t="s">
        <v>99</v>
      </c>
      <c r="E426" s="167"/>
      <c r="F426" s="21"/>
    </row>
    <row r="427" spans="1:6" ht="12">
      <c r="A427" s="202" t="s">
        <v>320</v>
      </c>
      <c r="B427" s="43"/>
      <c r="C427" s="43"/>
      <c r="D427" s="181">
        <f>+D396-D398+D418</f>
        <v>10839972.09</v>
      </c>
      <c r="E427" s="167"/>
      <c r="F427" s="203"/>
    </row>
    <row r="428" spans="1:6">
      <c r="A428" s="43"/>
      <c r="B428" s="43"/>
      <c r="C428" s="43"/>
      <c r="D428" s="78" t="s">
        <v>99</v>
      </c>
      <c r="E428" s="204"/>
      <c r="F428" s="21"/>
    </row>
    <row r="429" spans="1:6">
      <c r="A429" s="43"/>
      <c r="B429" s="43"/>
      <c r="C429" s="43"/>
      <c r="D429" s="78"/>
      <c r="E429" s="204"/>
      <c r="F429" s="21"/>
    </row>
    <row r="430" spans="1:6">
      <c r="A430" s="43"/>
      <c r="B430" s="43"/>
      <c r="C430" s="43"/>
      <c r="D430" s="78"/>
      <c r="E430" s="204"/>
      <c r="F430" s="21"/>
    </row>
    <row r="431" spans="1:6">
      <c r="A431" s="43"/>
      <c r="B431" s="43"/>
      <c r="C431" s="43"/>
      <c r="D431" s="78"/>
      <c r="E431" s="204"/>
      <c r="F431" s="21"/>
    </row>
    <row r="432" spans="1:6">
      <c r="A432" s="43"/>
      <c r="B432" s="43"/>
      <c r="C432" s="43"/>
      <c r="D432" s="78"/>
      <c r="E432" s="204"/>
      <c r="F432" s="21"/>
    </row>
    <row r="433" spans="1:6">
      <c r="A433" s="43"/>
      <c r="B433" s="43"/>
      <c r="C433" s="43"/>
      <c r="D433" s="78"/>
      <c r="E433" s="204"/>
      <c r="F433" s="21"/>
    </row>
    <row r="434" spans="1:6">
      <c r="A434" s="43"/>
      <c r="B434" s="43"/>
      <c r="C434" s="43"/>
      <c r="D434" s="78"/>
      <c r="E434" s="204"/>
      <c r="F434" s="21"/>
    </row>
    <row r="435" spans="1:6">
      <c r="A435" s="43"/>
      <c r="B435" s="43"/>
      <c r="C435" s="43"/>
      <c r="D435" s="78"/>
      <c r="E435" s="204"/>
      <c r="F435" s="21"/>
    </row>
    <row r="436" spans="1:6">
      <c r="A436" s="43"/>
      <c r="B436" s="43"/>
      <c r="C436" s="43"/>
      <c r="D436" s="78"/>
      <c r="E436" s="204"/>
      <c r="F436" s="21"/>
    </row>
    <row r="437" spans="1:6">
      <c r="A437" s="43"/>
      <c r="B437" s="43"/>
      <c r="C437" s="43"/>
      <c r="D437" s="78"/>
      <c r="E437" s="204"/>
      <c r="F437" s="21"/>
    </row>
    <row r="438" spans="1:6">
      <c r="A438" s="43"/>
      <c r="B438" s="43"/>
      <c r="C438" s="43"/>
      <c r="D438" s="78"/>
      <c r="E438" s="204"/>
      <c r="F438" s="21"/>
    </row>
    <row r="439" spans="1:6">
      <c r="A439" s="43"/>
      <c r="B439" s="43"/>
      <c r="C439" s="43"/>
      <c r="D439" s="78"/>
      <c r="E439" s="204"/>
      <c r="F439" s="21"/>
    </row>
    <row r="440" spans="1:6">
      <c r="A440" s="43"/>
      <c r="B440" s="43"/>
      <c r="C440" s="43"/>
      <c r="D440" s="78"/>
      <c r="E440" s="204"/>
      <c r="F440" s="21"/>
    </row>
    <row r="441" spans="1:6" ht="15">
      <c r="A441" s="43"/>
      <c r="B441" s="43"/>
      <c r="C441" s="43"/>
      <c r="D441" s="155"/>
      <c r="E441" s="66">
        <v>24</v>
      </c>
      <c r="F441" s="41" t="s">
        <v>99</v>
      </c>
    </row>
    <row r="442" spans="1:6">
      <c r="A442" s="43"/>
      <c r="B442" s="43"/>
      <c r="C442" s="43"/>
      <c r="D442" s="78" t="s">
        <v>99</v>
      </c>
      <c r="E442" s="205"/>
      <c r="F442" s="21"/>
    </row>
    <row r="443" spans="1:6">
      <c r="A443" s="43"/>
      <c r="B443" s="43"/>
      <c r="C443" s="43"/>
      <c r="D443" s="43"/>
      <c r="E443" s="155"/>
      <c r="F443" s="21"/>
    </row>
    <row r="444" spans="1:6" ht="12.75">
      <c r="A444" s="226" t="s">
        <v>321</v>
      </c>
      <c r="B444" s="226"/>
      <c r="C444" s="226"/>
      <c r="D444" s="226"/>
      <c r="E444" s="226"/>
      <c r="F444" s="21"/>
    </row>
    <row r="445" spans="1:6" ht="12.75">
      <c r="A445" s="206"/>
      <c r="B445" s="206"/>
      <c r="C445" s="206"/>
      <c r="D445" s="206"/>
      <c r="E445" s="206"/>
      <c r="F445" s="21"/>
    </row>
    <row r="446" spans="1:6" ht="12.75">
      <c r="A446" s="206"/>
      <c r="B446" s="206"/>
      <c r="C446" s="206"/>
      <c r="D446" s="206"/>
      <c r="E446" s="206"/>
      <c r="F446" s="21"/>
    </row>
    <row r="447" spans="1:6" ht="21" customHeight="1">
      <c r="A447" s="207" t="s">
        <v>322</v>
      </c>
      <c r="B447" s="208" t="s">
        <v>47</v>
      </c>
      <c r="C447" s="209" t="s">
        <v>48</v>
      </c>
      <c r="D447" s="209" t="s">
        <v>49</v>
      </c>
      <c r="E447" s="21"/>
      <c r="F447" s="21"/>
    </row>
    <row r="448" spans="1:6" ht="15">
      <c r="A448" s="25" t="s">
        <v>323</v>
      </c>
      <c r="B448" s="210">
        <v>0</v>
      </c>
      <c r="C448" s="211"/>
      <c r="D448" s="211"/>
      <c r="E448" s="21"/>
      <c r="F448" s="21"/>
    </row>
    <row r="449" spans="1:6" ht="31.5">
      <c r="A449" s="212"/>
      <c r="B449" s="213" t="s">
        <v>138</v>
      </c>
      <c r="C449" s="214"/>
      <c r="D449" s="214"/>
      <c r="E449" s="21"/>
      <c r="F449" s="21"/>
    </row>
    <row r="450" spans="1:6" ht="12.75">
      <c r="A450" s="215"/>
      <c r="B450" s="216">
        <v>0</v>
      </c>
      <c r="C450" s="217">
        <v>0</v>
      </c>
      <c r="D450" s="217">
        <v>0</v>
      </c>
      <c r="E450" s="21"/>
      <c r="F450" s="21"/>
    </row>
    <row r="451" spans="1:6" ht="21" customHeight="1">
      <c r="B451" s="24">
        <f>SUM(B449:B450)</f>
        <v>0</v>
      </c>
      <c r="C451" s="24">
        <f>SUM(C449:C450)</f>
        <v>0</v>
      </c>
      <c r="D451" s="24">
        <f>SUM(D449:D450)</f>
        <v>0</v>
      </c>
      <c r="E451" s="21"/>
      <c r="F451" s="21"/>
    </row>
    <row r="452" spans="1:6">
      <c r="E452" s="21"/>
      <c r="F452" s="21"/>
    </row>
    <row r="453" spans="1:6">
      <c r="E453" s="21"/>
      <c r="F453" s="21"/>
    </row>
    <row r="454" spans="1:6">
      <c r="E454" s="21"/>
      <c r="F454" s="21"/>
    </row>
    <row r="455" spans="1:6">
      <c r="A455" s="218" t="s">
        <v>324</v>
      </c>
      <c r="E455" s="21"/>
      <c r="F455" s="21"/>
    </row>
    <row r="456" spans="1:6" ht="12" customHeight="1">
      <c r="E456" s="21"/>
      <c r="F456" s="21"/>
    </row>
    <row r="457" spans="1:6" ht="12">
      <c r="A457" s="2" t="s">
        <v>325</v>
      </c>
      <c r="B457" s="219"/>
      <c r="C457" s="219"/>
      <c r="D457" s="219"/>
    </row>
    <row r="458" spans="1:6" ht="12">
      <c r="B458" s="219"/>
      <c r="C458" s="219"/>
      <c r="D458" s="219"/>
    </row>
    <row r="459" spans="1:6" ht="12">
      <c r="B459" s="219"/>
      <c r="C459" s="219"/>
      <c r="D459" s="219"/>
    </row>
    <row r="460" spans="1:6">
      <c r="F460" s="21"/>
    </row>
    <row r="461" spans="1:6" ht="12">
      <c r="A461" s="219"/>
      <c r="B461" s="219"/>
      <c r="C461" s="219"/>
      <c r="D461" s="219"/>
      <c r="E461" s="219"/>
      <c r="F461" s="219"/>
    </row>
    <row r="462" spans="1:6" ht="12">
      <c r="A462" s="219"/>
      <c r="B462" s="219"/>
      <c r="C462" s="219"/>
      <c r="D462" s="219"/>
      <c r="E462" s="219"/>
      <c r="F462" s="219"/>
    </row>
    <row r="466" spans="5:6" ht="12.75" customHeight="1"/>
    <row r="467" spans="5:6" ht="15">
      <c r="F467" s="41"/>
    </row>
    <row r="469" spans="5:6" ht="12.75" customHeight="1"/>
    <row r="472" spans="5:6" ht="15">
      <c r="F472" s="41"/>
    </row>
    <row r="473" spans="5:6" ht="15">
      <c r="E473" s="41">
        <v>25</v>
      </c>
      <c r="F473" s="41"/>
    </row>
  </sheetData>
  <mergeCells count="70">
    <mergeCell ref="A424:B424"/>
    <mergeCell ref="A425:B425"/>
    <mergeCell ref="A426:B426"/>
    <mergeCell ref="A444:E444"/>
    <mergeCell ref="A418:B418"/>
    <mergeCell ref="A419:B419"/>
    <mergeCell ref="A420:B420"/>
    <mergeCell ref="A421:B421"/>
    <mergeCell ref="A422:B422"/>
    <mergeCell ref="A423:B423"/>
    <mergeCell ref="A417:B417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05:B405"/>
    <mergeCell ref="A394:D394"/>
    <mergeCell ref="A395:D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393:D393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2:D392"/>
    <mergeCell ref="A379:B379"/>
    <mergeCell ref="D316:F316"/>
    <mergeCell ref="A368:D368"/>
    <mergeCell ref="A370:D370"/>
    <mergeCell ref="A371:D371"/>
    <mergeCell ref="A372:D372"/>
    <mergeCell ref="A373:D373"/>
    <mergeCell ref="A374:B374"/>
    <mergeCell ref="A375:B375"/>
    <mergeCell ref="A376:B376"/>
    <mergeCell ref="A377:B377"/>
    <mergeCell ref="A378:B378"/>
    <mergeCell ref="C234:D234"/>
    <mergeCell ref="A1:E1"/>
    <mergeCell ref="A2:F2"/>
    <mergeCell ref="A3:F3"/>
    <mergeCell ref="A8:E8"/>
    <mergeCell ref="C72:D72"/>
    <mergeCell ref="C187:D187"/>
    <mergeCell ref="C194:D194"/>
    <mergeCell ref="C201:D201"/>
    <mergeCell ref="C206:D206"/>
    <mergeCell ref="C208:D208"/>
    <mergeCell ref="C225:D225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46 B183 B190 B197"/>
    <dataValidation allowBlank="1" showInputMessage="1" showErrorMessage="1" prompt="Corresponde al número de la cuenta de acuerdo al Plan de Cuentas emitido por el CONAC (DOF 22/11/2010)." sqref="A146"/>
    <dataValidation allowBlank="1" showInputMessage="1" showErrorMessage="1" prompt="Características cualitativas significativas que les impacten financieramente." sqref="C146:D146 D183 D190 D197"/>
    <dataValidation allowBlank="1" showInputMessage="1" showErrorMessage="1" prompt="Especificar origen de dicho recurso: Federal, Estatal, Municipal, Particulares." sqref="C183 C190 C197"/>
  </dataValidations>
  <pageMargins left="0.70866141732283472" right="0.70866141732283472" top="0.3937007874015748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2017-07-13T22:28:11Z</cp:lastPrinted>
  <dcterms:created xsi:type="dcterms:W3CDTF">2017-07-13T17:26:06Z</dcterms:created>
  <dcterms:modified xsi:type="dcterms:W3CDTF">2017-07-13T22:28:17Z</dcterms:modified>
</cp:coreProperties>
</file>