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6_Información disciplina financiera\"/>
    </mc:Choice>
  </mc:AlternateContent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'F5'!$A$1:$G$82</definedName>
  </definedNames>
  <calcPr calcId="152511"/>
</workbook>
</file>

<file path=xl/calcChain.xml><?xml version="1.0" encoding="utf-8"?>
<calcChain xmlns="http://schemas.openxmlformats.org/spreadsheetml/2006/main">
  <c r="G69" i="1" l="1"/>
  <c r="G70" i="1" s="1"/>
  <c r="G68" i="1"/>
  <c r="G63" i="1"/>
  <c r="G59" i="1"/>
  <c r="G58" i="1"/>
  <c r="G57" i="1"/>
  <c r="G56" i="1"/>
  <c r="G55" i="1" s="1"/>
  <c r="G54" i="1"/>
  <c r="G53" i="1"/>
  <c r="G52" i="1"/>
  <c r="G51" i="1"/>
  <c r="G49" i="1"/>
  <c r="G48" i="1"/>
  <c r="G47" i="1"/>
  <c r="G46" i="1"/>
  <c r="G45" i="1"/>
  <c r="G44" i="1"/>
  <c r="G43" i="1"/>
  <c r="G42" i="1"/>
  <c r="G41" i="1" s="1"/>
  <c r="G60" i="1" s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 s="1"/>
  <c r="G12" i="1"/>
  <c r="G11" i="1"/>
  <c r="G10" i="1"/>
  <c r="G9" i="1"/>
  <c r="G8" i="1"/>
  <c r="G7" i="1"/>
  <c r="G6" i="1"/>
  <c r="G62" i="1"/>
  <c r="G50" i="1"/>
  <c r="G34" i="1"/>
  <c r="G32" i="1"/>
  <c r="G25" i="1"/>
  <c r="G37" i="1" s="1"/>
  <c r="G65" i="1" s="1"/>
  <c r="D69" i="1"/>
  <c r="D70" i="1" s="1"/>
  <c r="D68" i="1"/>
  <c r="D63" i="1"/>
  <c r="D59" i="1"/>
  <c r="D58" i="1"/>
  <c r="D57" i="1"/>
  <c r="D56" i="1"/>
  <c r="D55" i="1" s="1"/>
  <c r="D54" i="1"/>
  <c r="D53" i="1"/>
  <c r="D52" i="1"/>
  <c r="D51" i="1"/>
  <c r="D49" i="1"/>
  <c r="D48" i="1"/>
  <c r="D47" i="1"/>
  <c r="D46" i="1"/>
  <c r="D45" i="1"/>
  <c r="D44" i="1"/>
  <c r="D43" i="1"/>
  <c r="D42" i="1"/>
  <c r="D41" i="1" s="1"/>
  <c r="D60" i="1" s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F70" i="1"/>
  <c r="E70" i="1"/>
  <c r="C70" i="1"/>
  <c r="B70" i="1"/>
  <c r="F62" i="1"/>
  <c r="E62" i="1"/>
  <c r="D62" i="1"/>
  <c r="C62" i="1"/>
  <c r="B62" i="1"/>
  <c r="F55" i="1"/>
  <c r="E55" i="1"/>
  <c r="C55" i="1"/>
  <c r="B55" i="1"/>
  <c r="F50" i="1"/>
  <c r="E50" i="1"/>
  <c r="D50" i="1"/>
  <c r="C50" i="1"/>
  <c r="C41" i="1"/>
  <c r="C60" i="1" s="1"/>
  <c r="C65" i="1" s="1"/>
  <c r="B50" i="1"/>
  <c r="F41" i="1"/>
  <c r="F60" i="1"/>
  <c r="E41" i="1"/>
  <c r="E60" i="1"/>
  <c r="B41" i="1"/>
  <c r="B60" i="1" s="1"/>
  <c r="F34" i="1"/>
  <c r="E34" i="1"/>
  <c r="D34" i="1"/>
  <c r="C34" i="1"/>
  <c r="C37" i="1"/>
  <c r="B34" i="1"/>
  <c r="F32" i="1"/>
  <c r="E32" i="1"/>
  <c r="D32" i="1"/>
  <c r="C32" i="1"/>
  <c r="B32" i="1"/>
  <c r="F25" i="1"/>
  <c r="F37" i="1" s="1"/>
  <c r="E25" i="1"/>
  <c r="E37" i="1"/>
  <c r="E65" i="1" s="1"/>
  <c r="D25" i="1"/>
  <c r="D37" i="1" s="1"/>
  <c r="D65" i="1" s="1"/>
  <c r="C25" i="1"/>
  <c r="B25" i="1"/>
  <c r="B37" i="1" s="1"/>
  <c r="F13" i="1"/>
  <c r="E13" i="1"/>
  <c r="D13" i="1"/>
  <c r="C13" i="1"/>
  <c r="B13" i="1"/>
  <c r="G38" i="1" l="1"/>
  <c r="F65" i="1"/>
  <c r="B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<sst xmlns="http://schemas.openxmlformats.org/spreadsheetml/2006/main" count="73" uniqueCount="73">
  <si>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</si>
  <si>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</si>
  <si>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</si>
  <si>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</si>
  <si>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</si>
  <si>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</si>
  <si>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</si>
  <si>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</si>
  <si>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</si>
  <si>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</si>
  <si>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</si>
  <si>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</si>
  <si>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</si>
  <si>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</si>
  <si>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</si>
  <si>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</si>
  <si>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</si>
  <si>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</si>
  <si>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</si>
  <si>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</si>
  <si>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</si>
  <si>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</si>
  <si>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</si>
  <si>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</si>
  <si>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</si>
  <si>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</si>
  <si>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</si>
  <si>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</si>
  <si>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</si>
  <si>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</si>
  <si>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</si>
  <si>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</si>
  <si>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</si>
  <si>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</si>
  <si>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</si>
  <si>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</si>
  <si>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</si>
  <si>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</si>
  <si>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</si>
  <si>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</si>
  <si>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</si>
  <si>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</si>
  <si>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</si>
  <si>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</si>
  <si>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</si>
  <si>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</si>
  <si>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</si>
  <si>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</si>
  <si>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</si>
  <si>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</si>
  <si>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</si>
  <si>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</si>
  <si>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</si>
  <si>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</si>
  <si>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</si>
  <si>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</si>
  <si>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</si>
  <si>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</si>
  <si>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</si>
  <si>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</si>
  <si>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</si>
  <si>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</si>
  <si>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</si>
  <si>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</si>
  <si>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</si>
  <si>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</si>
  <si>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</si>
  <si>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</si>
  <si>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</si>
  <si>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</si>
  <si>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</si>
  <si>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30 de Junio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</si>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</sst>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3" fillId="0" borderId="0" xfId="1" applyFont="1"/>
    <xf numFmtId="4" fontId="4" fillId="3" borderId="3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43" fontId="10" fillId="4" borderId="0" xfId="2" applyFont="1" applyFill="1" applyBorder="1"/>
    <xf numFmtId="0" fontId="11" fillId="4" borderId="0" xfId="0" applyFont="1" applyFill="1" applyBorder="1" applyAlignment="1">
      <alignment horizontal="right" vertical="top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</xdr:row>
          <xdr:rowOff>85725</xdr:rowOff>
        </xdr:from>
        <xdr:to>
          <xdr:col>6</xdr:col>
          <xdr:colOff>28575</xdr:colOff>
          <xdr:row>78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sheet="1" objects="1" scenarios="1" selectLockedCells="1"/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3" t="s">
        <v>71</v>
      </c>
      <c r="B1" s="34"/>
      <c r="C1" s="34"/>
      <c r="D1" s="34"/>
      <c r="E1" s="34"/>
      <c r="F1" s="34"/>
      <c r="G1" s="35"/>
    </row>
    <row r="2" spans="1:7" x14ac:dyDescent="0.2">
      <c r="A2" s="2"/>
      <c r="B2" s="36" t="s">
        <v>0</v>
      </c>
      <c r="C2" s="36"/>
      <c r="D2" s="36"/>
      <c r="E2" s="36"/>
      <c r="F2" s="3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390300</v>
      </c>
      <c r="C10" s="10">
        <v>0</v>
      </c>
      <c r="D10" s="10">
        <f t="shared" si="0"/>
        <v>390300</v>
      </c>
      <c r="E10" s="10">
        <v>251280</v>
      </c>
      <c r="F10" s="10">
        <v>251280</v>
      </c>
      <c r="G10" s="10">
        <f t="shared" si="1"/>
        <v>-139020</v>
      </c>
    </row>
    <row r="11" spans="1:7" x14ac:dyDescent="0.2">
      <c r="A11" s="11" t="s">
        <v>14</v>
      </c>
      <c r="B11" s="10">
        <v>163500</v>
      </c>
      <c r="C11" s="10">
        <v>118430</v>
      </c>
      <c r="D11" s="10">
        <f t="shared" si="0"/>
        <v>281930</v>
      </c>
      <c r="E11" s="10">
        <v>118430</v>
      </c>
      <c r="F11" s="10">
        <v>118430</v>
      </c>
      <c r="G11" s="10">
        <f t="shared" si="1"/>
        <v>-45070</v>
      </c>
    </row>
    <row r="12" spans="1:7" x14ac:dyDescent="0.2">
      <c r="A12" s="11" t="s">
        <v>15</v>
      </c>
      <c r="B12" s="10">
        <v>1191750</v>
      </c>
      <c r="C12" s="10">
        <v>0</v>
      </c>
      <c r="D12" s="10">
        <f t="shared" si="0"/>
        <v>1191750</v>
      </c>
      <c r="E12" s="10">
        <v>425288.75</v>
      </c>
      <c r="F12" s="10">
        <v>425288.75</v>
      </c>
      <c r="G12" s="10">
        <f t="shared" si="1"/>
        <v>-766461.25</v>
      </c>
    </row>
    <row r="13" spans="1:7" x14ac:dyDescent="0.2">
      <c r="A13" s="11" t="s">
        <v>16</v>
      </c>
      <c r="B13" s="10">
        <f t="shared" ref="B13:G13" si="2">SUM(B14:B24)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 t="shared" ref="B25:G25" si="4">SUM(B26:B30)</f>
        <v>0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14787269</v>
      </c>
      <c r="C31" s="10">
        <v>1195917.6200000001</v>
      </c>
      <c r="D31" s="10">
        <f t="shared" si="0"/>
        <v>15983186.620000001</v>
      </c>
      <c r="E31" s="10">
        <v>9967053.8900000006</v>
      </c>
      <c r="F31" s="10">
        <v>9967053.8900000006</v>
      </c>
      <c r="G31" s="10">
        <f t="shared" si="5"/>
        <v>-4820215.1099999994</v>
      </c>
    </row>
    <row r="32" spans="1:7" x14ac:dyDescent="0.2">
      <c r="A32" s="11" t="s">
        <v>35</v>
      </c>
      <c r="B32" s="10">
        <f t="shared" ref="B32:G32" si="6">SUM(B33)</f>
        <v>0</v>
      </c>
      <c r="C32" s="10">
        <f t="shared" si="6"/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 t="shared" ref="B34:G34" si="7">SUM(B35:B36)</f>
        <v>0</v>
      </c>
      <c r="C34" s="10">
        <f t="shared" si="7"/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>F36-B36</f>
        <v>0</v>
      </c>
    </row>
    <row r="37" spans="1:7" x14ac:dyDescent="0.2">
      <c r="A37" s="9" t="s">
        <v>40</v>
      </c>
      <c r="B37" s="23">
        <f t="shared" ref="B37:G37" si="8">SUM(B6:B13)+B25+B31+B32+B34</f>
        <v>16532819</v>
      </c>
      <c r="C37" s="23">
        <f t="shared" si="8"/>
        <v>1314347.6200000001</v>
      </c>
      <c r="D37" s="23">
        <f t="shared" si="8"/>
        <v>17847166.620000001</v>
      </c>
      <c r="E37" s="23">
        <f t="shared" si="8"/>
        <v>10762052.640000001</v>
      </c>
      <c r="F37" s="23">
        <f t="shared" si="8"/>
        <v>10762052.640000001</v>
      </c>
      <c r="G37" s="23">
        <f t="shared" si="8"/>
        <v>-5770766.3599999994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 t="shared" ref="B41:G41" si="9">SUM(B42:B49)</f>
        <v>0</v>
      </c>
      <c r="C41" s="10">
        <f t="shared" si="9"/>
        <v>0</v>
      </c>
      <c r="D41" s="10">
        <f t="shared" si="9"/>
        <v>0</v>
      </c>
      <c r="E41" s="10">
        <f t="shared" si="9"/>
        <v>0</v>
      </c>
      <c r="F41" s="10">
        <f t="shared" si="9"/>
        <v>0</v>
      </c>
      <c r="G41" s="10">
        <f t="shared" si="9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0">B42+C42</f>
        <v>0</v>
      </c>
      <c r="E42" s="10">
        <v>0</v>
      </c>
      <c r="F42" s="10">
        <v>0</v>
      </c>
      <c r="G42" s="10">
        <f t="shared" ref="G42:G49" si="11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0"/>
        <v>0</v>
      </c>
      <c r="E43" s="10">
        <v>0</v>
      </c>
      <c r="F43" s="10">
        <v>0</v>
      </c>
      <c r="G43" s="10">
        <f t="shared" si="11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0"/>
        <v>0</v>
      </c>
      <c r="E44" s="10">
        <v>0</v>
      </c>
      <c r="F44" s="10">
        <v>0</v>
      </c>
      <c r="G44" s="10">
        <f t="shared" si="11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0"/>
        <v>0</v>
      </c>
      <c r="E45" s="10">
        <v>0</v>
      </c>
      <c r="F45" s="10">
        <v>0</v>
      </c>
      <c r="G45" s="10">
        <f t="shared" si="11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0"/>
        <v>0</v>
      </c>
      <c r="E46" s="10">
        <v>0</v>
      </c>
      <c r="F46" s="10">
        <v>0</v>
      </c>
      <c r="G46" s="10">
        <f t="shared" si="11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0"/>
        <v>0</v>
      </c>
      <c r="E47" s="10">
        <v>0</v>
      </c>
      <c r="F47" s="10">
        <v>0</v>
      </c>
      <c r="G47" s="10">
        <f t="shared" si="11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0"/>
        <v>0</v>
      </c>
      <c r="E48" s="10">
        <v>0</v>
      </c>
      <c r="F48" s="10">
        <v>0</v>
      </c>
      <c r="G48" s="10">
        <f t="shared" si="11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0"/>
        <v>0</v>
      </c>
      <c r="E49" s="10">
        <v>0</v>
      </c>
      <c r="F49" s="10">
        <v>0</v>
      </c>
      <c r="G49" s="10">
        <f t="shared" si="11"/>
        <v>0</v>
      </c>
    </row>
    <row r="50" spans="1:7" x14ac:dyDescent="0.2">
      <c r="A50" s="11" t="s">
        <v>52</v>
      </c>
      <c r="B50" s="10">
        <f t="shared" ref="B50:G50" si="12">SUM(B51:B54)</f>
        <v>0</v>
      </c>
      <c r="C50" s="10">
        <f t="shared" si="12"/>
        <v>0</v>
      </c>
      <c r="D50" s="10">
        <f t="shared" si="12"/>
        <v>0</v>
      </c>
      <c r="E50" s="10">
        <f t="shared" si="12"/>
        <v>0</v>
      </c>
      <c r="F50" s="10">
        <f t="shared" si="12"/>
        <v>0</v>
      </c>
      <c r="G50" s="10">
        <f t="shared" si="12"/>
        <v>0</v>
      </c>
    </row>
    <row r="51" spans="1:7" x14ac:dyDescent="0.2">
      <c r="A51" s="12" t="s">
        <v>53</v>
      </c>
      <c r="B51" s="10"/>
      <c r="C51" s="10"/>
      <c r="D51" s="10">
        <f>B51+C51</f>
        <v>0</v>
      </c>
      <c r="E51" s="10"/>
      <c r="F51" s="10"/>
      <c r="G51" s="10">
        <f>F51-B51</f>
        <v>0</v>
      </c>
    </row>
    <row r="52" spans="1:7" x14ac:dyDescent="0.2">
      <c r="A52" s="12" t="s">
        <v>54</v>
      </c>
      <c r="B52" s="10"/>
      <c r="C52" s="10"/>
      <c r="D52" s="10">
        <f>B52+C52</f>
        <v>0</v>
      </c>
      <c r="E52" s="10"/>
      <c r="F52" s="10"/>
      <c r="G52" s="10">
        <f>F52-B52</f>
        <v>0</v>
      </c>
    </row>
    <row r="53" spans="1:7" x14ac:dyDescent="0.2">
      <c r="A53" s="12" t="s">
        <v>55</v>
      </c>
      <c r="B53" s="10"/>
      <c r="C53" s="10"/>
      <c r="D53" s="10">
        <f>B53+C53</f>
        <v>0</v>
      </c>
      <c r="E53" s="10"/>
      <c r="F53" s="10"/>
      <c r="G53" s="10">
        <f>F53-B53</f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>F54-B54</f>
        <v>0</v>
      </c>
    </row>
    <row r="55" spans="1:7" x14ac:dyDescent="0.2">
      <c r="A55" s="11" t="s">
        <v>57</v>
      </c>
      <c r="B55" s="10">
        <f t="shared" ref="B55:G55" si="13">SUM(B56:B57)</f>
        <v>0</v>
      </c>
      <c r="C55" s="10">
        <f t="shared" si="13"/>
        <v>0</v>
      </c>
      <c r="D55" s="10">
        <f t="shared" si="13"/>
        <v>0</v>
      </c>
      <c r="E55" s="10">
        <f t="shared" si="13"/>
        <v>0</v>
      </c>
      <c r="F55" s="10">
        <f t="shared" si="13"/>
        <v>0</v>
      </c>
      <c r="G55" s="10">
        <f t="shared" si="13"/>
        <v>0</v>
      </c>
    </row>
    <row r="56" spans="1:7" x14ac:dyDescent="0.2">
      <c r="A56" s="12" t="s">
        <v>58</v>
      </c>
      <c r="B56" s="10"/>
      <c r="C56" s="10"/>
      <c r="D56" s="10">
        <f>B56+C56</f>
        <v>0</v>
      </c>
      <c r="E56" s="10"/>
      <c r="F56" s="10"/>
      <c r="G56" s="10">
        <f>F56-B56</f>
        <v>0</v>
      </c>
    </row>
    <row r="57" spans="1:7" x14ac:dyDescent="0.2">
      <c r="A57" s="12" t="s">
        <v>59</v>
      </c>
      <c r="B57" s="10"/>
      <c r="C57" s="10"/>
      <c r="D57" s="10">
        <f>B57+C57</f>
        <v>0</v>
      </c>
      <c r="E57" s="10"/>
      <c r="F57" s="10"/>
      <c r="G57" s="10">
        <f>F57-B57</f>
        <v>0</v>
      </c>
    </row>
    <row r="58" spans="1:7" x14ac:dyDescent="0.2">
      <c r="A58" s="11" t="s">
        <v>60</v>
      </c>
      <c r="B58" s="10"/>
      <c r="C58" s="10"/>
      <c r="D58" s="10">
        <f>B58+C58</f>
        <v>0</v>
      </c>
      <c r="E58" s="10"/>
      <c r="F58" s="10"/>
      <c r="G58" s="10">
        <f>F58-B58</f>
        <v>0</v>
      </c>
    </row>
    <row r="59" spans="1:7" x14ac:dyDescent="0.2">
      <c r="A59" s="11" t="s">
        <v>61</v>
      </c>
      <c r="B59" s="10"/>
      <c r="C59" s="10"/>
      <c r="D59" s="10">
        <f>B59+C59</f>
        <v>0</v>
      </c>
      <c r="E59" s="10"/>
      <c r="F59" s="10"/>
      <c r="G59" s="10">
        <f>F59-B59</f>
        <v>0</v>
      </c>
    </row>
    <row r="60" spans="1:7" x14ac:dyDescent="0.2">
      <c r="A60" s="9" t="s">
        <v>62</v>
      </c>
      <c r="B60" s="23">
        <f t="shared" ref="B60:G60" si="14">B41+B50+B55+B58+B59</f>
        <v>0</v>
      </c>
      <c r="C60" s="23">
        <f t="shared" si="14"/>
        <v>0</v>
      </c>
      <c r="D60" s="23">
        <f t="shared" si="14"/>
        <v>0</v>
      </c>
      <c r="E60" s="23">
        <f t="shared" si="14"/>
        <v>0</v>
      </c>
      <c r="F60" s="23">
        <f t="shared" si="14"/>
        <v>0</v>
      </c>
      <c r="G60" s="23">
        <f t="shared" si="14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 t="shared" ref="B62:G62" si="15">SUM(B63)</f>
        <v>0</v>
      </c>
      <c r="C62" s="23">
        <f t="shared" si="15"/>
        <v>0</v>
      </c>
      <c r="D62" s="23">
        <f t="shared" si="15"/>
        <v>0</v>
      </c>
      <c r="E62" s="23">
        <f t="shared" si="15"/>
        <v>0</v>
      </c>
      <c r="F62" s="23">
        <f t="shared" si="15"/>
        <v>0</v>
      </c>
      <c r="G62" s="23">
        <f t="shared" si="15"/>
        <v>0</v>
      </c>
    </row>
    <row r="63" spans="1:7" x14ac:dyDescent="0.2">
      <c r="A63" s="11" t="s">
        <v>64</v>
      </c>
      <c r="B63" s="10"/>
      <c r="C63" s="10"/>
      <c r="D63" s="10">
        <f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16">B37+B60+B62</f>
        <v>16532819</v>
      </c>
      <c r="C65" s="23">
        <f t="shared" si="16"/>
        <v>1314347.6200000001</v>
      </c>
      <c r="D65" s="23">
        <f t="shared" si="16"/>
        <v>17847166.620000001</v>
      </c>
      <c r="E65" s="23">
        <f t="shared" si="16"/>
        <v>10762052.640000001</v>
      </c>
      <c r="F65" s="23">
        <f t="shared" si="16"/>
        <v>10762052.640000001</v>
      </c>
      <c r="G65" s="23">
        <f t="shared" si="16"/>
        <v>-5770766.3599999994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>B68+C68</f>
        <v>0</v>
      </c>
      <c r="E68" s="10"/>
      <c r="F68" s="10"/>
      <c r="G68" s="10">
        <f>F68-B68</f>
        <v>0</v>
      </c>
    </row>
    <row r="69" spans="1:7" x14ac:dyDescent="0.2">
      <c r="A69" s="11" t="s">
        <v>68</v>
      </c>
      <c r="B69" s="10"/>
      <c r="C69" s="10"/>
      <c r="D69" s="10">
        <f>B69+C69</f>
        <v>0</v>
      </c>
      <c r="E69" s="10"/>
      <c r="F69" s="10"/>
      <c r="G69" s="10">
        <f>F69-B69</f>
        <v>0</v>
      </c>
    </row>
    <row r="70" spans="1:7" x14ac:dyDescent="0.2">
      <c r="A70" s="17" t="s">
        <v>69</v>
      </c>
      <c r="B70" s="13">
        <f t="shared" ref="B70:G70" si="17">B68+B69</f>
        <v>0</v>
      </c>
      <c r="C70" s="13">
        <f t="shared" si="17"/>
        <v>0</v>
      </c>
      <c r="D70" s="13">
        <f t="shared" si="17"/>
        <v>0</v>
      </c>
      <c r="E70" s="13">
        <f t="shared" si="17"/>
        <v>0</v>
      </c>
      <c r="F70" s="13">
        <f t="shared" si="17"/>
        <v>0</v>
      </c>
      <c r="G70" s="13">
        <f t="shared" si="17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37" t="s">
        <v>72</v>
      </c>
      <c r="B73" s="37"/>
      <c r="C73" s="37"/>
      <c r="D73" s="37"/>
      <c r="E73" s="37"/>
      <c r="F73" s="37"/>
      <c r="G73" s="25"/>
    </row>
    <row r="74" spans="1:7" ht="12.75" x14ac:dyDescent="0.2">
      <c r="A74" s="26"/>
      <c r="B74" s="27"/>
      <c r="C74" s="28"/>
      <c r="D74" s="28"/>
      <c r="E74" s="29"/>
      <c r="F74" s="30"/>
    </row>
    <row r="75" spans="1:7" ht="12.75" x14ac:dyDescent="0.2">
      <c r="A75" s="31"/>
      <c r="B75" s="32"/>
      <c r="C75" s="32"/>
      <c r="D75" s="32"/>
      <c r="E75" s="29"/>
      <c r="F75" s="32"/>
    </row>
    <row r="76" spans="1:7" ht="12.75" x14ac:dyDescent="0.2">
      <c r="A76" s="31"/>
      <c r="B76" s="32"/>
      <c r="C76" s="32"/>
      <c r="D76" s="32"/>
      <c r="E76" s="29"/>
      <c r="F76" s="32"/>
    </row>
    <row r="77" spans="1:7" ht="12.75" x14ac:dyDescent="0.2">
      <c r="A77" s="31"/>
      <c r="B77" s="32"/>
      <c r="C77" s="32"/>
      <c r="D77" s="32"/>
      <c r="E77" s="29"/>
      <c r="F77" s="32"/>
    </row>
    <row r="78" spans="1:7" ht="12.75" x14ac:dyDescent="0.2">
      <c r="A78" s="31"/>
      <c r="B78" s="32"/>
      <c r="C78" s="32"/>
      <c r="D78" s="32"/>
      <c r="E78" s="29"/>
      <c r="F78" s="32"/>
    </row>
    <row r="79" spans="1:7" ht="12.75" x14ac:dyDescent="0.2">
      <c r="A79" s="31"/>
      <c r="B79" s="32"/>
      <c r="C79" s="32"/>
      <c r="D79" s="32"/>
      <c r="E79" s="29"/>
      <c r="F79" s="32"/>
    </row>
  </sheetData>
  <autoFilter ref="A3:G71"/>
  <mergeCells count="3">
    <mergeCell ref="A1:G1"/>
    <mergeCell ref="B2:F2"/>
    <mergeCell ref="A73:F73"/>
  </mergeCells>
  <phoneticPr fontId="6" type="noConversion"/>
  <pageMargins left="0.7" right="0.7" top="0.75" bottom="0.75" header="0.3" footer="0.3"/>
  <pageSetup scale="52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74</xdr:row>
                <xdr:rowOff>85725</xdr:rowOff>
              </from>
              <to>
                <xdr:col>6</xdr:col>
                <xdr:colOff>28575</xdr:colOff>
                <xdr:row>78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2018-07-16T23:02:17Z</cp:lastPrinted>
  <dcterms:created xsi:type="dcterms:W3CDTF">2017-01-11T17:22:08Z</dcterms:created>
  <dcterms:modified xsi:type="dcterms:W3CDTF">2018-07-30T19:48:24Z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