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7.Información Disciplina Financiera\"/>
    </mc:Choice>
  </mc:AlternateContent>
  <workbookProtection workbookAlgorithmName="SHA-512" workbookHashValue="2HJDW7Fm2VLg2S7gBpXBNEZuThgxYZm0KPiPxMkaeOFKa0zeErYHoTOUJ58+E9Je7FcIQ8Osvr+wMPMXMl0TmQ==" workbookSaltValue="DzJX+/Sis6Ef0a3+w1s9HA==" workbookSpinCount="100000" lockStructure="1"/>
  <bookViews>
    <workbookView xWindow="0" yWindow="0" windowWidth="15360" windowHeight="6435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G79" i="1" s="1"/>
  <c r="F80" i="1"/>
  <c r="E80" i="1"/>
  <c r="D80" i="1"/>
  <c r="C80" i="1"/>
  <c r="C79" i="1" s="1"/>
  <c r="F79" i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H69" i="1"/>
  <c r="E69" i="1"/>
  <c r="H68" i="1"/>
  <c r="E68" i="1"/>
  <c r="H67" i="1"/>
  <c r="E67" i="1"/>
  <c r="G66" i="1"/>
  <c r="F66" i="1"/>
  <c r="H66" i="1" s="1"/>
  <c r="E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H57" i="1" s="1"/>
  <c r="E57" i="1"/>
  <c r="D57" i="1"/>
  <c r="C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G33" i="1"/>
  <c r="F33" i="1"/>
  <c r="H33" i="1" s="1"/>
  <c r="E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H23" i="1" s="1"/>
  <c r="E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H13" i="1" s="1"/>
  <c r="E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E5" i="1"/>
  <c r="D5" i="1"/>
  <c r="C5" i="1"/>
  <c r="G4" i="1"/>
  <c r="G154" i="1" s="1"/>
  <c r="F4" i="1"/>
  <c r="F154" i="1" s="1"/>
  <c r="D4" i="1"/>
  <c r="D154" i="1" s="1"/>
  <c r="C4" i="1"/>
  <c r="C154" i="1" s="1"/>
  <c r="E70" i="1" l="1"/>
  <c r="H80" i="1"/>
  <c r="E141" i="1"/>
  <c r="H141" i="1" s="1"/>
  <c r="E145" i="1"/>
  <c r="H145" i="1" s="1"/>
  <c r="H79" i="1" l="1"/>
  <c r="E79" i="1"/>
  <c r="H70" i="1"/>
  <c r="H4" i="1" s="1"/>
  <c r="H154" i="1" s="1"/>
  <c r="E4" i="1"/>
  <c r="E154" i="1" s="1"/>
</calcChain>
</file>

<file path=xl/sharedStrings.xml><?xml version="1.0" encoding="utf-8"?>
<sst xmlns="http://schemas.openxmlformats.org/spreadsheetml/2006/main" count="285" uniqueCount="212">
  <si>
    <t>MUSEO ICONOGRAFICO DEL QUIJOTE
Clasificación por Objeto del Gasto (Capítulo y Concepto)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</si>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</sst>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10" fillId="0" borderId="0" xfId="1" applyFont="1" applyAlignment="1" applyProtection="1">
      <alignment vertical="top"/>
    </xf>
    <xf numFmtId="0" fontId="11" fillId="0" borderId="0" xfId="0" applyFont="1"/>
    <xf numFmtId="0" fontId="10" fillId="0" borderId="0" xfId="1" applyFont="1" applyAlignment="1" applyProtection="1">
      <alignment horizontal="center" vertical="top" wrapText="1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top" wrapText="1"/>
      <protection locked="0"/>
    </xf>
    <xf numFmtId="0" fontId="10" fillId="0" borderId="0" xfId="1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zoomScaleNormal="100" workbookViewId="0">
      <selection activeCell="L29" sqref="L29"/>
    </sheetView>
  </sheetViews>
  <sheetFormatPr baseColWidth="10" defaultRowHeight="12.75"/>
  <cols>
    <col min="1" max="1" width="4.83203125" style="4" customWidth="1"/>
    <col min="2" max="2" width="90.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16699782.989999998</v>
      </c>
      <c r="D4" s="15">
        <f t="shared" ref="D4:H4" si="0">D5+D13+D23+D33+D43+D53+D57+D66+D70</f>
        <v>941326.64</v>
      </c>
      <c r="E4" s="15">
        <f t="shared" si="0"/>
        <v>17641109.629999999</v>
      </c>
      <c r="F4" s="15">
        <f t="shared" si="0"/>
        <v>11457750.279999999</v>
      </c>
      <c r="G4" s="15">
        <f t="shared" si="0"/>
        <v>11453496.779999999</v>
      </c>
      <c r="H4" s="15">
        <f t="shared" si="0"/>
        <v>6183359.3499999987</v>
      </c>
    </row>
    <row r="5" spans="1:8">
      <c r="A5" s="16" t="s">
        <v>10</v>
      </c>
      <c r="B5" s="17"/>
      <c r="C5" s="18">
        <f>SUM(C6:C12)</f>
        <v>9071615.9899999984</v>
      </c>
      <c r="D5" s="18">
        <f t="shared" ref="D5:H5" si="1">SUM(D6:D12)</f>
        <v>732759.13</v>
      </c>
      <c r="E5" s="18">
        <f t="shared" si="1"/>
        <v>9804375.1199999992</v>
      </c>
      <c r="F5" s="18">
        <f t="shared" si="1"/>
        <v>6112457.9800000004</v>
      </c>
      <c r="G5" s="18">
        <f t="shared" si="1"/>
        <v>6112457.9800000004</v>
      </c>
      <c r="H5" s="18">
        <f t="shared" si="1"/>
        <v>3691917.1399999997</v>
      </c>
    </row>
    <row r="6" spans="1:8">
      <c r="A6" s="19" t="s">
        <v>11</v>
      </c>
      <c r="B6" s="20" t="s">
        <v>12</v>
      </c>
      <c r="C6" s="21">
        <v>2472672</v>
      </c>
      <c r="D6" s="21">
        <v>21323.54</v>
      </c>
      <c r="E6" s="21">
        <f>C6+D6</f>
        <v>2493995.54</v>
      </c>
      <c r="F6" s="21">
        <v>1747091.37</v>
      </c>
      <c r="G6" s="21">
        <v>1747091.37</v>
      </c>
      <c r="H6" s="21">
        <f>E6-F6</f>
        <v>746904.16999999993</v>
      </c>
    </row>
    <row r="7" spans="1:8">
      <c r="A7" s="19" t="s">
        <v>13</v>
      </c>
      <c r="B7" s="20" t="s">
        <v>14</v>
      </c>
      <c r="C7" s="21">
        <v>43200</v>
      </c>
      <c r="D7" s="21">
        <v>258583.33</v>
      </c>
      <c r="E7" s="21">
        <f t="shared" ref="E7:E12" si="2">C7+D7</f>
        <v>301783.32999999996</v>
      </c>
      <c r="F7" s="21">
        <v>187103.33</v>
      </c>
      <c r="G7" s="21">
        <v>187103.33</v>
      </c>
      <c r="H7" s="21">
        <f t="shared" ref="H7:H70" si="3">E7-F7</f>
        <v>114679.99999999997</v>
      </c>
    </row>
    <row r="8" spans="1:8">
      <c r="A8" s="19" t="s">
        <v>15</v>
      </c>
      <c r="B8" s="20" t="s">
        <v>16</v>
      </c>
      <c r="C8" s="21">
        <v>3016669.09</v>
      </c>
      <c r="D8" s="21">
        <v>57630.83</v>
      </c>
      <c r="E8" s="21">
        <f t="shared" si="2"/>
        <v>3074299.92</v>
      </c>
      <c r="F8" s="21">
        <v>1415590</v>
      </c>
      <c r="G8" s="21">
        <v>1415590</v>
      </c>
      <c r="H8" s="21">
        <f t="shared" si="3"/>
        <v>1658709.92</v>
      </c>
    </row>
    <row r="9" spans="1:8">
      <c r="A9" s="19" t="s">
        <v>17</v>
      </c>
      <c r="B9" s="20" t="s">
        <v>18</v>
      </c>
      <c r="C9" s="21">
        <v>805357.35</v>
      </c>
      <c r="D9" s="21">
        <v>35140.47</v>
      </c>
      <c r="E9" s="21">
        <f t="shared" si="2"/>
        <v>840497.82</v>
      </c>
      <c r="F9" s="21">
        <v>573737.46</v>
      </c>
      <c r="G9" s="21">
        <v>573737.46</v>
      </c>
      <c r="H9" s="21">
        <f t="shared" si="3"/>
        <v>266760.36</v>
      </c>
    </row>
    <row r="10" spans="1:8">
      <c r="A10" s="19" t="s">
        <v>19</v>
      </c>
      <c r="B10" s="20" t="s">
        <v>20</v>
      </c>
      <c r="C10" s="21">
        <v>2674587.5499999998</v>
      </c>
      <c r="D10" s="21">
        <v>359807.79</v>
      </c>
      <c r="E10" s="21">
        <f t="shared" si="2"/>
        <v>3034395.34</v>
      </c>
      <c r="F10" s="21">
        <v>2173052.98</v>
      </c>
      <c r="G10" s="21">
        <v>2173052.98</v>
      </c>
      <c r="H10" s="21">
        <f t="shared" si="3"/>
        <v>861342.35999999987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59130</v>
      </c>
      <c r="D12" s="21">
        <v>273.17</v>
      </c>
      <c r="E12" s="21">
        <f t="shared" si="2"/>
        <v>59403.17</v>
      </c>
      <c r="F12" s="21">
        <v>15882.84</v>
      </c>
      <c r="G12" s="21">
        <v>15882.84</v>
      </c>
      <c r="H12" s="21">
        <f t="shared" si="3"/>
        <v>43520.33</v>
      </c>
    </row>
    <row r="13" spans="1:8">
      <c r="A13" s="16" t="s">
        <v>25</v>
      </c>
      <c r="B13" s="17"/>
      <c r="C13" s="18">
        <f>SUM(C14:C22)</f>
        <v>902974</v>
      </c>
      <c r="D13" s="18">
        <f t="shared" ref="D13:G13" si="4">SUM(D14:D22)</f>
        <v>-15200</v>
      </c>
      <c r="E13" s="18">
        <f t="shared" si="4"/>
        <v>887774</v>
      </c>
      <c r="F13" s="18">
        <f t="shared" si="4"/>
        <v>451793.55999999994</v>
      </c>
      <c r="G13" s="18">
        <f t="shared" si="4"/>
        <v>451250.55999999994</v>
      </c>
      <c r="H13" s="18">
        <f t="shared" si="3"/>
        <v>435980.44000000006</v>
      </c>
    </row>
    <row r="14" spans="1:8">
      <c r="A14" s="19" t="s">
        <v>26</v>
      </c>
      <c r="B14" s="20" t="s">
        <v>27</v>
      </c>
      <c r="C14" s="21">
        <v>114250</v>
      </c>
      <c r="D14" s="21">
        <v>8100</v>
      </c>
      <c r="E14" s="21">
        <f t="shared" ref="E14:E22" si="5">C14+D14</f>
        <v>122350</v>
      </c>
      <c r="F14" s="21">
        <v>73459.7</v>
      </c>
      <c r="G14" s="21">
        <v>73459.7</v>
      </c>
      <c r="H14" s="21">
        <f t="shared" si="3"/>
        <v>48890.3</v>
      </c>
    </row>
    <row r="15" spans="1:8">
      <c r="A15" s="19" t="s">
        <v>28</v>
      </c>
      <c r="B15" s="20" t="s">
        <v>29</v>
      </c>
      <c r="C15" s="21">
        <v>4500</v>
      </c>
      <c r="D15" s="21">
        <v>3100</v>
      </c>
      <c r="E15" s="21">
        <f t="shared" si="5"/>
        <v>7600</v>
      </c>
      <c r="F15" s="21">
        <v>2508.4</v>
      </c>
      <c r="G15" s="21">
        <v>1965.4</v>
      </c>
      <c r="H15" s="21">
        <f t="shared" si="3"/>
        <v>5091.6000000000004</v>
      </c>
    </row>
    <row r="16" spans="1:8">
      <c r="A16" s="19" t="s">
        <v>30</v>
      </c>
      <c r="B16" s="20" t="s">
        <v>31</v>
      </c>
      <c r="C16" s="21">
        <v>295000</v>
      </c>
      <c r="D16" s="21">
        <v>-13000</v>
      </c>
      <c r="E16" s="21">
        <f t="shared" si="5"/>
        <v>282000</v>
      </c>
      <c r="F16" s="21">
        <v>202839.44</v>
      </c>
      <c r="G16" s="21">
        <v>202839.44</v>
      </c>
      <c r="H16" s="21">
        <f t="shared" si="3"/>
        <v>79160.56</v>
      </c>
    </row>
    <row r="17" spans="1:8">
      <c r="A17" s="19" t="s">
        <v>32</v>
      </c>
      <c r="B17" s="20" t="s">
        <v>33</v>
      </c>
      <c r="C17" s="21">
        <v>257524</v>
      </c>
      <c r="D17" s="21">
        <v>-8400</v>
      </c>
      <c r="E17" s="21">
        <f t="shared" si="5"/>
        <v>249124</v>
      </c>
      <c r="F17" s="21">
        <v>66184.7</v>
      </c>
      <c r="G17" s="21">
        <v>66184.7</v>
      </c>
      <c r="H17" s="21">
        <f t="shared" si="3"/>
        <v>182939.3</v>
      </c>
    </row>
    <row r="18" spans="1:8">
      <c r="A18" s="19" t="s">
        <v>34</v>
      </c>
      <c r="B18" s="20" t="s">
        <v>35</v>
      </c>
      <c r="C18" s="21">
        <v>10000</v>
      </c>
      <c r="D18" s="21">
        <v>0</v>
      </c>
      <c r="E18" s="21">
        <f t="shared" si="5"/>
        <v>10000</v>
      </c>
      <c r="F18" s="21">
        <v>6167.22</v>
      </c>
      <c r="G18" s="21">
        <v>6167.22</v>
      </c>
      <c r="H18" s="21">
        <f t="shared" si="3"/>
        <v>3832.7799999999997</v>
      </c>
    </row>
    <row r="19" spans="1:8">
      <c r="A19" s="19" t="s">
        <v>36</v>
      </c>
      <c r="B19" s="20" t="s">
        <v>37</v>
      </c>
      <c r="C19" s="21">
        <v>121000</v>
      </c>
      <c r="D19" s="21">
        <v>0</v>
      </c>
      <c r="E19" s="21">
        <f t="shared" si="5"/>
        <v>121000</v>
      </c>
      <c r="F19" s="21">
        <v>86643.83</v>
      </c>
      <c r="G19" s="21">
        <v>86643.83</v>
      </c>
      <c r="H19" s="21">
        <f t="shared" si="3"/>
        <v>34356.17</v>
      </c>
    </row>
    <row r="20" spans="1:8">
      <c r="A20" s="19" t="s">
        <v>38</v>
      </c>
      <c r="B20" s="20" t="s">
        <v>39</v>
      </c>
      <c r="C20" s="21">
        <v>32000</v>
      </c>
      <c r="D20" s="21">
        <v>0</v>
      </c>
      <c r="E20" s="21">
        <f t="shared" si="5"/>
        <v>32000</v>
      </c>
      <c r="F20" s="21">
        <v>3743.36</v>
      </c>
      <c r="G20" s="21">
        <v>3743.36</v>
      </c>
      <c r="H20" s="21">
        <f t="shared" si="3"/>
        <v>28256.639999999999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68700</v>
      </c>
      <c r="D22" s="21">
        <v>-5000</v>
      </c>
      <c r="E22" s="21">
        <f t="shared" si="5"/>
        <v>63700</v>
      </c>
      <c r="F22" s="21">
        <v>10246.91</v>
      </c>
      <c r="G22" s="21">
        <v>10246.91</v>
      </c>
      <c r="H22" s="21">
        <f t="shared" si="3"/>
        <v>53453.09</v>
      </c>
    </row>
    <row r="23" spans="1:8">
      <c r="A23" s="16" t="s">
        <v>44</v>
      </c>
      <c r="B23" s="17"/>
      <c r="C23" s="18">
        <f>SUM(C24:C32)</f>
        <v>6291693</v>
      </c>
      <c r="D23" s="18">
        <f t="shared" ref="D23:G23" si="6">SUM(D24:D32)</f>
        <v>177687.51</v>
      </c>
      <c r="E23" s="18">
        <f t="shared" si="6"/>
        <v>6469380.5099999998</v>
      </c>
      <c r="F23" s="18">
        <f t="shared" si="6"/>
        <v>4630783.37</v>
      </c>
      <c r="G23" s="18">
        <f t="shared" si="6"/>
        <v>4627072.8699999992</v>
      </c>
      <c r="H23" s="18">
        <f t="shared" si="3"/>
        <v>1838597.1399999997</v>
      </c>
    </row>
    <row r="24" spans="1:8">
      <c r="A24" s="19" t="s">
        <v>45</v>
      </c>
      <c r="B24" s="20" t="s">
        <v>46</v>
      </c>
      <c r="C24" s="21">
        <v>228704</v>
      </c>
      <c r="D24" s="21">
        <v>-2880.41</v>
      </c>
      <c r="E24" s="21">
        <f t="shared" ref="E24:E32" si="7">C24+D24</f>
        <v>225823.59</v>
      </c>
      <c r="F24" s="21">
        <v>152967.94</v>
      </c>
      <c r="G24" s="21">
        <v>152817.94</v>
      </c>
      <c r="H24" s="21">
        <f t="shared" si="3"/>
        <v>72855.649999999994</v>
      </c>
    </row>
    <row r="25" spans="1:8">
      <c r="A25" s="19" t="s">
        <v>47</v>
      </c>
      <c r="B25" s="20" t="s">
        <v>48</v>
      </c>
      <c r="C25" s="21">
        <v>915052</v>
      </c>
      <c r="D25" s="21">
        <v>-65010.77</v>
      </c>
      <c r="E25" s="21">
        <f t="shared" si="7"/>
        <v>850041.23</v>
      </c>
      <c r="F25" s="21">
        <v>732172.43</v>
      </c>
      <c r="G25" s="21">
        <v>732172.43</v>
      </c>
      <c r="H25" s="21">
        <f t="shared" si="3"/>
        <v>117868.79999999993</v>
      </c>
    </row>
    <row r="26" spans="1:8">
      <c r="A26" s="19" t="s">
        <v>49</v>
      </c>
      <c r="B26" s="20" t="s">
        <v>50</v>
      </c>
      <c r="C26" s="21">
        <v>3114650</v>
      </c>
      <c r="D26" s="21">
        <v>7262.03</v>
      </c>
      <c r="E26" s="21">
        <f t="shared" si="7"/>
        <v>3121912.03</v>
      </c>
      <c r="F26" s="21">
        <v>2331289.41</v>
      </c>
      <c r="G26" s="21">
        <v>2331171.4</v>
      </c>
      <c r="H26" s="21">
        <f t="shared" si="3"/>
        <v>790622.61999999965</v>
      </c>
    </row>
    <row r="27" spans="1:8">
      <c r="A27" s="19" t="s">
        <v>51</v>
      </c>
      <c r="B27" s="20" t="s">
        <v>52</v>
      </c>
      <c r="C27" s="21">
        <v>459465</v>
      </c>
      <c r="D27" s="21">
        <v>17951.650000000001</v>
      </c>
      <c r="E27" s="21">
        <f t="shared" si="7"/>
        <v>477416.65</v>
      </c>
      <c r="F27" s="21">
        <v>290211.56</v>
      </c>
      <c r="G27" s="21">
        <v>289110.63</v>
      </c>
      <c r="H27" s="21">
        <f t="shared" si="3"/>
        <v>187205.09000000003</v>
      </c>
    </row>
    <row r="28" spans="1:8">
      <c r="A28" s="19" t="s">
        <v>53</v>
      </c>
      <c r="B28" s="20" t="s">
        <v>54</v>
      </c>
      <c r="C28" s="21">
        <v>138566</v>
      </c>
      <c r="D28" s="21">
        <v>14278.8</v>
      </c>
      <c r="E28" s="21">
        <f t="shared" si="7"/>
        <v>152844.79999999999</v>
      </c>
      <c r="F28" s="21">
        <v>76490.63</v>
      </c>
      <c r="G28" s="21">
        <v>76316.63</v>
      </c>
      <c r="H28" s="21">
        <f t="shared" si="3"/>
        <v>76354.169999999984</v>
      </c>
    </row>
    <row r="29" spans="1:8">
      <c r="A29" s="19" t="s">
        <v>55</v>
      </c>
      <c r="B29" s="20" t="s">
        <v>56</v>
      </c>
      <c r="C29" s="21">
        <v>196000</v>
      </c>
      <c r="D29" s="21">
        <v>25777.52</v>
      </c>
      <c r="E29" s="21">
        <f t="shared" si="7"/>
        <v>221777.52</v>
      </c>
      <c r="F29" s="21">
        <v>25777.52</v>
      </c>
      <c r="G29" s="21">
        <v>25777.52</v>
      </c>
      <c r="H29" s="21">
        <f t="shared" si="3"/>
        <v>196000</v>
      </c>
    </row>
    <row r="30" spans="1:8">
      <c r="A30" s="19" t="s">
        <v>57</v>
      </c>
      <c r="B30" s="20" t="s">
        <v>58</v>
      </c>
      <c r="C30" s="21">
        <v>330860</v>
      </c>
      <c r="D30" s="21">
        <v>10825</v>
      </c>
      <c r="E30" s="21">
        <f t="shared" si="7"/>
        <v>341685</v>
      </c>
      <c r="F30" s="21">
        <v>142727.79999999999</v>
      </c>
      <c r="G30" s="21">
        <v>142164.69</v>
      </c>
      <c r="H30" s="21">
        <f t="shared" si="3"/>
        <v>198957.2</v>
      </c>
    </row>
    <row r="31" spans="1:8">
      <c r="A31" s="19" t="s">
        <v>59</v>
      </c>
      <c r="B31" s="20" t="s">
        <v>60</v>
      </c>
      <c r="C31" s="21">
        <v>618428</v>
      </c>
      <c r="D31" s="21">
        <v>152564.37</v>
      </c>
      <c r="E31" s="21">
        <f t="shared" si="7"/>
        <v>770992.37</v>
      </c>
      <c r="F31" s="21">
        <v>683009.36</v>
      </c>
      <c r="G31" s="21">
        <v>681747.91</v>
      </c>
      <c r="H31" s="21">
        <f t="shared" si="3"/>
        <v>87983.010000000009</v>
      </c>
    </row>
    <row r="32" spans="1:8">
      <c r="A32" s="19" t="s">
        <v>61</v>
      </c>
      <c r="B32" s="20" t="s">
        <v>62</v>
      </c>
      <c r="C32" s="21">
        <v>289968</v>
      </c>
      <c r="D32" s="21">
        <v>16919.32</v>
      </c>
      <c r="E32" s="21">
        <f t="shared" si="7"/>
        <v>306887.32</v>
      </c>
      <c r="F32" s="21">
        <v>196136.72</v>
      </c>
      <c r="G32" s="21">
        <v>195793.72</v>
      </c>
      <c r="H32" s="21">
        <f t="shared" si="3"/>
        <v>110750.6</v>
      </c>
    </row>
    <row r="33" spans="1:8">
      <c r="A33" s="16" t="s">
        <v>63</v>
      </c>
      <c r="B33" s="17"/>
      <c r="C33" s="18">
        <f>SUM(C34:C42)</f>
        <v>243500</v>
      </c>
      <c r="D33" s="18">
        <f t="shared" ref="D33:G33" si="8">SUM(D34:D42)</f>
        <v>46080</v>
      </c>
      <c r="E33" s="18">
        <f t="shared" si="8"/>
        <v>289580</v>
      </c>
      <c r="F33" s="18">
        <f t="shared" si="8"/>
        <v>212815.37</v>
      </c>
      <c r="G33" s="18">
        <f t="shared" si="8"/>
        <v>212815.37</v>
      </c>
      <c r="H33" s="18">
        <f t="shared" si="3"/>
        <v>76764.63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123500</v>
      </c>
      <c r="D37" s="21">
        <v>46080</v>
      </c>
      <c r="E37" s="21">
        <f t="shared" si="9"/>
        <v>169580</v>
      </c>
      <c r="F37" s="21">
        <v>146080</v>
      </c>
      <c r="G37" s="21">
        <v>146080</v>
      </c>
      <c r="H37" s="21">
        <f t="shared" si="3"/>
        <v>23500</v>
      </c>
    </row>
    <row r="38" spans="1:8">
      <c r="A38" s="19" t="s">
        <v>72</v>
      </c>
      <c r="B38" s="20" t="s">
        <v>73</v>
      </c>
      <c r="C38" s="21">
        <v>120000</v>
      </c>
      <c r="D38" s="21">
        <v>0</v>
      </c>
      <c r="E38" s="21">
        <f t="shared" si="9"/>
        <v>120000</v>
      </c>
      <c r="F38" s="21">
        <v>66735.37</v>
      </c>
      <c r="G38" s="21">
        <v>66735.37</v>
      </c>
      <c r="H38" s="21">
        <f t="shared" si="3"/>
        <v>53264.630000000005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190000</v>
      </c>
      <c r="D43" s="18">
        <f t="shared" ref="D43:G43" si="10">SUM(D44:D52)</f>
        <v>0</v>
      </c>
      <c r="E43" s="18">
        <f t="shared" si="10"/>
        <v>190000</v>
      </c>
      <c r="F43" s="18">
        <f t="shared" si="10"/>
        <v>49900</v>
      </c>
      <c r="G43" s="18">
        <f t="shared" si="10"/>
        <v>49900</v>
      </c>
      <c r="H43" s="18">
        <f t="shared" si="3"/>
        <v>140100</v>
      </c>
    </row>
    <row r="44" spans="1:8">
      <c r="A44" s="19" t="s">
        <v>81</v>
      </c>
      <c r="B44" s="20" t="s">
        <v>82</v>
      </c>
      <c r="C44" s="21">
        <v>117500</v>
      </c>
      <c r="D44" s="21">
        <v>0</v>
      </c>
      <c r="E44" s="21">
        <f t="shared" ref="E44:E52" si="11">C44+D44</f>
        <v>117500</v>
      </c>
      <c r="F44" s="21">
        <v>0</v>
      </c>
      <c r="G44" s="21">
        <v>0</v>
      </c>
      <c r="H44" s="21">
        <f t="shared" si="3"/>
        <v>117500</v>
      </c>
    </row>
    <row r="45" spans="1:8">
      <c r="A45" s="19" t="s">
        <v>83</v>
      </c>
      <c r="B45" s="20" t="s">
        <v>84</v>
      </c>
      <c r="C45" s="21">
        <v>50000</v>
      </c>
      <c r="D45" s="21">
        <v>0</v>
      </c>
      <c r="E45" s="21">
        <f t="shared" si="11"/>
        <v>50000</v>
      </c>
      <c r="F45" s="21">
        <v>49900</v>
      </c>
      <c r="G45" s="21">
        <v>49900</v>
      </c>
      <c r="H45" s="21">
        <f t="shared" si="3"/>
        <v>100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22500</v>
      </c>
      <c r="D49" s="21">
        <v>0</v>
      </c>
      <c r="E49" s="21">
        <f t="shared" si="11"/>
        <v>22500</v>
      </c>
      <c r="F49" s="21">
        <v>0</v>
      </c>
      <c r="G49" s="21">
        <v>0</v>
      </c>
      <c r="H49" s="21">
        <f t="shared" si="3"/>
        <v>22500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0</v>
      </c>
      <c r="E79" s="25">
        <f t="shared" si="21"/>
        <v>0</v>
      </c>
      <c r="F79" s="25">
        <f t="shared" si="21"/>
        <v>0</v>
      </c>
      <c r="G79" s="25">
        <f t="shared" si="21"/>
        <v>0</v>
      </c>
      <c r="H79" s="25">
        <f t="shared" si="21"/>
        <v>0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23"/>
        <v>0</v>
      </c>
      <c r="F83" s="31"/>
      <c r="G83" s="31"/>
      <c r="H83" s="31">
        <f t="shared" si="24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23"/>
        <v>0</v>
      </c>
      <c r="F84" s="31"/>
      <c r="G84" s="31"/>
      <c r="H84" s="31">
        <f t="shared" si="2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si="24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26">C89+D89</f>
        <v>0</v>
      </c>
      <c r="F89" s="31"/>
      <c r="G89" s="31"/>
      <c r="H89" s="31">
        <f t="shared" si="24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6"/>
        <v>0</v>
      </c>
      <c r="F97" s="31"/>
      <c r="G97" s="31"/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0</v>
      </c>
      <c r="E98" s="25">
        <f t="shared" si="27"/>
        <v>0</v>
      </c>
      <c r="F98" s="25">
        <f t="shared" si="27"/>
        <v>0</v>
      </c>
      <c r="G98" s="25">
        <f t="shared" si="27"/>
        <v>0</v>
      </c>
      <c r="H98" s="25">
        <f t="shared" si="24"/>
        <v>0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8">C99+D99</f>
        <v>0</v>
      </c>
      <c r="F99" s="31"/>
      <c r="G99" s="31"/>
      <c r="H99" s="31">
        <f t="shared" si="2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28"/>
        <v>0</v>
      </c>
      <c r="F101" s="31"/>
      <c r="G101" s="31"/>
      <c r="H101" s="31">
        <f t="shared" si="24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8"/>
        <v>0</v>
      </c>
      <c r="F102" s="31"/>
      <c r="G102" s="31"/>
      <c r="H102" s="31">
        <f t="shared" si="24"/>
        <v>0</v>
      </c>
    </row>
    <row r="103" spans="1:8">
      <c r="A103" s="19" t="s">
        <v>165</v>
      </c>
      <c r="B103" s="30" t="s">
        <v>54</v>
      </c>
      <c r="C103" s="31"/>
      <c r="D103" s="31"/>
      <c r="E103" s="21">
        <f t="shared" si="28"/>
        <v>0</v>
      </c>
      <c r="F103" s="31"/>
      <c r="G103" s="31"/>
      <c r="H103" s="31">
        <f t="shared" si="24"/>
        <v>0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/>
      <c r="D106" s="31"/>
      <c r="E106" s="21">
        <f t="shared" si="28"/>
        <v>0</v>
      </c>
      <c r="F106" s="31"/>
      <c r="G106" s="31"/>
      <c r="H106" s="31">
        <f t="shared" si="24"/>
        <v>0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8"/>
        <v>0</v>
      </c>
      <c r="F107" s="31"/>
      <c r="G107" s="31"/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16699782.989999998</v>
      </c>
      <c r="D154" s="25">
        <f t="shared" ref="D154:H154" si="42">D4+D79</f>
        <v>941326.64</v>
      </c>
      <c r="E154" s="25">
        <f t="shared" si="42"/>
        <v>17641109.629999999</v>
      </c>
      <c r="F154" s="25">
        <f t="shared" si="42"/>
        <v>11457750.279999999</v>
      </c>
      <c r="G154" s="25">
        <f t="shared" si="42"/>
        <v>11453496.779999999</v>
      </c>
      <c r="H154" s="25">
        <f t="shared" si="42"/>
        <v>6183359.3499999987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8" spans="1:8">
      <c r="A158"/>
      <c r="B158" s="38" t="s">
        <v>207</v>
      </c>
      <c r="C158" s="39"/>
      <c r="D158" s="39"/>
      <c r="E158" s="39"/>
      <c r="F158" s="39"/>
      <c r="G158" s="39"/>
      <c r="H158"/>
    </row>
    <row r="159" spans="1:8">
      <c r="A159"/>
      <c r="B159" s="39"/>
      <c r="C159" s="39"/>
      <c r="D159" s="39"/>
      <c r="E159" s="39"/>
      <c r="F159" s="39"/>
      <c r="G159" s="39"/>
      <c r="H159"/>
    </row>
    <row r="160" spans="1:8">
      <c r="A160"/>
      <c r="B160" s="39"/>
      <c r="C160" s="39"/>
      <c r="D160" s="39"/>
      <c r="E160" s="39"/>
      <c r="F160" s="39"/>
      <c r="G160" s="39"/>
      <c r="H160"/>
    </row>
    <row r="161" spans="2:7">
      <c r="B161" s="39"/>
      <c r="C161" s="39"/>
      <c r="D161" s="39"/>
      <c r="E161" s="39"/>
      <c r="F161" s="39"/>
      <c r="G161" s="39"/>
    </row>
    <row r="162" spans="2:7">
      <c r="B162" s="40" t="s">
        <v>208</v>
      </c>
      <c r="C162" s="39"/>
      <c r="D162" s="39"/>
      <c r="E162" s="41" t="s">
        <v>209</v>
      </c>
      <c r="F162" s="41"/>
      <c r="G162" s="41"/>
    </row>
    <row r="163" spans="2:7" ht="22.5">
      <c r="B163" s="42" t="s">
        <v>210</v>
      </c>
      <c r="C163" s="39"/>
      <c r="D163" s="39"/>
      <c r="E163" s="43" t="s">
        <v>211</v>
      </c>
      <c r="F163" s="43"/>
      <c r="G163" s="43"/>
    </row>
  </sheetData>
  <sheetProtection algorithmName="SHA-512" hashValue="3xO8/4ca21IuyM7Tn5MSmua8yrz/UwHfUvaYyS9HGq12F31u5qipZUuRJ4cHI5gKb87CO9ZVAxWrVoJzsLBXlw==" saltValue="yxIUYZTwM1Oge1dGp+/RWw==" spinCount="100000" sheet="1" objects="1" scenarios="1" selectLockedCells="1" selectUnlockedCells="1"/>
  <mergeCells count="27">
    <mergeCell ref="A154:B154"/>
    <mergeCell ref="E162:G162"/>
    <mergeCell ref="E163:G163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2017-11-13T03:37:38Z</dcterms:created>
  <dcterms:modified xsi:type="dcterms:W3CDTF">2017-11-13T03:40:12Z</dcterms:modified>
</cp:coreProperties>
</file>