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06_Información disciplina financiera\"/>
    </mc:Choice>
  </mc:AlternateContent>
  <bookViews>
    <workbookView xWindow="0" yWindow="0" windowWidth="20490" windowHeight="706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E79" i="1" s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5" i="1" s="1"/>
  <c r="E6" i="1"/>
  <c r="G5" i="1"/>
  <c r="F5" i="1"/>
  <c r="E5" i="1"/>
  <c r="D5" i="1"/>
  <c r="C5" i="1"/>
  <c r="G4" i="1"/>
  <c r="F4" i="1"/>
  <c r="F154" i="1" s="1"/>
  <c r="D4" i="1"/>
  <c r="D154" i="1" s="1"/>
  <c r="C4" i="1"/>
  <c r="C154" i="1" l="1"/>
  <c r="G154" i="1"/>
  <c r="E70" i="1"/>
  <c r="H80" i="1"/>
  <c r="H79" i="1" s="1"/>
  <c r="H70" i="1" l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<sst xmlns="http://schemas.openxmlformats.org/spreadsheetml/2006/main" count="281" uniqueCount="208">
  <si>
    <t>MUSEO ICONOGRAFICO DEL QUIJOTE
Clasificación por Objeto del Gasto (Capítulo y Concepto)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</si>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</sst>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indexed="9"/>
      <name val="}"/>
    </font>
    <font>
      <sz val="10"/>
      <color indexed="8"/>
      <name val="}"/>
    </font>
    <font>
      <b/>
      <sz val="8"/>
      <color indexed="8"/>
      <name val="}"/>
    </font>
    <font>
      <sz val="8"/>
      <color indexed="8"/>
      <name val="}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4" fontId="4" fillId="0" borderId="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43" fontId="11" fillId="3" borderId="0" xfId="1" applyFont="1" applyFill="1" applyBorder="1"/>
    <xf numFmtId="0" fontId="12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/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top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158</xdr:row>
          <xdr:rowOff>85725</xdr:rowOff>
        </xdr:from>
        <xdr:to>
          <xdr:col>7</xdr:col>
          <xdr:colOff>838200</xdr:colOff>
          <xdr:row>163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3"/>
  <sheetViews>
    <sheetView tabSelected="1" zoomScaleNormal="100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7" t="s">
        <v>0</v>
      </c>
      <c r="B1" s="38"/>
      <c r="C1" s="38"/>
      <c r="D1" s="38"/>
      <c r="E1" s="38"/>
      <c r="F1" s="38"/>
      <c r="G1" s="38"/>
      <c r="H1" s="39"/>
    </row>
    <row r="2" spans="1:8">
      <c r="A2" s="37"/>
      <c r="B2" s="40"/>
      <c r="C2" s="41" t="s">
        <v>1</v>
      </c>
      <c r="D2" s="41"/>
      <c r="E2" s="41"/>
      <c r="F2" s="41"/>
      <c r="G2" s="41"/>
      <c r="H2" s="2"/>
    </row>
    <row r="3" spans="1:8" ht="22.5">
      <c r="A3" s="42" t="s">
        <v>2</v>
      </c>
      <c r="B3" s="43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44" t="s">
        <v>9</v>
      </c>
      <c r="B4" s="45"/>
      <c r="C4" s="6">
        <f t="shared" ref="C4:H4" si="0">C5+C13+C23+C33+C43+C53+C57+C66+C70</f>
        <v>16532819</v>
      </c>
      <c r="D4" s="6">
        <f t="shared" si="0"/>
        <v>1942839.9899999998</v>
      </c>
      <c r="E4" s="6">
        <f t="shared" si="0"/>
        <v>18475658.989999998</v>
      </c>
      <c r="F4" s="6">
        <f t="shared" si="0"/>
        <v>12214196.499999998</v>
      </c>
      <c r="G4" s="6">
        <f t="shared" si="0"/>
        <v>12210367.739999998</v>
      </c>
      <c r="H4" s="6">
        <f t="shared" si="0"/>
        <v>6261462.4900000012</v>
      </c>
    </row>
    <row r="5" spans="1:8">
      <c r="A5" s="33" t="s">
        <v>10</v>
      </c>
      <c r="B5" s="34"/>
      <c r="C5" s="7">
        <f t="shared" ref="C5:H5" si="1">SUM(C6:C12)</f>
        <v>9408988</v>
      </c>
      <c r="D5" s="7">
        <f t="shared" si="1"/>
        <v>1069780.52</v>
      </c>
      <c r="E5" s="7">
        <f t="shared" si="1"/>
        <v>10478768.52</v>
      </c>
      <c r="F5" s="7">
        <f t="shared" si="1"/>
        <v>6684791.3199999994</v>
      </c>
      <c r="G5" s="7">
        <f t="shared" si="1"/>
        <v>6684791.3199999994</v>
      </c>
      <c r="H5" s="7">
        <f t="shared" si="1"/>
        <v>3793977.2</v>
      </c>
    </row>
    <row r="6" spans="1:8">
      <c r="A6" s="8" t="s">
        <v>11</v>
      </c>
      <c r="B6" s="9" t="s">
        <v>12</v>
      </c>
      <c r="C6" s="10">
        <v>2494140</v>
      </c>
      <c r="D6" s="10">
        <v>50040</v>
      </c>
      <c r="E6" s="10">
        <f>C6+D6</f>
        <v>2544180</v>
      </c>
      <c r="F6" s="10">
        <v>1806471.16</v>
      </c>
      <c r="G6" s="10">
        <v>1806471.16</v>
      </c>
      <c r="H6" s="10">
        <f>E6-F6</f>
        <v>737708.84000000008</v>
      </c>
    </row>
    <row r="7" spans="1:8">
      <c r="A7" s="8" t="s">
        <v>13</v>
      </c>
      <c r="B7" s="9" t="s">
        <v>14</v>
      </c>
      <c r="C7" s="10">
        <v>43200</v>
      </c>
      <c r="D7" s="10">
        <v>175861.36</v>
      </c>
      <c r="E7" s="10">
        <f t="shared" ref="E7:E12" si="2">C7+D7</f>
        <v>219061.36</v>
      </c>
      <c r="F7" s="10">
        <v>161081.35999999999</v>
      </c>
      <c r="G7" s="10">
        <v>161081.35999999999</v>
      </c>
      <c r="H7" s="10">
        <f t="shared" ref="H7:H70" si="3">E7-F7</f>
        <v>57980</v>
      </c>
    </row>
    <row r="8" spans="1:8">
      <c r="A8" s="8" t="s">
        <v>15</v>
      </c>
      <c r="B8" s="9" t="s">
        <v>16</v>
      </c>
      <c r="C8" s="10">
        <v>3058559</v>
      </c>
      <c r="D8" s="10">
        <v>128721.69</v>
      </c>
      <c r="E8" s="10">
        <f t="shared" si="2"/>
        <v>3187280.69</v>
      </c>
      <c r="F8" s="10">
        <v>1470177.45</v>
      </c>
      <c r="G8" s="10">
        <v>1470177.45</v>
      </c>
      <c r="H8" s="10">
        <f t="shared" si="3"/>
        <v>1717103.24</v>
      </c>
    </row>
    <row r="9" spans="1:8">
      <c r="A9" s="8" t="s">
        <v>17</v>
      </c>
      <c r="B9" s="9" t="s">
        <v>18</v>
      </c>
      <c r="C9" s="10">
        <v>886331</v>
      </c>
      <c r="D9" s="10">
        <v>41914.5</v>
      </c>
      <c r="E9" s="10">
        <f t="shared" si="2"/>
        <v>928245.5</v>
      </c>
      <c r="F9" s="10">
        <v>607287.82999999996</v>
      </c>
      <c r="G9" s="10">
        <v>607287.82999999996</v>
      </c>
      <c r="H9" s="10">
        <f t="shared" si="3"/>
        <v>320957.67000000004</v>
      </c>
    </row>
    <row r="10" spans="1:8">
      <c r="A10" s="8" t="s">
        <v>19</v>
      </c>
      <c r="B10" s="9" t="s">
        <v>20</v>
      </c>
      <c r="C10" s="10">
        <v>2897350</v>
      </c>
      <c r="D10" s="10">
        <v>672675.97</v>
      </c>
      <c r="E10" s="10">
        <f t="shared" si="2"/>
        <v>3570025.9699999997</v>
      </c>
      <c r="F10" s="10">
        <v>2625909.2599999998</v>
      </c>
      <c r="G10" s="10">
        <v>2625909.2599999998</v>
      </c>
      <c r="H10" s="10">
        <f t="shared" si="3"/>
        <v>944116.71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29408</v>
      </c>
      <c r="D12" s="10">
        <v>567</v>
      </c>
      <c r="E12" s="10">
        <f t="shared" si="2"/>
        <v>29975</v>
      </c>
      <c r="F12" s="10">
        <v>13864.26</v>
      </c>
      <c r="G12" s="10">
        <v>13864.26</v>
      </c>
      <c r="H12" s="10">
        <f t="shared" si="3"/>
        <v>16110.74</v>
      </c>
    </row>
    <row r="13" spans="1:8">
      <c r="A13" s="33" t="s">
        <v>25</v>
      </c>
      <c r="B13" s="34"/>
      <c r="C13" s="7">
        <f>SUM(C14:C22)</f>
        <v>788300</v>
      </c>
      <c r="D13" s="7">
        <f>SUM(D14:D22)</f>
        <v>-178598.71</v>
      </c>
      <c r="E13" s="7">
        <f>SUM(E14:E22)</f>
        <v>609701.29</v>
      </c>
      <c r="F13" s="7">
        <f>SUM(F14:F22)</f>
        <v>335104.06</v>
      </c>
      <c r="G13" s="7">
        <f>SUM(G14:G22)</f>
        <v>330497.59999999998</v>
      </c>
      <c r="H13" s="7">
        <f t="shared" si="3"/>
        <v>274597.23000000004</v>
      </c>
    </row>
    <row r="14" spans="1:8">
      <c r="A14" s="8" t="s">
        <v>26</v>
      </c>
      <c r="B14" s="9" t="s">
        <v>27</v>
      </c>
      <c r="C14" s="10">
        <v>182300</v>
      </c>
      <c r="D14" s="10">
        <v>-56109.08</v>
      </c>
      <c r="E14" s="10">
        <f t="shared" ref="E14:E22" si="4">C14+D14</f>
        <v>126190.92</v>
      </c>
      <c r="F14" s="10">
        <v>86391.39</v>
      </c>
      <c r="G14" s="10">
        <v>86391.39</v>
      </c>
      <c r="H14" s="10">
        <f t="shared" si="3"/>
        <v>39799.53</v>
      </c>
    </row>
    <row r="15" spans="1:8">
      <c r="A15" s="8" t="s">
        <v>28</v>
      </c>
      <c r="B15" s="9" t="s">
        <v>29</v>
      </c>
      <c r="C15" s="10">
        <v>7000</v>
      </c>
      <c r="D15" s="10">
        <v>4030.5</v>
      </c>
      <c r="E15" s="10">
        <f t="shared" si="4"/>
        <v>11030.5</v>
      </c>
      <c r="F15" s="10">
        <v>2935.52</v>
      </c>
      <c r="G15" s="10">
        <v>2935.52</v>
      </c>
      <c r="H15" s="10">
        <f t="shared" si="3"/>
        <v>8094.98</v>
      </c>
    </row>
    <row r="16" spans="1:8">
      <c r="A16" s="8" t="s">
        <v>30</v>
      </c>
      <c r="B16" s="9" t="s">
        <v>31</v>
      </c>
      <c r="C16" s="10">
        <v>250000</v>
      </c>
      <c r="D16" s="10">
        <v>-23116</v>
      </c>
      <c r="E16" s="10">
        <f t="shared" si="4"/>
        <v>226884</v>
      </c>
      <c r="F16" s="10">
        <v>75101.929999999993</v>
      </c>
      <c r="G16" s="10">
        <v>75101.929999999993</v>
      </c>
      <c r="H16" s="10">
        <f t="shared" si="3"/>
        <v>151782.07</v>
      </c>
    </row>
    <row r="17" spans="1:8">
      <c r="A17" s="8" t="s">
        <v>32</v>
      </c>
      <c r="B17" s="9" t="s">
        <v>33</v>
      </c>
      <c r="C17" s="10">
        <v>141900</v>
      </c>
      <c r="D17" s="10">
        <v>-49234.13</v>
      </c>
      <c r="E17" s="10">
        <f t="shared" si="4"/>
        <v>92665.87</v>
      </c>
      <c r="F17" s="10">
        <v>69055.399999999994</v>
      </c>
      <c r="G17" s="10">
        <v>69055.399999999994</v>
      </c>
      <c r="H17" s="10">
        <f t="shared" si="3"/>
        <v>23610.47</v>
      </c>
    </row>
    <row r="18" spans="1:8">
      <c r="A18" s="8" t="s">
        <v>34</v>
      </c>
      <c r="B18" s="9" t="s">
        <v>35</v>
      </c>
      <c r="C18" s="10">
        <v>22000</v>
      </c>
      <c r="D18" s="10">
        <v>-13500</v>
      </c>
      <c r="E18" s="10">
        <f t="shared" si="4"/>
        <v>8500</v>
      </c>
      <c r="F18" s="10">
        <v>6227.02</v>
      </c>
      <c r="G18" s="10">
        <v>6227.02</v>
      </c>
      <c r="H18" s="10">
        <f t="shared" si="3"/>
        <v>2272.9799999999996</v>
      </c>
    </row>
    <row r="19" spans="1:8">
      <c r="A19" s="8" t="s">
        <v>36</v>
      </c>
      <c r="B19" s="9" t="s">
        <v>37</v>
      </c>
      <c r="C19" s="10">
        <v>112000</v>
      </c>
      <c r="D19" s="10">
        <v>5000</v>
      </c>
      <c r="E19" s="10">
        <f t="shared" si="4"/>
        <v>117000</v>
      </c>
      <c r="F19" s="10">
        <v>83504.740000000005</v>
      </c>
      <c r="G19" s="10">
        <v>78898.28</v>
      </c>
      <c r="H19" s="10">
        <f t="shared" si="3"/>
        <v>33495.259999999995</v>
      </c>
    </row>
    <row r="20" spans="1:8">
      <c r="A20" s="8" t="s">
        <v>38</v>
      </c>
      <c r="B20" s="9" t="s">
        <v>39</v>
      </c>
      <c r="C20" s="10">
        <v>41000</v>
      </c>
      <c r="D20" s="10">
        <v>-36250</v>
      </c>
      <c r="E20" s="10">
        <f t="shared" si="4"/>
        <v>4750</v>
      </c>
      <c r="F20" s="10">
        <v>4298</v>
      </c>
      <c r="G20" s="10">
        <v>4298</v>
      </c>
      <c r="H20" s="10">
        <f t="shared" si="3"/>
        <v>452</v>
      </c>
    </row>
    <row r="21" spans="1:8">
      <c r="A21" s="8" t="s">
        <v>40</v>
      </c>
      <c r="B21" s="9" t="s">
        <v>41</v>
      </c>
      <c r="C21" s="10"/>
      <c r="D21" s="10"/>
      <c r="E21" s="10">
        <f t="shared" si="4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32100</v>
      </c>
      <c r="D22" s="10">
        <v>-9420</v>
      </c>
      <c r="E22" s="10">
        <f t="shared" si="4"/>
        <v>22680</v>
      </c>
      <c r="F22" s="10">
        <v>7590.06</v>
      </c>
      <c r="G22" s="10">
        <v>7590.06</v>
      </c>
      <c r="H22" s="10">
        <f t="shared" si="3"/>
        <v>15089.939999999999</v>
      </c>
    </row>
    <row r="23" spans="1:8">
      <c r="A23" s="33" t="s">
        <v>44</v>
      </c>
      <c r="B23" s="34"/>
      <c r="C23" s="7">
        <f>SUM(C24:C32)</f>
        <v>5876731</v>
      </c>
      <c r="D23" s="7">
        <f>SUM(D24:D32)</f>
        <v>1076628.1799999997</v>
      </c>
      <c r="E23" s="7">
        <f>SUM(E24:E32)</f>
        <v>6953359.1800000006</v>
      </c>
      <c r="F23" s="7">
        <f>SUM(F24:F32)</f>
        <v>5102453.33</v>
      </c>
      <c r="G23" s="7">
        <f>SUM(G24:G32)</f>
        <v>5103231.0299999993</v>
      </c>
      <c r="H23" s="7">
        <f t="shared" si="3"/>
        <v>1850905.8500000006</v>
      </c>
    </row>
    <row r="24" spans="1:8">
      <c r="A24" s="8" t="s">
        <v>45</v>
      </c>
      <c r="B24" s="9" t="s">
        <v>46</v>
      </c>
      <c r="C24" s="10">
        <v>258378.46</v>
      </c>
      <c r="D24" s="10">
        <v>5474.82</v>
      </c>
      <c r="E24" s="10">
        <f t="shared" ref="E24:E32" si="5">C24+D24</f>
        <v>263853.27999999997</v>
      </c>
      <c r="F24" s="10">
        <v>184294.13</v>
      </c>
      <c r="G24" s="10">
        <v>184294.13</v>
      </c>
      <c r="H24" s="10">
        <f t="shared" si="3"/>
        <v>79559.149999999965</v>
      </c>
    </row>
    <row r="25" spans="1:8">
      <c r="A25" s="8" t="s">
        <v>47</v>
      </c>
      <c r="B25" s="9" t="s">
        <v>48</v>
      </c>
      <c r="C25" s="10">
        <v>572500</v>
      </c>
      <c r="D25" s="10">
        <v>577974</v>
      </c>
      <c r="E25" s="10">
        <f t="shared" si="5"/>
        <v>1150474</v>
      </c>
      <c r="F25" s="10">
        <v>974868.34</v>
      </c>
      <c r="G25" s="10">
        <v>974868.34</v>
      </c>
      <c r="H25" s="10">
        <f t="shared" si="3"/>
        <v>175605.66000000003</v>
      </c>
    </row>
    <row r="26" spans="1:8">
      <c r="A26" s="8" t="s">
        <v>49</v>
      </c>
      <c r="B26" s="9" t="s">
        <v>50</v>
      </c>
      <c r="C26" s="10">
        <v>2967000.45</v>
      </c>
      <c r="D26" s="10">
        <v>376603.47</v>
      </c>
      <c r="E26" s="10">
        <f t="shared" si="5"/>
        <v>3343603.92</v>
      </c>
      <c r="F26" s="10">
        <v>2523205.0699999998</v>
      </c>
      <c r="G26" s="10">
        <v>2523205.0699999998</v>
      </c>
      <c r="H26" s="10">
        <f t="shared" si="3"/>
        <v>820398.85000000009</v>
      </c>
    </row>
    <row r="27" spans="1:8">
      <c r="A27" s="8" t="s">
        <v>51</v>
      </c>
      <c r="B27" s="9" t="s">
        <v>52</v>
      </c>
      <c r="C27" s="10">
        <v>922000</v>
      </c>
      <c r="D27" s="10">
        <v>-36385.550000000003</v>
      </c>
      <c r="E27" s="10">
        <f t="shared" si="5"/>
        <v>885614.45</v>
      </c>
      <c r="F27" s="10">
        <v>458455.15</v>
      </c>
      <c r="G27" s="10">
        <v>458455.15</v>
      </c>
      <c r="H27" s="10">
        <f t="shared" si="3"/>
        <v>427159.29999999993</v>
      </c>
    </row>
    <row r="28" spans="1:8">
      <c r="A28" s="8" t="s">
        <v>53</v>
      </c>
      <c r="B28" s="9" t="s">
        <v>54</v>
      </c>
      <c r="C28" s="10">
        <v>308552.12</v>
      </c>
      <c r="D28" s="10">
        <v>-72756</v>
      </c>
      <c r="E28" s="10">
        <f t="shared" si="5"/>
        <v>235796.12</v>
      </c>
      <c r="F28" s="10">
        <v>159116.62</v>
      </c>
      <c r="G28" s="10">
        <v>159116.62</v>
      </c>
      <c r="H28" s="10">
        <f t="shared" si="3"/>
        <v>76679.5</v>
      </c>
    </row>
    <row r="29" spans="1:8">
      <c r="A29" s="8" t="s">
        <v>55</v>
      </c>
      <c r="B29" s="9" t="s">
        <v>56</v>
      </c>
      <c r="C29" s="10">
        <v>60000</v>
      </c>
      <c r="D29" s="10">
        <v>40066</v>
      </c>
      <c r="E29" s="10">
        <f t="shared" si="5"/>
        <v>100066</v>
      </c>
      <c r="F29" s="10">
        <v>96526</v>
      </c>
      <c r="G29" s="10">
        <v>96526</v>
      </c>
      <c r="H29" s="10">
        <f t="shared" si="3"/>
        <v>3540</v>
      </c>
    </row>
    <row r="30" spans="1:8">
      <c r="A30" s="8" t="s">
        <v>57</v>
      </c>
      <c r="B30" s="9" t="s">
        <v>58</v>
      </c>
      <c r="C30" s="10">
        <v>295800</v>
      </c>
      <c r="D30" s="10">
        <v>-89692</v>
      </c>
      <c r="E30" s="10">
        <f t="shared" si="5"/>
        <v>206108</v>
      </c>
      <c r="F30" s="10">
        <v>118578</v>
      </c>
      <c r="G30" s="10">
        <v>118578</v>
      </c>
      <c r="H30" s="10">
        <f t="shared" si="3"/>
        <v>87530</v>
      </c>
    </row>
    <row r="31" spans="1:8">
      <c r="A31" s="8" t="s">
        <v>59</v>
      </c>
      <c r="B31" s="9" t="s">
        <v>60</v>
      </c>
      <c r="C31" s="10">
        <v>231817.97</v>
      </c>
      <c r="D31" s="10">
        <v>265526.98</v>
      </c>
      <c r="E31" s="10">
        <f t="shared" si="5"/>
        <v>497344.94999999995</v>
      </c>
      <c r="F31" s="10">
        <v>430068.79</v>
      </c>
      <c r="G31" s="10">
        <v>430068.79</v>
      </c>
      <c r="H31" s="10">
        <f t="shared" si="3"/>
        <v>67276.159999999974</v>
      </c>
    </row>
    <row r="32" spans="1:8">
      <c r="A32" s="8" t="s">
        <v>61</v>
      </c>
      <c r="B32" s="9" t="s">
        <v>62</v>
      </c>
      <c r="C32" s="10">
        <v>260682</v>
      </c>
      <c r="D32" s="10">
        <v>9816.4599999999991</v>
      </c>
      <c r="E32" s="10">
        <f t="shared" si="5"/>
        <v>270498.46000000002</v>
      </c>
      <c r="F32" s="10">
        <v>157341.23000000001</v>
      </c>
      <c r="G32" s="10">
        <v>158118.93</v>
      </c>
      <c r="H32" s="10">
        <f t="shared" si="3"/>
        <v>113157.23000000001</v>
      </c>
    </row>
    <row r="33" spans="1:8">
      <c r="A33" s="33" t="s">
        <v>63</v>
      </c>
      <c r="B33" s="34"/>
      <c r="C33" s="7">
        <f>SUM(C34:C42)</f>
        <v>273500</v>
      </c>
      <c r="D33" s="7">
        <f>SUM(D34:D42)</f>
        <v>0</v>
      </c>
      <c r="E33" s="7">
        <f>SUM(E34:E42)</f>
        <v>273500</v>
      </c>
      <c r="F33" s="7">
        <f>SUM(F34:F42)</f>
        <v>91847.79</v>
      </c>
      <c r="G33" s="7">
        <f>SUM(G34:G42)</f>
        <v>91847.79</v>
      </c>
      <c r="H33" s="7">
        <f t="shared" si="3"/>
        <v>181652.21000000002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6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6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6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153500</v>
      </c>
      <c r="D37" s="10">
        <v>0</v>
      </c>
      <c r="E37" s="10">
        <f t="shared" si="6"/>
        <v>153500</v>
      </c>
      <c r="F37" s="10">
        <v>0</v>
      </c>
      <c r="G37" s="10">
        <v>0</v>
      </c>
      <c r="H37" s="10">
        <f t="shared" si="3"/>
        <v>153500</v>
      </c>
    </row>
    <row r="38" spans="1:8">
      <c r="A38" s="8" t="s">
        <v>72</v>
      </c>
      <c r="B38" s="9" t="s">
        <v>73</v>
      </c>
      <c r="C38" s="10">
        <v>120000</v>
      </c>
      <c r="D38" s="10">
        <v>0</v>
      </c>
      <c r="E38" s="10">
        <f t="shared" si="6"/>
        <v>120000</v>
      </c>
      <c r="F38" s="10">
        <v>91847.79</v>
      </c>
      <c r="G38" s="10">
        <v>91847.79</v>
      </c>
      <c r="H38" s="10">
        <f t="shared" si="3"/>
        <v>28152.210000000006</v>
      </c>
    </row>
    <row r="39" spans="1:8">
      <c r="A39" s="8" t="s">
        <v>74</v>
      </c>
      <c r="B39" s="9" t="s">
        <v>75</v>
      </c>
      <c r="C39" s="10"/>
      <c r="D39" s="10"/>
      <c r="E39" s="10">
        <f t="shared" si="6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6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6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6"/>
        <v>0</v>
      </c>
      <c r="F42" s="10"/>
      <c r="G42" s="10"/>
      <c r="H42" s="10">
        <f t="shared" si="3"/>
        <v>0</v>
      </c>
    </row>
    <row r="43" spans="1:8">
      <c r="A43" s="33" t="s">
        <v>80</v>
      </c>
      <c r="B43" s="34"/>
      <c r="C43" s="7">
        <f>SUM(C44:C52)</f>
        <v>185300</v>
      </c>
      <c r="D43" s="7">
        <f>SUM(D44:D52)</f>
        <v>-24970</v>
      </c>
      <c r="E43" s="7">
        <f>SUM(E44:E52)</f>
        <v>160330</v>
      </c>
      <c r="F43" s="7">
        <f>SUM(F44:F52)</f>
        <v>0</v>
      </c>
      <c r="G43" s="7">
        <f>SUM(G44:G52)</f>
        <v>0</v>
      </c>
      <c r="H43" s="7">
        <f t="shared" si="3"/>
        <v>160330</v>
      </c>
    </row>
    <row r="44" spans="1:8">
      <c r="A44" s="8" t="s">
        <v>81</v>
      </c>
      <c r="B44" s="9" t="s">
        <v>82</v>
      </c>
      <c r="C44" s="10">
        <v>160300</v>
      </c>
      <c r="D44" s="10">
        <v>-30400</v>
      </c>
      <c r="E44" s="10">
        <f t="shared" ref="E44:E52" si="7">C44+D44</f>
        <v>129900</v>
      </c>
      <c r="F44" s="10">
        <v>0</v>
      </c>
      <c r="G44" s="10">
        <v>0</v>
      </c>
      <c r="H44" s="10">
        <f t="shared" si="3"/>
        <v>129900</v>
      </c>
    </row>
    <row r="45" spans="1:8">
      <c r="A45" s="8" t="s">
        <v>83</v>
      </c>
      <c r="B45" s="9" t="s">
        <v>84</v>
      </c>
      <c r="C45" s="10">
        <v>10000</v>
      </c>
      <c r="D45" s="10">
        <v>-10000</v>
      </c>
      <c r="E45" s="10">
        <f t="shared" si="7"/>
        <v>0</v>
      </c>
      <c r="F45" s="10">
        <v>0</v>
      </c>
      <c r="G45" s="10">
        <v>0</v>
      </c>
      <c r="H45" s="10">
        <f t="shared" si="3"/>
        <v>0</v>
      </c>
    </row>
    <row r="46" spans="1:8">
      <c r="A46" s="8" t="s">
        <v>85</v>
      </c>
      <c r="B46" s="9" t="s">
        <v>86</v>
      </c>
      <c r="C46" s="10"/>
      <c r="D46" s="10"/>
      <c r="E46" s="10">
        <f t="shared" si="7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>
        <v>0</v>
      </c>
      <c r="D47" s="10">
        <v>18430</v>
      </c>
      <c r="E47" s="10">
        <f t="shared" si="7"/>
        <v>18430</v>
      </c>
      <c r="F47" s="10">
        <v>0</v>
      </c>
      <c r="G47" s="10">
        <v>0</v>
      </c>
      <c r="H47" s="10">
        <f t="shared" si="3"/>
        <v>18430</v>
      </c>
    </row>
    <row r="48" spans="1:8">
      <c r="A48" s="8" t="s">
        <v>89</v>
      </c>
      <c r="B48" s="9" t="s">
        <v>90</v>
      </c>
      <c r="C48" s="10"/>
      <c r="D48" s="10"/>
      <c r="E48" s="10">
        <f t="shared" si="7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15000</v>
      </c>
      <c r="D49" s="10">
        <v>-3000</v>
      </c>
      <c r="E49" s="10">
        <f t="shared" si="7"/>
        <v>12000</v>
      </c>
      <c r="F49" s="10">
        <v>0</v>
      </c>
      <c r="G49" s="10">
        <v>0</v>
      </c>
      <c r="H49" s="10">
        <f t="shared" si="3"/>
        <v>12000</v>
      </c>
    </row>
    <row r="50" spans="1:8">
      <c r="A50" s="8" t="s">
        <v>93</v>
      </c>
      <c r="B50" s="9" t="s">
        <v>94</v>
      </c>
      <c r="C50" s="10"/>
      <c r="D50" s="10"/>
      <c r="E50" s="10">
        <f t="shared" si="7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7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7"/>
        <v>0</v>
      </c>
      <c r="F52" s="10"/>
      <c r="G52" s="10"/>
      <c r="H52" s="10">
        <f t="shared" si="3"/>
        <v>0</v>
      </c>
    </row>
    <row r="53" spans="1:8">
      <c r="A53" s="33" t="s">
        <v>99</v>
      </c>
      <c r="B53" s="34"/>
      <c r="C53" s="7">
        <f>SUM(C54:C56)</f>
        <v>0</v>
      </c>
      <c r="D53" s="7">
        <f>SUM(D54:D56)</f>
        <v>0</v>
      </c>
      <c r="E53" s="7">
        <f>SUM(E54:E56)</f>
        <v>0</v>
      </c>
      <c r="F53" s="7">
        <f>SUM(F54:F56)</f>
        <v>0</v>
      </c>
      <c r="G53" s="7">
        <f>SUM(G54:G56)</f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/>
      <c r="D55" s="10"/>
      <c r="E55" s="10">
        <f>C55+D55</f>
        <v>0</v>
      </c>
      <c r="F55" s="10"/>
      <c r="G55" s="10"/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>C56+D56</f>
        <v>0</v>
      </c>
      <c r="F56" s="10"/>
      <c r="G56" s="10"/>
      <c r="H56" s="10">
        <f t="shared" si="3"/>
        <v>0</v>
      </c>
    </row>
    <row r="57" spans="1:8">
      <c r="A57" s="33" t="s">
        <v>106</v>
      </c>
      <c r="B57" s="34"/>
      <c r="C57" s="7">
        <f>SUM(C58:C65)</f>
        <v>0</v>
      </c>
      <c r="D57" s="7">
        <f>SUM(D58:D65)</f>
        <v>0</v>
      </c>
      <c r="E57" s="7">
        <f>SUM(E58:E65)</f>
        <v>0</v>
      </c>
      <c r="F57" s="7">
        <f>SUM(F58:F65)</f>
        <v>0</v>
      </c>
      <c r="G57" s="7">
        <f>SUM(G58:G65)</f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8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8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8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8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8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8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8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/>
      <c r="D65" s="10"/>
      <c r="E65" s="10">
        <f t="shared" si="8"/>
        <v>0</v>
      </c>
      <c r="F65" s="10"/>
      <c r="G65" s="10"/>
      <c r="H65" s="10">
        <f t="shared" si="3"/>
        <v>0</v>
      </c>
    </row>
    <row r="66" spans="1:8">
      <c r="A66" s="33" t="s">
        <v>122</v>
      </c>
      <c r="B66" s="34"/>
      <c r="C66" s="7">
        <f>SUM(C67:C69)</f>
        <v>0</v>
      </c>
      <c r="D66" s="7">
        <f>SUM(D67:D69)</f>
        <v>0</v>
      </c>
      <c r="E66" s="7">
        <f>SUM(E67:E69)</f>
        <v>0</v>
      </c>
      <c r="F66" s="7">
        <f>SUM(F67:F69)</f>
        <v>0</v>
      </c>
      <c r="G66" s="7">
        <f>SUM(G67:G69)</f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>C68+D68</f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>C69+D69</f>
        <v>0</v>
      </c>
      <c r="F69" s="10"/>
      <c r="G69" s="10"/>
      <c r="H69" s="10">
        <f t="shared" si="3"/>
        <v>0</v>
      </c>
    </row>
    <row r="70" spans="1:8">
      <c r="A70" s="33" t="s">
        <v>129</v>
      </c>
      <c r="B70" s="34"/>
      <c r="C70" s="7">
        <f>SUM(C71:C77)</f>
        <v>0</v>
      </c>
      <c r="D70" s="7">
        <f>SUM(D71:D77)</f>
        <v>0</v>
      </c>
      <c r="E70" s="7">
        <f>SUM(E71:E77)</f>
        <v>0</v>
      </c>
      <c r="F70" s="7">
        <f>SUM(F71:F77)</f>
        <v>0</v>
      </c>
      <c r="G70" s="7">
        <f>SUM(G71:G77)</f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9">C71+D71</f>
        <v>0</v>
      </c>
      <c r="F71" s="10"/>
      <c r="G71" s="10"/>
      <c r="H71" s="10">
        <f t="shared" ref="H71:H77" si="1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9"/>
        <v>0</v>
      </c>
      <c r="F72" s="10"/>
      <c r="G72" s="10"/>
      <c r="H72" s="10">
        <f t="shared" si="1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9"/>
        <v>0</v>
      </c>
      <c r="F73" s="10"/>
      <c r="G73" s="10"/>
      <c r="H73" s="10">
        <f t="shared" si="1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9"/>
        <v>0</v>
      </c>
      <c r="F74" s="10"/>
      <c r="G74" s="10"/>
      <c r="H74" s="10">
        <f t="shared" si="1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9"/>
        <v>0</v>
      </c>
      <c r="F75" s="10"/>
      <c r="G75" s="10"/>
      <c r="H75" s="10">
        <f t="shared" si="1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9"/>
        <v>0</v>
      </c>
      <c r="F76" s="10"/>
      <c r="G76" s="10"/>
      <c r="H76" s="10">
        <f t="shared" si="1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9"/>
        <v>0</v>
      </c>
      <c r="F77" s="10"/>
      <c r="G77" s="10"/>
      <c r="H77" s="10">
        <f t="shared" si="1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35" t="s">
        <v>144</v>
      </c>
      <c r="B79" s="36"/>
      <c r="C79" s="14">
        <f t="shared" ref="C79:H79" si="11">C80+C88+C98+C108+C118+C128+C132+C141+C145</f>
        <v>0</v>
      </c>
      <c r="D79" s="14">
        <f t="shared" si="11"/>
        <v>0</v>
      </c>
      <c r="E79" s="14">
        <f t="shared" si="11"/>
        <v>0</v>
      </c>
      <c r="F79" s="14">
        <f t="shared" si="11"/>
        <v>0</v>
      </c>
      <c r="G79" s="14">
        <f t="shared" si="11"/>
        <v>0</v>
      </c>
      <c r="H79" s="14">
        <f t="shared" si="11"/>
        <v>0</v>
      </c>
    </row>
    <row r="80" spans="1:8">
      <c r="A80" s="31" t="s">
        <v>10</v>
      </c>
      <c r="B80" s="32"/>
      <c r="C80" s="14">
        <f t="shared" ref="C80:H80" si="12">SUM(C81:C87)</f>
        <v>0</v>
      </c>
      <c r="D80" s="14">
        <f t="shared" si="12"/>
        <v>0</v>
      </c>
      <c r="E80" s="14">
        <f t="shared" si="12"/>
        <v>0</v>
      </c>
      <c r="F80" s="14">
        <f t="shared" si="12"/>
        <v>0</v>
      </c>
      <c r="G80" s="14">
        <f t="shared" si="12"/>
        <v>0</v>
      </c>
      <c r="H80" s="14">
        <f t="shared" si="12"/>
        <v>0</v>
      </c>
    </row>
    <row r="81" spans="1:8">
      <c r="A81" s="8" t="s">
        <v>145</v>
      </c>
      <c r="B81" s="15" t="s">
        <v>12</v>
      </c>
      <c r="C81" s="16"/>
      <c r="D81" s="16"/>
      <c r="E81" s="10">
        <f t="shared" ref="E81:E87" si="13">C81+D81</f>
        <v>0</v>
      </c>
      <c r="F81" s="16"/>
      <c r="G81" s="16"/>
      <c r="H81" s="16">
        <f t="shared" ref="H81:H144" si="14">E81-F81</f>
        <v>0</v>
      </c>
    </row>
    <row r="82" spans="1:8">
      <c r="A82" s="8" t="s">
        <v>146</v>
      </c>
      <c r="B82" s="15" t="s">
        <v>14</v>
      </c>
      <c r="C82" s="16"/>
      <c r="D82" s="16"/>
      <c r="E82" s="10">
        <f t="shared" si="13"/>
        <v>0</v>
      </c>
      <c r="F82" s="16"/>
      <c r="G82" s="16"/>
      <c r="H82" s="16">
        <f t="shared" si="14"/>
        <v>0</v>
      </c>
    </row>
    <row r="83" spans="1:8">
      <c r="A83" s="8" t="s">
        <v>147</v>
      </c>
      <c r="B83" s="15" t="s">
        <v>16</v>
      </c>
      <c r="C83" s="16"/>
      <c r="D83" s="16"/>
      <c r="E83" s="10">
        <f t="shared" si="13"/>
        <v>0</v>
      </c>
      <c r="F83" s="16"/>
      <c r="G83" s="16"/>
      <c r="H83" s="16">
        <f t="shared" si="14"/>
        <v>0</v>
      </c>
    </row>
    <row r="84" spans="1:8">
      <c r="A84" s="8" t="s">
        <v>148</v>
      </c>
      <c r="B84" s="15" t="s">
        <v>18</v>
      </c>
      <c r="C84" s="16"/>
      <c r="D84" s="16"/>
      <c r="E84" s="10">
        <f t="shared" si="13"/>
        <v>0</v>
      </c>
      <c r="F84" s="16"/>
      <c r="G84" s="16"/>
      <c r="H84" s="16">
        <f t="shared" si="14"/>
        <v>0</v>
      </c>
    </row>
    <row r="85" spans="1:8">
      <c r="A85" s="8" t="s">
        <v>149</v>
      </c>
      <c r="B85" s="15" t="s">
        <v>20</v>
      </c>
      <c r="C85" s="16"/>
      <c r="D85" s="16"/>
      <c r="E85" s="10">
        <f t="shared" si="13"/>
        <v>0</v>
      </c>
      <c r="F85" s="16"/>
      <c r="G85" s="16"/>
      <c r="H85" s="16">
        <f t="shared" si="14"/>
        <v>0</v>
      </c>
    </row>
    <row r="86" spans="1:8">
      <c r="A86" s="8" t="s">
        <v>150</v>
      </c>
      <c r="B86" s="15" t="s">
        <v>22</v>
      </c>
      <c r="C86" s="16"/>
      <c r="D86" s="16"/>
      <c r="E86" s="10">
        <f t="shared" si="13"/>
        <v>0</v>
      </c>
      <c r="F86" s="16"/>
      <c r="G86" s="16"/>
      <c r="H86" s="16">
        <f t="shared" si="1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13"/>
        <v>0</v>
      </c>
      <c r="F87" s="16"/>
      <c r="G87" s="16"/>
      <c r="H87" s="16">
        <f t="shared" si="14"/>
        <v>0</v>
      </c>
    </row>
    <row r="88" spans="1:8">
      <c r="A88" s="31" t="s">
        <v>25</v>
      </c>
      <c r="B88" s="32"/>
      <c r="C88" s="14">
        <f>SUM(C89:C97)</f>
        <v>0</v>
      </c>
      <c r="D88" s="14">
        <f>SUM(D89:D97)</f>
        <v>0</v>
      </c>
      <c r="E88" s="14">
        <f>SUM(E89:E97)</f>
        <v>0</v>
      </c>
      <c r="F88" s="14">
        <f>SUM(F89:F97)</f>
        <v>0</v>
      </c>
      <c r="G88" s="14">
        <f>SUM(G89:G97)</f>
        <v>0</v>
      </c>
      <c r="H88" s="14">
        <f t="shared" si="14"/>
        <v>0</v>
      </c>
    </row>
    <row r="89" spans="1:8">
      <c r="A89" s="8" t="s">
        <v>152</v>
      </c>
      <c r="B89" s="15" t="s">
        <v>27</v>
      </c>
      <c r="C89" s="16"/>
      <c r="D89" s="16"/>
      <c r="E89" s="10">
        <f t="shared" ref="E89:E97" si="15">C89+D89</f>
        <v>0</v>
      </c>
      <c r="F89" s="16"/>
      <c r="G89" s="16"/>
      <c r="H89" s="16">
        <f t="shared" si="14"/>
        <v>0</v>
      </c>
    </row>
    <row r="90" spans="1:8">
      <c r="A90" s="8" t="s">
        <v>153</v>
      </c>
      <c r="B90" s="15" t="s">
        <v>29</v>
      </c>
      <c r="C90" s="16"/>
      <c r="D90" s="16"/>
      <c r="E90" s="10">
        <f t="shared" si="15"/>
        <v>0</v>
      </c>
      <c r="F90" s="16"/>
      <c r="G90" s="16"/>
      <c r="H90" s="16">
        <f t="shared" si="14"/>
        <v>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15"/>
        <v>0</v>
      </c>
      <c r="F91" s="16"/>
      <c r="G91" s="16"/>
      <c r="H91" s="16">
        <f t="shared" si="14"/>
        <v>0</v>
      </c>
    </row>
    <row r="92" spans="1:8">
      <c r="A92" s="8" t="s">
        <v>155</v>
      </c>
      <c r="B92" s="15" t="s">
        <v>33</v>
      </c>
      <c r="C92" s="16"/>
      <c r="D92" s="16"/>
      <c r="E92" s="10">
        <f t="shared" si="15"/>
        <v>0</v>
      </c>
      <c r="F92" s="16"/>
      <c r="G92" s="16"/>
      <c r="H92" s="16">
        <f t="shared" si="14"/>
        <v>0</v>
      </c>
    </row>
    <row r="93" spans="1:8">
      <c r="A93" s="8" t="s">
        <v>156</v>
      </c>
      <c r="B93" s="15" t="s">
        <v>35</v>
      </c>
      <c r="C93" s="16"/>
      <c r="D93" s="16"/>
      <c r="E93" s="10">
        <f t="shared" si="15"/>
        <v>0</v>
      </c>
      <c r="F93" s="16"/>
      <c r="G93" s="16"/>
      <c r="H93" s="16">
        <f t="shared" si="14"/>
        <v>0</v>
      </c>
    </row>
    <row r="94" spans="1:8">
      <c r="A94" s="8" t="s">
        <v>157</v>
      </c>
      <c r="B94" s="15" t="s">
        <v>37</v>
      </c>
      <c r="C94" s="16"/>
      <c r="D94" s="16"/>
      <c r="E94" s="10">
        <f t="shared" si="15"/>
        <v>0</v>
      </c>
      <c r="F94" s="16"/>
      <c r="G94" s="16"/>
      <c r="H94" s="16">
        <f t="shared" si="14"/>
        <v>0</v>
      </c>
    </row>
    <row r="95" spans="1:8">
      <c r="A95" s="8" t="s">
        <v>158</v>
      </c>
      <c r="B95" s="15" t="s">
        <v>39</v>
      </c>
      <c r="C95" s="16"/>
      <c r="D95" s="16"/>
      <c r="E95" s="10">
        <f t="shared" si="15"/>
        <v>0</v>
      </c>
      <c r="F95" s="16"/>
      <c r="G95" s="16"/>
      <c r="H95" s="16">
        <f t="shared" si="14"/>
        <v>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15"/>
        <v>0</v>
      </c>
      <c r="F96" s="16"/>
      <c r="G96" s="16"/>
      <c r="H96" s="16">
        <f t="shared" si="14"/>
        <v>0</v>
      </c>
    </row>
    <row r="97" spans="1:8">
      <c r="A97" s="8" t="s">
        <v>160</v>
      </c>
      <c r="B97" s="15" t="s">
        <v>43</v>
      </c>
      <c r="C97" s="16"/>
      <c r="D97" s="16"/>
      <c r="E97" s="10">
        <f t="shared" si="15"/>
        <v>0</v>
      </c>
      <c r="F97" s="16"/>
      <c r="G97" s="16"/>
      <c r="H97" s="16">
        <f t="shared" si="14"/>
        <v>0</v>
      </c>
    </row>
    <row r="98" spans="1:8">
      <c r="A98" s="31" t="s">
        <v>44</v>
      </c>
      <c r="B98" s="32"/>
      <c r="C98" s="14">
        <f>SUM(C99:C107)</f>
        <v>0</v>
      </c>
      <c r="D98" s="14">
        <f>SUM(D99:D107)</f>
        <v>0</v>
      </c>
      <c r="E98" s="14">
        <f>SUM(E99:E107)</f>
        <v>0</v>
      </c>
      <c r="F98" s="14">
        <f>SUM(F99:F107)</f>
        <v>0</v>
      </c>
      <c r="G98" s="14">
        <f>SUM(G99:G107)</f>
        <v>0</v>
      </c>
      <c r="H98" s="14">
        <f t="shared" si="14"/>
        <v>0</v>
      </c>
    </row>
    <row r="99" spans="1:8">
      <c r="A99" s="8" t="s">
        <v>161</v>
      </c>
      <c r="B99" s="15" t="s">
        <v>46</v>
      </c>
      <c r="C99" s="16"/>
      <c r="D99" s="16"/>
      <c r="E99" s="10">
        <f t="shared" ref="E99:E107" si="16">C99+D99</f>
        <v>0</v>
      </c>
      <c r="F99" s="16"/>
      <c r="G99" s="16"/>
      <c r="H99" s="16">
        <f t="shared" si="14"/>
        <v>0</v>
      </c>
    </row>
    <row r="100" spans="1:8">
      <c r="A100" s="8" t="s">
        <v>162</v>
      </c>
      <c r="B100" s="15" t="s">
        <v>48</v>
      </c>
      <c r="C100" s="16"/>
      <c r="D100" s="16"/>
      <c r="E100" s="10">
        <f t="shared" si="16"/>
        <v>0</v>
      </c>
      <c r="F100" s="16"/>
      <c r="G100" s="16"/>
      <c r="H100" s="16">
        <f t="shared" si="14"/>
        <v>0</v>
      </c>
    </row>
    <row r="101" spans="1:8">
      <c r="A101" s="8" t="s">
        <v>163</v>
      </c>
      <c r="B101" s="15" t="s">
        <v>50</v>
      </c>
      <c r="C101" s="16"/>
      <c r="D101" s="16"/>
      <c r="E101" s="10">
        <f t="shared" si="16"/>
        <v>0</v>
      </c>
      <c r="F101" s="16"/>
      <c r="G101" s="16"/>
      <c r="H101" s="16">
        <f t="shared" si="14"/>
        <v>0</v>
      </c>
    </row>
    <row r="102" spans="1:8">
      <c r="A102" s="8" t="s">
        <v>164</v>
      </c>
      <c r="B102" s="15" t="s">
        <v>52</v>
      </c>
      <c r="C102" s="16"/>
      <c r="D102" s="16"/>
      <c r="E102" s="10">
        <f t="shared" si="16"/>
        <v>0</v>
      </c>
      <c r="F102" s="16"/>
      <c r="G102" s="16"/>
      <c r="H102" s="16">
        <f t="shared" si="14"/>
        <v>0</v>
      </c>
    </row>
    <row r="103" spans="1:8">
      <c r="A103" s="8" t="s">
        <v>165</v>
      </c>
      <c r="B103" s="15" t="s">
        <v>54</v>
      </c>
      <c r="C103" s="16"/>
      <c r="D103" s="16"/>
      <c r="E103" s="10">
        <f t="shared" si="16"/>
        <v>0</v>
      </c>
      <c r="F103" s="16"/>
      <c r="G103" s="16"/>
      <c r="H103" s="16">
        <f t="shared" si="14"/>
        <v>0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16"/>
        <v>0</v>
      </c>
      <c r="F104" s="16"/>
      <c r="G104" s="16"/>
      <c r="H104" s="16">
        <f t="shared" si="14"/>
        <v>0</v>
      </c>
    </row>
    <row r="105" spans="1:8">
      <c r="A105" s="8" t="s">
        <v>167</v>
      </c>
      <c r="B105" s="15" t="s">
        <v>58</v>
      </c>
      <c r="C105" s="16"/>
      <c r="D105" s="16"/>
      <c r="E105" s="10">
        <f t="shared" si="16"/>
        <v>0</v>
      </c>
      <c r="F105" s="16"/>
      <c r="G105" s="16"/>
      <c r="H105" s="16">
        <f t="shared" si="14"/>
        <v>0</v>
      </c>
    </row>
    <row r="106" spans="1:8">
      <c r="A106" s="8" t="s">
        <v>168</v>
      </c>
      <c r="B106" s="15" t="s">
        <v>60</v>
      </c>
      <c r="C106" s="16"/>
      <c r="D106" s="16"/>
      <c r="E106" s="10">
        <f t="shared" si="16"/>
        <v>0</v>
      </c>
      <c r="F106" s="16"/>
      <c r="G106" s="16"/>
      <c r="H106" s="16">
        <f t="shared" si="14"/>
        <v>0</v>
      </c>
    </row>
    <row r="107" spans="1:8">
      <c r="A107" s="8" t="s">
        <v>169</v>
      </c>
      <c r="B107" s="15" t="s">
        <v>62</v>
      </c>
      <c r="C107" s="16"/>
      <c r="D107" s="16"/>
      <c r="E107" s="10">
        <f t="shared" si="16"/>
        <v>0</v>
      </c>
      <c r="F107" s="16"/>
      <c r="G107" s="16"/>
      <c r="H107" s="16">
        <f t="shared" si="14"/>
        <v>0</v>
      </c>
    </row>
    <row r="108" spans="1:8">
      <c r="A108" s="31" t="s">
        <v>63</v>
      </c>
      <c r="B108" s="32"/>
      <c r="C108" s="14">
        <f>SUM(C109:C117)</f>
        <v>0</v>
      </c>
      <c r="D108" s="14">
        <f>SUM(D109:D117)</f>
        <v>0</v>
      </c>
      <c r="E108" s="14">
        <f>SUM(E109:E117)</f>
        <v>0</v>
      </c>
      <c r="F108" s="14">
        <f>SUM(F109:F117)</f>
        <v>0</v>
      </c>
      <c r="G108" s="14">
        <f>SUM(G109:G117)</f>
        <v>0</v>
      </c>
      <c r="H108" s="14">
        <f t="shared" si="1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17">C109+D109</f>
        <v>0</v>
      </c>
      <c r="F109" s="16"/>
      <c r="G109" s="16"/>
      <c r="H109" s="16">
        <f t="shared" si="1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17"/>
        <v>0</v>
      </c>
      <c r="F110" s="16"/>
      <c r="G110" s="16"/>
      <c r="H110" s="16">
        <f t="shared" si="1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17"/>
        <v>0</v>
      </c>
      <c r="F111" s="16"/>
      <c r="G111" s="16"/>
      <c r="H111" s="16">
        <f t="shared" si="1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17"/>
        <v>0</v>
      </c>
      <c r="F112" s="16"/>
      <c r="G112" s="16"/>
      <c r="H112" s="16">
        <f t="shared" si="1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17"/>
        <v>0</v>
      </c>
      <c r="F113" s="16"/>
      <c r="G113" s="16"/>
      <c r="H113" s="16">
        <f t="shared" si="1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17"/>
        <v>0</v>
      </c>
      <c r="F114" s="16"/>
      <c r="G114" s="16"/>
      <c r="H114" s="16">
        <f t="shared" si="14"/>
        <v>0</v>
      </c>
    </row>
    <row r="115" spans="1:8">
      <c r="A115" s="11"/>
      <c r="B115" s="15" t="s">
        <v>76</v>
      </c>
      <c r="C115" s="16"/>
      <c r="D115" s="16"/>
      <c r="E115" s="10">
        <f t="shared" si="17"/>
        <v>0</v>
      </c>
      <c r="F115" s="16"/>
      <c r="G115" s="16"/>
      <c r="H115" s="16">
        <f t="shared" si="14"/>
        <v>0</v>
      </c>
    </row>
    <row r="116" spans="1:8">
      <c r="A116" s="11"/>
      <c r="B116" s="15" t="s">
        <v>77</v>
      </c>
      <c r="C116" s="16"/>
      <c r="D116" s="16"/>
      <c r="E116" s="10">
        <f t="shared" si="17"/>
        <v>0</v>
      </c>
      <c r="F116" s="16"/>
      <c r="G116" s="16"/>
      <c r="H116" s="16">
        <f t="shared" si="1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17"/>
        <v>0</v>
      </c>
      <c r="F117" s="16"/>
      <c r="G117" s="16"/>
      <c r="H117" s="16">
        <f t="shared" si="14"/>
        <v>0</v>
      </c>
    </row>
    <row r="118" spans="1:8">
      <c r="A118" s="31" t="s">
        <v>80</v>
      </c>
      <c r="B118" s="32"/>
      <c r="C118" s="14">
        <f>SUM(C119:C127)</f>
        <v>0</v>
      </c>
      <c r="D118" s="14">
        <f>SUM(D119:D127)</f>
        <v>0</v>
      </c>
      <c r="E118" s="14">
        <f>SUM(E119:E127)</f>
        <v>0</v>
      </c>
      <c r="F118" s="14">
        <f>SUM(F119:F127)</f>
        <v>0</v>
      </c>
      <c r="G118" s="14">
        <f>SUM(G119:G127)</f>
        <v>0</v>
      </c>
      <c r="H118" s="14">
        <f t="shared" si="14"/>
        <v>0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18">C119+D119</f>
        <v>0</v>
      </c>
      <c r="F119" s="16"/>
      <c r="G119" s="16"/>
      <c r="H119" s="16">
        <f t="shared" si="1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18"/>
        <v>0</v>
      </c>
      <c r="F120" s="16"/>
      <c r="G120" s="16"/>
      <c r="H120" s="16">
        <f t="shared" si="1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18"/>
        <v>0</v>
      </c>
      <c r="F121" s="16"/>
      <c r="G121" s="16"/>
      <c r="H121" s="16">
        <f t="shared" si="1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18"/>
        <v>0</v>
      </c>
      <c r="F122" s="16"/>
      <c r="G122" s="16"/>
      <c r="H122" s="16">
        <f t="shared" si="1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18"/>
        <v>0</v>
      </c>
      <c r="F123" s="16"/>
      <c r="G123" s="16"/>
      <c r="H123" s="16">
        <f t="shared" si="14"/>
        <v>0</v>
      </c>
    </row>
    <row r="124" spans="1:8">
      <c r="A124" s="8" t="s">
        <v>182</v>
      </c>
      <c r="B124" s="15" t="s">
        <v>92</v>
      </c>
      <c r="C124" s="16"/>
      <c r="D124" s="16"/>
      <c r="E124" s="10">
        <f t="shared" si="18"/>
        <v>0</v>
      </c>
      <c r="F124" s="16"/>
      <c r="G124" s="16"/>
      <c r="H124" s="16">
        <f t="shared" si="1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18"/>
        <v>0</v>
      </c>
      <c r="F125" s="16"/>
      <c r="G125" s="16"/>
      <c r="H125" s="16">
        <f t="shared" si="1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18"/>
        <v>0</v>
      </c>
      <c r="F126" s="16"/>
      <c r="G126" s="16"/>
      <c r="H126" s="16">
        <f t="shared" si="1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18"/>
        <v>0</v>
      </c>
      <c r="F127" s="16"/>
      <c r="G127" s="16"/>
      <c r="H127" s="16">
        <f t="shared" si="14"/>
        <v>0</v>
      </c>
    </row>
    <row r="128" spans="1:8">
      <c r="A128" s="31" t="s">
        <v>99</v>
      </c>
      <c r="B128" s="32"/>
      <c r="C128" s="14">
        <f>SUM(C129:C131)</f>
        <v>0</v>
      </c>
      <c r="D128" s="14">
        <f>SUM(D129:D131)</f>
        <v>0</v>
      </c>
      <c r="E128" s="14">
        <f>SUM(E129:E131)</f>
        <v>0</v>
      </c>
      <c r="F128" s="14">
        <f>SUM(F129:F131)</f>
        <v>0</v>
      </c>
      <c r="G128" s="14">
        <f>SUM(G129:G131)</f>
        <v>0</v>
      </c>
      <c r="H128" s="14">
        <f t="shared" si="1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>C129+D129</f>
        <v>0</v>
      </c>
      <c r="F129" s="16"/>
      <c r="G129" s="16"/>
      <c r="H129" s="16">
        <f t="shared" si="1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>C130+D130</f>
        <v>0</v>
      </c>
      <c r="F130" s="16"/>
      <c r="G130" s="16"/>
      <c r="H130" s="16">
        <f t="shared" si="1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>C131+D131</f>
        <v>0</v>
      </c>
      <c r="F131" s="16"/>
      <c r="G131" s="16"/>
      <c r="H131" s="16">
        <f t="shared" si="14"/>
        <v>0</v>
      </c>
    </row>
    <row r="132" spans="1:8">
      <c r="A132" s="31" t="s">
        <v>106</v>
      </c>
      <c r="B132" s="32"/>
      <c r="C132" s="14">
        <f>SUM(C133:C140)</f>
        <v>0</v>
      </c>
      <c r="D132" s="14">
        <f>SUM(D133:D140)</f>
        <v>0</v>
      </c>
      <c r="E132" s="14">
        <f>SUM(E133:E140)</f>
        <v>0</v>
      </c>
      <c r="F132" s="14">
        <f>SUM(F133:F140)</f>
        <v>0</v>
      </c>
      <c r="G132" s="14">
        <f>SUM(G133:G140)</f>
        <v>0</v>
      </c>
      <c r="H132" s="14">
        <f t="shared" si="1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19">C133+D133</f>
        <v>0</v>
      </c>
      <c r="F133" s="16"/>
      <c r="G133" s="16"/>
      <c r="H133" s="16">
        <f t="shared" si="1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19"/>
        <v>0</v>
      </c>
      <c r="F134" s="16"/>
      <c r="G134" s="16"/>
      <c r="H134" s="16">
        <f t="shared" si="1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19"/>
        <v>0</v>
      </c>
      <c r="F135" s="16"/>
      <c r="G135" s="16"/>
      <c r="H135" s="16">
        <f t="shared" si="1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19"/>
        <v>0</v>
      </c>
      <c r="F136" s="16"/>
      <c r="G136" s="16"/>
      <c r="H136" s="16">
        <f t="shared" si="1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19"/>
        <v>0</v>
      </c>
      <c r="F137" s="16"/>
      <c r="G137" s="16"/>
      <c r="H137" s="16">
        <f t="shared" si="1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19"/>
        <v>0</v>
      </c>
      <c r="F138" s="16"/>
      <c r="G138" s="16"/>
      <c r="H138" s="16">
        <f t="shared" si="14"/>
        <v>0</v>
      </c>
    </row>
    <row r="139" spans="1:8">
      <c r="A139" s="8"/>
      <c r="B139" s="15" t="s">
        <v>119</v>
      </c>
      <c r="C139" s="16"/>
      <c r="D139" s="16"/>
      <c r="E139" s="10">
        <f t="shared" si="19"/>
        <v>0</v>
      </c>
      <c r="F139" s="16"/>
      <c r="G139" s="16"/>
      <c r="H139" s="16">
        <f t="shared" si="1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19"/>
        <v>0</v>
      </c>
      <c r="F140" s="16"/>
      <c r="G140" s="16"/>
      <c r="H140" s="16">
        <f t="shared" si="14"/>
        <v>0</v>
      </c>
    </row>
    <row r="141" spans="1:8">
      <c r="A141" s="31" t="s">
        <v>122</v>
      </c>
      <c r="B141" s="32"/>
      <c r="C141" s="14">
        <f>SUM(C142:C144)</f>
        <v>0</v>
      </c>
      <c r="D141" s="14">
        <f>SUM(D142:D144)</f>
        <v>0</v>
      </c>
      <c r="E141" s="14">
        <f>SUM(E142:E144)</f>
        <v>0</v>
      </c>
      <c r="F141" s="14">
        <f>SUM(F142:F144)</f>
        <v>0</v>
      </c>
      <c r="G141" s="14">
        <f>SUM(G142:G144)</f>
        <v>0</v>
      </c>
      <c r="H141" s="14">
        <f t="shared" si="1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>C142+D142</f>
        <v>0</v>
      </c>
      <c r="F142" s="16"/>
      <c r="G142" s="16"/>
      <c r="H142" s="16">
        <f t="shared" si="1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>C143+D143</f>
        <v>0</v>
      </c>
      <c r="F143" s="16"/>
      <c r="G143" s="16"/>
      <c r="H143" s="16">
        <f t="shared" si="1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>C144+D144</f>
        <v>0</v>
      </c>
      <c r="F144" s="16"/>
      <c r="G144" s="16"/>
      <c r="H144" s="16">
        <f t="shared" si="14"/>
        <v>0</v>
      </c>
    </row>
    <row r="145" spans="1:8">
      <c r="A145" s="31" t="s">
        <v>129</v>
      </c>
      <c r="B145" s="32"/>
      <c r="C145" s="14">
        <f>SUM(C146:C152)</f>
        <v>0</v>
      </c>
      <c r="D145" s="14">
        <f>SUM(D146:D152)</f>
        <v>0</v>
      </c>
      <c r="E145" s="14">
        <f>SUM(E146:E152)</f>
        <v>0</v>
      </c>
      <c r="F145" s="14">
        <f>SUM(F146:F152)</f>
        <v>0</v>
      </c>
      <c r="G145" s="14">
        <f>SUM(G146:G152)</f>
        <v>0</v>
      </c>
      <c r="H145" s="14">
        <f t="shared" ref="H145:H152" si="2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21">C146+D146</f>
        <v>0</v>
      </c>
      <c r="F146" s="16"/>
      <c r="G146" s="16"/>
      <c r="H146" s="16">
        <f t="shared" si="2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21"/>
        <v>0</v>
      </c>
      <c r="F147" s="16"/>
      <c r="G147" s="16"/>
      <c r="H147" s="16">
        <f t="shared" si="2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21"/>
        <v>0</v>
      </c>
      <c r="F148" s="16"/>
      <c r="G148" s="16"/>
      <c r="H148" s="16">
        <f t="shared" si="2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21"/>
        <v>0</v>
      </c>
      <c r="F149" s="16"/>
      <c r="G149" s="16"/>
      <c r="H149" s="16">
        <f t="shared" si="2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21"/>
        <v>0</v>
      </c>
      <c r="F150" s="16"/>
      <c r="G150" s="16"/>
      <c r="H150" s="16">
        <f t="shared" si="2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21"/>
        <v>0</v>
      </c>
      <c r="F151" s="16"/>
      <c r="G151" s="16"/>
      <c r="H151" s="16">
        <f t="shared" si="2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21"/>
        <v>0</v>
      </c>
      <c r="F152" s="16"/>
      <c r="G152" s="16"/>
      <c r="H152" s="16">
        <f t="shared" si="2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8" t="s">
        <v>206</v>
      </c>
      <c r="B154" s="29"/>
      <c r="C154" s="14">
        <f t="shared" ref="C154:H154" si="22">C4+C79</f>
        <v>16532819</v>
      </c>
      <c r="D154" s="14">
        <f t="shared" si="22"/>
        <v>1942839.9899999998</v>
      </c>
      <c r="E154" s="14">
        <f t="shared" si="22"/>
        <v>18475658.989999998</v>
      </c>
      <c r="F154" s="14">
        <f t="shared" si="22"/>
        <v>12214196.499999998</v>
      </c>
      <c r="G154" s="14">
        <f t="shared" si="22"/>
        <v>12210367.739999998</v>
      </c>
      <c r="H154" s="14">
        <f t="shared" si="22"/>
        <v>6261462.4900000012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7" spans="1:8">
      <c r="B157" s="30" t="s">
        <v>207</v>
      </c>
      <c r="C157" s="30"/>
      <c r="D157" s="30"/>
      <c r="E157" s="30"/>
      <c r="F157" s="30"/>
      <c r="G157" s="30"/>
    </row>
    <row r="158" spans="1:8">
      <c r="B158" s="21"/>
      <c r="C158" s="22"/>
      <c r="D158" s="23"/>
      <c r="E158" s="23"/>
      <c r="F158" s="24"/>
      <c r="G158" s="25"/>
    </row>
    <row r="159" spans="1:8">
      <c r="B159" s="26"/>
      <c r="C159" s="27"/>
      <c r="D159" s="27"/>
      <c r="E159" s="27"/>
      <c r="F159" s="24"/>
      <c r="G159" s="27"/>
    </row>
    <row r="160" spans="1:8">
      <c r="B160" s="26"/>
      <c r="C160" s="27"/>
      <c r="D160" s="27"/>
      <c r="E160" s="27"/>
      <c r="F160" s="24"/>
      <c r="G160" s="27"/>
    </row>
    <row r="161" spans="2:7">
      <c r="B161" s="26"/>
      <c r="C161" s="27"/>
      <c r="D161" s="27"/>
      <c r="E161" s="27"/>
      <c r="F161" s="24"/>
      <c r="G161" s="27"/>
    </row>
    <row r="162" spans="2:7">
      <c r="B162" s="26"/>
      <c r="C162" s="27"/>
      <c r="D162" s="27"/>
      <c r="E162" s="27"/>
      <c r="F162" s="24"/>
      <c r="G162" s="27"/>
    </row>
    <row r="163" spans="2:7">
      <c r="B163" s="26"/>
      <c r="C163" s="27"/>
      <c r="D163" s="27"/>
      <c r="E163" s="27"/>
      <c r="F163" s="24"/>
      <c r="G163" s="27"/>
    </row>
  </sheetData>
  <mergeCells count="26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B157:G157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  <pageSetup scale="51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0</xdr:colOff>
                <xdr:row>158</xdr:row>
                <xdr:rowOff>85725</xdr:rowOff>
              </from>
              <to>
                <xdr:col>7</xdr:col>
                <xdr:colOff>838200</xdr:colOff>
                <xdr:row>163</xdr:row>
                <xdr:rowOff>76200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2018-10-26T18:27:03Z</dcterms:created>
  <dcterms:modified xsi:type="dcterms:W3CDTF">2018-10-26T18:30:46Z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