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n2\Desktop\museo\2018\Estados financieros\3er trimestre\Carga por internet\06_Información disciplina financiera\"/>
    </mc:Choice>
  </mc:AlternateContent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52511" calcMode="manual"/>
</workbook>
</file>

<file path=xl/calcChain.xml><?xml version="1.0" encoding="utf-8"?>
<calcChain xmlns="http://schemas.openxmlformats.org/spreadsheetml/2006/main">
  <c r="F6" i="3" l="1"/>
  <c r="F16" i="3"/>
  <c r="F20" i="3"/>
  <c r="F24" i="3"/>
  <c r="F35" i="3"/>
  <c r="F39" i="3"/>
  <c r="F54" i="3"/>
  <c r="F60" i="3"/>
  <c r="F76" i="3" s="1"/>
  <c r="F65" i="3"/>
  <c r="F72" i="3"/>
  <c r="E6" i="3"/>
  <c r="E16" i="3"/>
  <c r="E20" i="3"/>
  <c r="E24" i="3"/>
  <c r="E35" i="3"/>
  <c r="E39" i="3"/>
  <c r="E54" i="3"/>
  <c r="E60" i="3"/>
  <c r="E65" i="3"/>
  <c r="E72" i="3"/>
  <c r="E76" i="3"/>
  <c r="C38" i="3"/>
  <c r="B38" i="3"/>
  <c r="C35" i="3"/>
  <c r="B35" i="3"/>
  <c r="C57" i="3"/>
  <c r="B57" i="3"/>
  <c r="F28" i="3"/>
  <c r="E28" i="3"/>
  <c r="E44" i="3" s="1"/>
  <c r="E56" i="3" s="1"/>
  <c r="E78" i="3" s="1"/>
  <c r="C28" i="3"/>
  <c r="B28" i="3"/>
  <c r="C22" i="3"/>
  <c r="B22" i="3"/>
  <c r="C14" i="3"/>
  <c r="B14" i="3"/>
  <c r="C6" i="3"/>
  <c r="C44" i="3" s="1"/>
  <c r="C59" i="3" s="1"/>
  <c r="B6" i="3"/>
  <c r="B44" i="3" s="1"/>
  <c r="B59" i="3" s="1"/>
  <c r="F44" i="3" l="1"/>
  <c r="F56" i="3" s="1"/>
  <c r="F78" i="3" s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<sst xmlns="http://schemas.openxmlformats.org/spreadsheetml/2006/main" count="122" uniqueCount="121">
  <si>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</si>
  <si>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</si>
  <si>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</si>
  <si>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</si>
  <si>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</si>
  <si>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</si>
  <si>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</si>
  <si>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</si>
  <si>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</si>
  <si>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</si>
  <si>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</si>
  <si>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</si>
  <si>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</si>
  <si>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</si>
  <si>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</si>
  <si>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</si>
  <si>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</si>
  <si>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</si>
  <si>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</si>
  <si>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</si>
  <si>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</si>
  <si>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</si>
  <si>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</si>
  <si>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</si>
  <si>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</si>
  <si>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</si>
  <si>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</si>
  <si>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</si>
  <si>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</si>
  <si>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</si>
  <si>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</si>
  <si>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</si>
  <si>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</si>
  <si>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</si>
  <si>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</si>
  <si>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</si>
  <si>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</si>
  <si>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</si>
  <si>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</si>
  <si>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</si>
  <si>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</si>
  <si>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</si>
  <si>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</si>
  <si>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</si>
  <si>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</si>
  <si>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</si>
  <si>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</si>
  <si>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</si>
  <si>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</si>
  <si>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</si>
  <si>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</si>
  <si>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</si>
  <si>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</si>
  <si>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</si>
  <si>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</si>
  <si>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</si>
  <si>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</si>
  <si>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</si>
  <si>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</si>
  <si>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</si>
  <si>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</si>
  <si>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</si>
  <si>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</si>
  <si>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</si>
  <si>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</si>
  <si>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</si>
  <si>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</si>
  <si>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</si>
  <si>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</si>
  <si>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</si>
  <si>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</si>
  <si>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</si>
  <si>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</si>
  <si>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</si>
  <si>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</si>
  <si>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</si>
  <si>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</si>
  <si>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</si>
  <si>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</si>
  <si>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</si>
  <si>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</si>
  <si>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</si>
  <si>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</si>
  <si>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</si>
  <si>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</si>
  <si>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</si>
  <si>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</si>
  <si>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</si>
  <si>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</si>
  <si>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</si>
  <si>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</si>
  <si>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</si>
  <si>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</si>
  <si>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</si>
  <si>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</si>
  <si>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</si>
  <si>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</si>
  <si>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</si>
  <si>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</si>
  <si>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</si>
  <si>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</si>
  <si>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</si>
  <si>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</si>
  <si>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</si>
  <si>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</si>
  <si>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</si>
  <si>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</si>
  <si>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</si>
  <si>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</si>
  <si>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</si>
  <si>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</si>
  <si>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</si>
  <si>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</si>
  <si>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</si>
  <si>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</si>
  <si>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</si>
  <si>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</si>
  <si>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</si>
  <si>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</si>
  <si>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MUSEO ICONOGRAFICO DEL QUIJOTE
Estado de Situación Financiera Detallado - LDF
al 30 de Septiembre de 2018 y al 31 de Diciembre de 2017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</si>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</sst>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theme="1"/>
      <name val="Times New Roman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5"/>
      <color indexed="5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4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8" fillId="0" borderId="11" applyNumberFormat="0" applyFill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0" xfId="0" applyFont="1"/>
    <xf numFmtId="0" fontId="6" fillId="0" borderId="0" xfId="1" applyProtection="1">
      <protection locked="0"/>
    </xf>
    <xf numFmtId="0" fontId="6" fillId="0" borderId="0" xfId="1"/>
    <xf numFmtId="0" fontId="5" fillId="0" borderId="0" xfId="1" applyFo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4">
    <cellStyle name="Millares 2" xfId="2"/>
    <cellStyle name="Normal" xfId="0" builtinId="0"/>
    <cellStyle name="Normal 2" xfId="1"/>
    <cellStyle name="Título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82</xdr:row>
          <xdr:rowOff>85725</xdr:rowOff>
        </xdr:from>
        <xdr:to>
          <xdr:col>5</xdr:col>
          <xdr:colOff>771525</xdr:colOff>
          <xdr:row>87</xdr:row>
          <xdr:rowOff>9525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81"/>
  <sheetViews>
    <sheetView tabSelected="1" zoomScale="120" zoomScaleNormal="120" workbookViewId="0">
      <selection sqref="A1:F1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2018</v>
      </c>
      <c r="C2" s="2">
        <v>2017</v>
      </c>
      <c r="D2" s="1" t="s">
        <v>0</v>
      </c>
      <c r="E2" s="2">
        <v>2018</v>
      </c>
      <c r="F2" s="2">
        <v>2017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1656474.79</v>
      </c>
      <c r="C6" s="9">
        <f>SUM(C7:C13)</f>
        <v>2191613.66</v>
      </c>
      <c r="D6" s="5" t="s">
        <v>6</v>
      </c>
      <c r="E6" s="9">
        <f>SUM(E7:E15)</f>
        <v>224126.35</v>
      </c>
      <c r="F6" s="9">
        <f>SUM(F7:F15)</f>
        <v>1975976.96</v>
      </c>
    </row>
    <row r="7" spans="1:6" x14ac:dyDescent="0.2">
      <c r="A7" s="10" t="s">
        <v>7</v>
      </c>
      <c r="B7" s="9">
        <v>7000</v>
      </c>
      <c r="C7" s="9">
        <v>0</v>
      </c>
      <c r="D7" s="11" t="s">
        <v>8</v>
      </c>
      <c r="E7" s="9">
        <v>0</v>
      </c>
      <c r="F7" s="9">
        <v>45678.73</v>
      </c>
    </row>
    <row r="8" spans="1:6" x14ac:dyDescent="0.2">
      <c r="A8" s="10" t="s">
        <v>9</v>
      </c>
      <c r="B8" s="9">
        <v>1649474.79</v>
      </c>
      <c r="C8" s="9">
        <v>2191613.66</v>
      </c>
      <c r="D8" s="11" t="s">
        <v>10</v>
      </c>
      <c r="E8" s="9">
        <v>0</v>
      </c>
      <c r="F8" s="9">
        <v>312383.99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115508.85</v>
      </c>
      <c r="F13" s="9">
        <v>335522.45</v>
      </c>
    </row>
    <row r="14" spans="1:6" x14ac:dyDescent="0.2">
      <c r="A14" s="3" t="s">
        <v>21</v>
      </c>
      <c r="B14" s="9">
        <f>SUM(B15:B21)</f>
        <v>125512.26000000001</v>
      </c>
      <c r="C14" s="9">
        <f>SUM(C15:C21)</f>
        <v>92827.31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108617.5</v>
      </c>
      <c r="F15" s="9">
        <v>1282391.79</v>
      </c>
    </row>
    <row r="16" spans="1:6" x14ac:dyDescent="0.2">
      <c r="A16" s="10" t="s">
        <v>25</v>
      </c>
      <c r="B16" s="9">
        <v>102938.55</v>
      </c>
      <c r="C16" s="9">
        <v>78579.600000000006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22573.71</v>
      </c>
      <c r="C17" s="9">
        <v>14247.71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91450.71</v>
      </c>
      <c r="C28" s="9">
        <f>SUM(C29:C33)</f>
        <v>106681.44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91450.71</v>
      </c>
      <c r="C29" s="9">
        <v>106681.44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1873437.76</v>
      </c>
      <c r="C44" s="7">
        <f>C6+C14+C22+C28+C34+C35+C38</f>
        <v>2391122.41</v>
      </c>
      <c r="D44" s="8" t="s">
        <v>80</v>
      </c>
      <c r="E44" s="7">
        <f>E6+E16+E20+E23+E24+E28+E35+E39</f>
        <v>224126.35</v>
      </c>
      <c r="F44" s="7">
        <f>F6+F16+F20+F23+F24+F28+F35+F39</f>
        <v>1975976.96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69941998.450000003</v>
      </c>
      <c r="C50" s="9">
        <v>73270486.810000002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-912928.88</v>
      </c>
      <c r="C52" s="9">
        <v>-934452.87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234266.12</v>
      </c>
      <c r="C53" s="9">
        <v>98365.5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224126.35</v>
      </c>
      <c r="F56" s="7">
        <f>F54+F44</f>
        <v>1975976.96</v>
      </c>
    </row>
    <row r="57" spans="1:6" x14ac:dyDescent="0.2">
      <c r="A57" s="12" t="s">
        <v>100</v>
      </c>
      <c r="B57" s="7">
        <f>SUM(B47:B55)</f>
        <v>69263335.690000013</v>
      </c>
      <c r="C57" s="7">
        <f>SUM(C47:C55)</f>
        <v>72434399.439999998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71136773.450000018</v>
      </c>
      <c r="C59" s="7">
        <f>C44+C57</f>
        <v>74825521.849999994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69308081.329999998</v>
      </c>
      <c r="F60" s="9">
        <f>SUM(F61:F63)</f>
        <v>72608266.439999998</v>
      </c>
    </row>
    <row r="61" spans="1:6" x14ac:dyDescent="0.2">
      <c r="A61" s="13"/>
      <c r="B61" s="9"/>
      <c r="C61" s="9"/>
      <c r="D61" s="5" t="s">
        <v>104</v>
      </c>
      <c r="E61" s="9">
        <v>45603395.280000001</v>
      </c>
      <c r="F61" s="9">
        <v>45603395.280000001</v>
      </c>
    </row>
    <row r="62" spans="1:6" x14ac:dyDescent="0.2">
      <c r="A62" s="13"/>
      <c r="B62" s="9"/>
      <c r="C62" s="9"/>
      <c r="D62" s="5" t="s">
        <v>105</v>
      </c>
      <c r="E62" s="9">
        <v>3598</v>
      </c>
      <c r="F62" s="9">
        <v>3598</v>
      </c>
    </row>
    <row r="63" spans="1:6" x14ac:dyDescent="0.2">
      <c r="A63" s="13"/>
      <c r="B63" s="9"/>
      <c r="C63" s="9"/>
      <c r="D63" s="5" t="s">
        <v>106</v>
      </c>
      <c r="E63" s="9">
        <v>23701088.050000001</v>
      </c>
      <c r="F63" s="9">
        <v>27001273.16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1604565.77</v>
      </c>
      <c r="F65" s="9">
        <f>SUM(F66:F70)</f>
        <v>241278.45</v>
      </c>
    </row>
    <row r="66" spans="1:6" x14ac:dyDescent="0.2">
      <c r="A66" s="13"/>
      <c r="B66" s="9"/>
      <c r="C66" s="9"/>
      <c r="D66" s="5" t="s">
        <v>108</v>
      </c>
      <c r="E66" s="9">
        <v>1294087.32</v>
      </c>
      <c r="F66" s="9">
        <v>350932.49</v>
      </c>
    </row>
    <row r="67" spans="1:6" x14ac:dyDescent="0.2">
      <c r="A67" s="13"/>
      <c r="B67" s="9"/>
      <c r="C67" s="9"/>
      <c r="D67" s="5" t="s">
        <v>109</v>
      </c>
      <c r="E67" s="9">
        <v>310478.45</v>
      </c>
      <c r="F67" s="9">
        <v>-109654.04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70912647.099999994</v>
      </c>
      <c r="F76" s="7">
        <f>F60+F65+F72</f>
        <v>72849544.890000001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71136773.449999988</v>
      </c>
      <c r="F78" s="7">
        <f>F56+F76</f>
        <v>74825521.849999994</v>
      </c>
    </row>
    <row r="79" spans="1:6" x14ac:dyDescent="0.2">
      <c r="A79" s="15"/>
      <c r="B79" s="16"/>
      <c r="C79" s="16"/>
      <c r="D79" s="17"/>
      <c r="E79" s="16"/>
      <c r="F79" s="16"/>
    </row>
    <row r="81" spans="1:1" x14ac:dyDescent="0.2">
      <c r="A81" s="18" t="s">
        <v>120</v>
      </c>
    </row>
  </sheetData>
  <mergeCells count="1">
    <mergeCell ref="A1:F1"/>
  </mergeCells>
  <phoneticPr fontId="0" type="noConversion"/>
  <pageMargins left="0.7" right="0.7" top="0.75" bottom="0.75" header="0.3" footer="0.3"/>
  <pageSetup scale="54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82</xdr:row>
                <xdr:rowOff>85725</xdr:rowOff>
              </from>
              <to>
                <xdr:col>5</xdr:col>
                <xdr:colOff>771525</xdr:colOff>
                <xdr:row>87</xdr:row>
                <xdr:rowOff>9525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Admn2</cp:lastModifiedBy>
  <cp:lastPrinted>2018-10-12T20:44:29Z</cp:lastPrinted>
  <dcterms:created xsi:type="dcterms:W3CDTF">2017-01-11T17:17:46Z</dcterms:created>
  <dcterms:modified xsi:type="dcterms:W3CDTF">2018-10-26T18:14:54Z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