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Carga internet\Información contable\"/>
    </mc:Choice>
  </mc:AlternateContent>
  <bookViews>
    <workbookView xWindow="0" yWindow="0" windowWidth="20730" windowHeight="97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B22" i="1"/>
  <c r="F22" i="1"/>
  <c r="D27" i="1"/>
  <c r="C27" i="1"/>
  <c r="F27" i="1" s="1"/>
  <c r="C9" i="1"/>
  <c r="C20" i="1" s="1"/>
  <c r="F18" i="1"/>
  <c r="F17" i="1"/>
  <c r="E16" i="1"/>
  <c r="F16" i="1"/>
  <c r="F12" i="1"/>
  <c r="F13" i="1"/>
  <c r="F14" i="1"/>
  <c r="F11" i="1"/>
  <c r="F10" i="1"/>
  <c r="D9" i="1"/>
  <c r="D20" i="1" s="1"/>
  <c r="D38" i="1" s="1"/>
  <c r="F7" i="1"/>
  <c r="F6" i="1"/>
  <c r="F5" i="1"/>
  <c r="B4" i="1"/>
  <c r="F4" i="1"/>
  <c r="B20" i="1"/>
  <c r="B38" i="1"/>
  <c r="E20" i="1"/>
  <c r="E38" i="1"/>
  <c r="F20" i="1" l="1"/>
  <c r="C38" i="1"/>
  <c r="F38" i="1" s="1"/>
  <c r="F9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<sst xmlns="http://schemas.openxmlformats.org/spreadsheetml/2006/main" count="35" uniqueCount="25">
  <si>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</si>
  <si>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</si>
  <si>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</si>
  <si>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</si>
  <si>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</si>
  <si>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</si>
  <si>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</si>
  <si>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</si>
  <si>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</si>
  <si>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</si>
  <si>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</si>
  <si>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</si>
  <si>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</si>
  <si>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</si>
  <si>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</si>
  <si>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</si>
  <si>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</si>
  <si>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</si>
  <si>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</si>
  <si>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</si>
  <si>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</si>
  <si>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</si>
  <si>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</si>
  <si>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</si>
  <si>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ESTADO DE VARIACIÓN EN LA HACIENDA PÚBLICA
MUSEO ICONOGRAFICO DEL QUIJOTE
DEL 1 DE ENERO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</si>
</sst>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vertical="top" wrapText="1"/>
    </xf>
    <xf numFmtId="0" fontId="3" fillId="0" borderId="3" xfId="9" applyFont="1" applyFill="1" applyBorder="1" applyAlignment="1">
      <alignment horizontal="left" vertical="top" wrapText="1" indent="1"/>
    </xf>
    <xf numFmtId="0" fontId="2" fillId="0" borderId="3" xfId="9" applyFont="1" applyFill="1" applyBorder="1" applyAlignment="1">
      <alignment horizontal="left" vertical="top" wrapText="1"/>
    </xf>
    <xf numFmtId="0" fontId="2" fillId="0" borderId="4" xfId="9" applyFont="1" applyFill="1" applyBorder="1" applyAlignment="1">
      <alignment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4" fontId="2" fillId="0" borderId="6" xfId="9" applyNumberFormat="1" applyFont="1" applyFill="1" applyBorder="1" applyProtection="1">
      <protection locked="0"/>
    </xf>
    <xf numFmtId="4" fontId="3" fillId="0" borderId="6" xfId="9" applyNumberFormat="1" applyFont="1" applyFill="1" applyBorder="1" applyProtection="1">
      <protection locked="0"/>
    </xf>
    <xf numFmtId="4" fontId="3" fillId="0" borderId="6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center"/>
      <protection locked="0"/>
    </xf>
    <xf numFmtId="4" fontId="3" fillId="3" borderId="6" xfId="9" applyNumberFormat="1" applyFont="1" applyFill="1" applyBorder="1" applyProtection="1">
      <protection locked="0"/>
    </xf>
    <xf numFmtId="4" fontId="2" fillId="3" borderId="6" xfId="9" applyNumberFormat="1" applyFont="1" applyFill="1" applyBorder="1" applyProtection="1">
      <protection locked="0"/>
    </xf>
    <xf numFmtId="4" fontId="3" fillId="3" borderId="6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2" borderId="9" xfId="9" applyFont="1" applyFill="1" applyBorder="1" applyAlignment="1" applyProtection="1">
      <alignment horizontal="center" vertical="center" wrapText="1"/>
      <protection locked="0"/>
    </xf>
    <xf numFmtId="0" fontId="2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1819275</xdr:colOff>
      <xdr:row>39</xdr:row>
      <xdr:rowOff>66675</xdr:rowOff>
    </xdr:from>
    <xdr:to>
      <xdr:col>4</xdr:col>
      <xdr:colOff>666750</xdr:colOff>
      <xdr:row>46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7000875"/>
          <a:ext cx="616267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31" workbookViewId="0">
      <selection activeCell="A42" sqref="A42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72608266.439999998</v>
      </c>
      <c r="C4" s="18"/>
      <c r="D4" s="18"/>
      <c r="E4" s="18"/>
      <c r="F4" s="14">
        <f>+B4</f>
        <v>72608266.439999998</v>
      </c>
    </row>
    <row r="5" spans="1:6" x14ac:dyDescent="0.2">
      <c r="A5" s="10" t="s">
        <v>0</v>
      </c>
      <c r="B5" s="15">
        <v>45603395.280000001</v>
      </c>
      <c r="C5" s="18"/>
      <c r="D5" s="18"/>
      <c r="E5" s="18"/>
      <c r="F5" s="15">
        <f>+B5</f>
        <v>45603395.280000001</v>
      </c>
    </row>
    <row r="6" spans="1:6" x14ac:dyDescent="0.2">
      <c r="A6" s="10" t="s">
        <v>4</v>
      </c>
      <c r="B6" s="15">
        <v>3598</v>
      </c>
      <c r="C6" s="18"/>
      <c r="D6" s="18"/>
      <c r="E6" s="18"/>
      <c r="F6" s="15">
        <f>+B6</f>
        <v>3598</v>
      </c>
    </row>
    <row r="7" spans="1:6" x14ac:dyDescent="0.2">
      <c r="A7" s="10" t="s">
        <v>6</v>
      </c>
      <c r="B7" s="15">
        <v>27001273.16</v>
      </c>
      <c r="C7" s="18"/>
      <c r="D7" s="18"/>
      <c r="E7" s="18"/>
      <c r="F7" s="15">
        <f>+B7</f>
        <v>27001273.16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-109654.04</v>
      </c>
      <c r="D9" s="14">
        <f>+D10</f>
        <v>350932.49</v>
      </c>
      <c r="E9" s="18"/>
      <c r="F9" s="14">
        <f>+C9+D9</f>
        <v>241278.45</v>
      </c>
    </row>
    <row r="10" spans="1:6" x14ac:dyDescent="0.2">
      <c r="A10" s="10" t="s">
        <v>7</v>
      </c>
      <c r="B10" s="18"/>
      <c r="C10" s="18"/>
      <c r="D10" s="15">
        <v>350932.49</v>
      </c>
      <c r="E10" s="18"/>
      <c r="F10" s="15">
        <f>+D10</f>
        <v>350932.49</v>
      </c>
    </row>
    <row r="11" spans="1:6" x14ac:dyDescent="0.2">
      <c r="A11" s="10" t="s">
        <v>8</v>
      </c>
      <c r="B11" s="18"/>
      <c r="C11" s="15">
        <v>-109654.04</v>
      </c>
      <c r="D11" s="18"/>
      <c r="E11" s="18"/>
      <c r="F11" s="15">
        <f>+C11</f>
        <v>-109654.04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>+C13</f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>+C14</f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72608266.439999998</v>
      </c>
      <c r="C20" s="14">
        <f>+C9</f>
        <v>-109654.04</v>
      </c>
      <c r="D20" s="14">
        <f>+D9</f>
        <v>350932.49</v>
      </c>
      <c r="E20" s="14">
        <f>+E16</f>
        <v>0</v>
      </c>
      <c r="F20" s="14">
        <f>+B20+C20+D20+E20</f>
        <v>72849544.889999986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-4880060.9400000004</v>
      </c>
      <c r="C22" s="18"/>
      <c r="D22" s="18"/>
      <c r="E22" s="19"/>
      <c r="F22" s="14">
        <f>+B22</f>
        <v>-4880060.9400000004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>+B24</f>
        <v>0</v>
      </c>
    </row>
    <row r="25" spans="1:6" x14ac:dyDescent="0.2">
      <c r="A25" s="10" t="s">
        <v>6</v>
      </c>
      <c r="B25" s="15">
        <v>-4880060.9400000004</v>
      </c>
      <c r="C25" s="18"/>
      <c r="D25" s="18"/>
      <c r="E25" s="18"/>
      <c r="F25" s="15">
        <f>+B25</f>
        <v>-4880060.9400000004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420132.49</v>
      </c>
      <c r="D27" s="14">
        <f>+D28+D29+D30+D31+D32</f>
        <v>1253606.93</v>
      </c>
      <c r="E27" s="19"/>
      <c r="F27" s="14">
        <f>+C27+D27</f>
        <v>1673739.42</v>
      </c>
    </row>
    <row r="28" spans="1:6" x14ac:dyDescent="0.2">
      <c r="A28" s="10" t="s">
        <v>7</v>
      </c>
      <c r="B28" s="18"/>
      <c r="C28" s="18"/>
      <c r="D28" s="15">
        <v>1604539.42</v>
      </c>
      <c r="E28" s="18"/>
      <c r="F28" s="15">
        <f>+D28</f>
        <v>1604539.42</v>
      </c>
    </row>
    <row r="29" spans="1:6" x14ac:dyDescent="0.2">
      <c r="A29" s="10" t="s">
        <v>8</v>
      </c>
      <c r="B29" s="18"/>
      <c r="C29" s="15">
        <v>420132.49</v>
      </c>
      <c r="D29" s="15">
        <v>-350932.49</v>
      </c>
      <c r="E29" s="18"/>
      <c r="F29" s="15">
        <f>+C29+D29</f>
        <v>69200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67728205.5</v>
      </c>
      <c r="C38" s="17">
        <f>+C20+C27</f>
        <v>310478.45</v>
      </c>
      <c r="D38" s="17">
        <f>+D20+D27</f>
        <v>1604539.42</v>
      </c>
      <c r="E38" s="17">
        <f>+E20+E34</f>
        <v>0</v>
      </c>
      <c r="F38" s="17">
        <f>+B38+C38+D38+E38</f>
        <v>69643223.370000005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honeticPr fontId="3" type="noConversion"/>
  <pageMargins left="0.7" right="0.7" top="0.75" bottom="0.75" header="0.3" footer="0.3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Admn2</cp:lastModifiedBy>
  <cp:lastPrinted>2018-05-16T17:45:30Z</cp:lastPrinted>
  <dcterms:created xsi:type="dcterms:W3CDTF">2012-12-11T20:30:33Z</dcterms:created>
  <dcterms:modified xsi:type="dcterms:W3CDTF">2018-05-16T18:04:13Z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