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17 MIQ\4to Trimestre MIQ\6.Información presupuestaria\"/>
    </mc:Choice>
  </mc:AlternateContent>
  <bookViews>
    <workbookView xWindow="0" yWindow="0" windowWidth="7935" windowHeight="4680"/>
  </bookViews>
  <sheets>
    <sheet name="EAI" sheetId="1" r:id="rId1"/>
  </sheets>
  <externalReferences>
    <externalReference r:id="rId2"/>
  </externalReferences>
  <definedNames>
    <definedName name="_xlnm.Print_Area" localSheetId="0">EAI!$A$1:$J$66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6" i="1" l="1"/>
  <c r="J45" i="1"/>
  <c r="G45" i="1"/>
  <c r="G44" i="1"/>
  <c r="E44" i="1"/>
  <c r="J44" i="1" s="1"/>
  <c r="E43" i="1"/>
  <c r="G43" i="1" s="1"/>
  <c r="J41" i="1"/>
  <c r="G41" i="1"/>
  <c r="G40" i="1"/>
  <c r="E40" i="1"/>
  <c r="J40" i="1" s="1"/>
  <c r="J39" i="1"/>
  <c r="G39" i="1"/>
  <c r="E38" i="1"/>
  <c r="G38" i="1" s="1"/>
  <c r="J37" i="1"/>
  <c r="G37" i="1"/>
  <c r="G36" i="1"/>
  <c r="E36" i="1"/>
  <c r="J36" i="1" s="1"/>
  <c r="I35" i="1"/>
  <c r="H35" i="1"/>
  <c r="H56" i="1" s="1"/>
  <c r="F35" i="1"/>
  <c r="F56" i="1" s="1"/>
  <c r="I28" i="1"/>
  <c r="H28" i="1"/>
  <c r="F28" i="1"/>
  <c r="G26" i="1"/>
  <c r="J25" i="1"/>
  <c r="G25" i="1"/>
  <c r="J24" i="1"/>
  <c r="G24" i="1"/>
  <c r="J23" i="1"/>
  <c r="G23" i="1"/>
  <c r="J22" i="1"/>
  <c r="G22" i="1"/>
  <c r="J21" i="1"/>
  <c r="G21" i="1"/>
  <c r="J20" i="1"/>
  <c r="G20" i="1"/>
  <c r="J19" i="1"/>
  <c r="G19" i="1"/>
  <c r="G18" i="1"/>
  <c r="E18" i="1"/>
  <c r="J18" i="1" s="1"/>
  <c r="J17" i="1"/>
  <c r="G17" i="1"/>
  <c r="J16" i="1"/>
  <c r="G16" i="1"/>
  <c r="E15" i="1"/>
  <c r="E28" i="1" s="1"/>
  <c r="J28" i="1" s="1"/>
  <c r="J14" i="1"/>
  <c r="G14" i="1"/>
  <c r="J13" i="1"/>
  <c r="G13" i="1"/>
  <c r="J12" i="1"/>
  <c r="G12" i="1"/>
  <c r="J11" i="1"/>
  <c r="G11" i="1"/>
  <c r="E5" i="1"/>
  <c r="G35" i="1" l="1"/>
  <c r="G56" i="1" s="1"/>
  <c r="J15" i="1"/>
  <c r="J38" i="1"/>
  <c r="J43" i="1"/>
  <c r="G15" i="1"/>
  <c r="G28" i="1" s="1"/>
  <c r="E35" i="1"/>
  <c r="E56" i="1" l="1"/>
  <c r="J56" i="1" s="1"/>
  <c r="J35" i="1"/>
</calcChain>
</file>

<file path=xl/comments1.xml><?xml version="1.0" encoding="utf-8"?>
<comments xmlns="http://schemas.openxmlformats.org/spreadsheetml/2006/main">
  <authors>
    <author>DGCG</author>
  </authors>
  <commentList>
    <comment ref="H57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<sst xmlns="http://schemas.openxmlformats.org/spreadsheetml/2006/main" count="64" uniqueCount="47">
  <si>
    <t>ESTADO ANALÍTICO DE INGRESOS</t>
  </si>
  <si>
    <t>POR FUENTE DE FINANCIAMIENTO Y FUENTE DE FINANCIAMIENTO/RUBRO</t>
  </si>
  <si>
    <t>Del 1 de Enero al 31 de Diciembre de 2017</t>
  </si>
  <si>
    <t xml:space="preserve">Ente Público:      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</si>
  <si>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</si>
  <si>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</si>
  <si>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</si>
  <si>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</si>
  <si>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</si>
  <si>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</si>
  <si>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</si>
  <si>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</si>
  <si>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</si>
  <si>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</si>
  <si>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</si>
  <si>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</si>
  <si>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</si>
  <si>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</si>
  <si>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</si>
  <si>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</si>
  <si>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</si>
  <si>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</si>
  <si>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</si>
  <si>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</si>
  <si>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</si>
  <si>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</si>
  <si>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No Comprendidos en las fracciones de la Ley de Ingresos causadas en</t>
  </si>
  <si>
    <t>ejercicios fiscales anteriores pendiente de liquidación o pago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</si>
  <si>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</si>
  <si>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</si>
  <si>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</si>
  <si>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</si>
  <si>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</si>
  <si>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</si>
  <si>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</si>
  <si>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</si>
  <si>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</t>
  </si>
  <si>
    <t>PRODUCTOS DE TIPO CORRIENTE</t>
  </si>
  <si>
    <t>APROVECHAMIENTOS</t>
  </si>
  <si>
    <t>APROVECHAMIENTOS  TIPO CORRIENTE</t>
  </si>
  <si>
    <t>ING. POR VENTAS DE BIENES Y SERV</t>
  </si>
  <si>
    <t>ING. VTAS BIENES Y SERV. ORG.DESCENTR</t>
  </si>
  <si>
    <t>RECURSOS ESTATALES</t>
  </si>
  <si>
    <t>TRANS., ASIGNACIONES, SUBSIDIOS Y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</si>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</sst>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164" fontId="6" fillId="2" borderId="9" xfId="1" applyNumberFormat="1" applyFont="1" applyFill="1" applyBorder="1" applyAlignment="1">
      <alignment vertical="center" wrapText="1"/>
    </xf>
    <xf numFmtId="164" fontId="2" fillId="0" borderId="0" xfId="0" applyNumberFormat="1" applyFont="1"/>
    <xf numFmtId="0" fontId="5" fillId="2" borderId="7" xfId="2" applyFont="1" applyFill="1" applyBorder="1" applyAlignment="1">
      <alignment horizontal="center" vertical="center"/>
    </xf>
    <xf numFmtId="0" fontId="7" fillId="2" borderId="0" xfId="2" applyFont="1" applyFill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0" fontId="7" fillId="2" borderId="12" xfId="2" applyFont="1" applyFill="1" applyBorder="1" applyAlignment="1">
      <alignment horizontal="centerContinuous"/>
    </xf>
    <xf numFmtId="0" fontId="7" fillId="2" borderId="13" xfId="2" applyFont="1" applyFill="1" applyBorder="1" applyAlignment="1">
      <alignment horizontal="centerContinuous"/>
    </xf>
    <xf numFmtId="0" fontId="7" fillId="2" borderId="14" xfId="2" applyFont="1" applyFill="1" applyBorder="1" applyAlignment="1">
      <alignment horizontal="left" wrapText="1"/>
    </xf>
    <xf numFmtId="164" fontId="6" fillId="2" borderId="2" xfId="1" applyNumberFormat="1" applyFont="1" applyFill="1" applyBorder="1" applyAlignment="1">
      <alignment vertical="center" wrapText="1"/>
    </xf>
    <xf numFmtId="164" fontId="6" fillId="2" borderId="6" xfId="1" applyNumberFormat="1" applyFont="1" applyFill="1" applyBorder="1" applyAlignment="1">
      <alignment horizontal="right" vertical="center" wrapText="1"/>
    </xf>
    <xf numFmtId="0" fontId="8" fillId="2" borderId="4" xfId="0" applyFont="1" applyFill="1" applyBorder="1" applyAlignment="1">
      <alignment vertical="top" wrapText="1"/>
    </xf>
    <xf numFmtId="164" fontId="8" fillId="2" borderId="4" xfId="1" applyNumberFormat="1" applyFont="1" applyFill="1" applyBorder="1" applyAlignment="1">
      <alignment vertical="top" wrapText="1"/>
    </xf>
    <xf numFmtId="164" fontId="3" fillId="0" borderId="12" xfId="1" applyNumberFormat="1" applyFont="1" applyBorder="1" applyAlignment="1">
      <alignment horizontal="center" vertical="top" wrapText="1"/>
    </xf>
    <xf numFmtId="164" fontId="3" fillId="0" borderId="14" xfId="1" applyNumberFormat="1" applyFont="1" applyBorder="1" applyAlignment="1">
      <alignment horizontal="center" vertical="top" wrapText="1"/>
    </xf>
    <xf numFmtId="164" fontId="6" fillId="2" borderId="15" xfId="1" applyNumberFormat="1" applyFont="1" applyFill="1" applyBorder="1" applyAlignment="1">
      <alignment horizontal="right" vertical="center" wrapText="1"/>
    </xf>
    <xf numFmtId="0" fontId="7" fillId="2" borderId="7" xfId="2" applyFont="1" applyFill="1" applyBorder="1" applyAlignment="1">
      <alignment horizontal="left"/>
    </xf>
    <xf numFmtId="0" fontId="7" fillId="2" borderId="0" xfId="2" applyFont="1" applyFill="1" applyBorder="1" applyAlignment="1">
      <alignment horizontal="left"/>
    </xf>
    <xf numFmtId="0" fontId="2" fillId="2" borderId="8" xfId="0" applyFont="1" applyFill="1" applyBorder="1"/>
    <xf numFmtId="164" fontId="9" fillId="2" borderId="9" xfId="1" applyNumberFormat="1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164" fontId="5" fillId="2" borderId="9" xfId="1" applyNumberFormat="1" applyFont="1" applyFill="1" applyBorder="1" applyAlignment="1">
      <alignment horizontal="center"/>
    </xf>
    <xf numFmtId="0" fontId="7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164" fontId="7" fillId="2" borderId="9" xfId="1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/>
    <xf numFmtId="0" fontId="5" fillId="2" borderId="0" xfId="2" applyFont="1" applyFill="1" applyBorder="1" applyAlignment="1">
      <alignment horizontal="center" vertical="center"/>
    </xf>
    <xf numFmtId="164" fontId="5" fillId="2" borderId="15" xfId="1" applyNumberFormat="1" applyFont="1" applyFill="1" applyBorder="1" applyAlignment="1">
      <alignment horizontal="center"/>
    </xf>
    <xf numFmtId="0" fontId="10" fillId="2" borderId="12" xfId="2" applyFont="1" applyFill="1" applyBorder="1" applyAlignment="1">
      <alignment horizontal="centerContinuous"/>
    </xf>
    <xf numFmtId="0" fontId="10" fillId="2" borderId="13" xfId="2" applyFont="1" applyFill="1" applyBorder="1" applyAlignment="1">
      <alignment horizontal="centerContinuous"/>
    </xf>
    <xf numFmtId="0" fontId="10" fillId="2" borderId="14" xfId="2" applyFont="1" applyFill="1" applyBorder="1" applyAlignment="1">
      <alignment horizontal="left" wrapText="1" indent="1"/>
    </xf>
    <xf numFmtId="0" fontId="11" fillId="2" borderId="0" xfId="0" applyFont="1" applyFill="1"/>
    <xf numFmtId="0" fontId="11" fillId="0" borderId="0" xfId="0" applyFont="1"/>
    <xf numFmtId="0" fontId="12" fillId="2" borderId="0" xfId="0" applyFont="1" applyFill="1" applyAlignment="1">
      <alignment horizontal="left" vertical="top" wrapText="1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85725</xdr:colOff>
          <xdr:row>60</xdr:row>
          <xdr:rowOff>85725</xdr:rowOff>
        </xdr:from>
        <xdr:to>
          <xdr:col>9</xdr:col>
          <xdr:colOff>1009650</xdr:colOff>
          <xdr:row>64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%20MIQ/4to%20Trimestre%20MIQ/5.Notas%20a%20los%20estados%20financieros/NDM-GTO-MIQ-4T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P"/>
      <sheetName val="PT_ESF_ECSF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Ayudas"/>
      <sheetName val="Gto Federalizado"/>
      <sheetName val="Cta Banc"/>
      <sheetName val="Conc Bancomer"/>
      <sheetName val="Conc Santander"/>
      <sheetName val="Conc Santander Dls"/>
      <sheetName val="BMu"/>
      <sheetName val="BInmu"/>
    </sheetNames>
    <sheetDataSet>
      <sheetData sheetId="0"/>
      <sheetData sheetId="1">
        <row r="7">
          <cell r="F7" t="str">
            <v>Museo Iconográfico del Quijote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package" Target="../embeddings/Hoja_de_c_lculo_de_Microsoft_Excel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61"/>
  <sheetViews>
    <sheetView showGridLines="0" tabSelected="1" zoomScale="85" zoomScaleNormal="85" workbookViewId="0">
      <selection activeCell="H56" sqref="H56"/>
    </sheetView>
  </sheetViews>
  <sheetFormatPr baseColWidth="10" defaultRowHeight="12.75" x14ac:dyDescent="0.2"/>
  <cols>
    <col min="1" max="1" width="1.140625" style="1" customWidth="1"/>
    <col min="2" max="3" width="3.7109375" style="3" customWidth="1"/>
    <col min="4" max="4" width="46.42578125" style="3" customWidth="1"/>
    <col min="5" max="10" width="15.71093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tr">
        <f>[1]EA!F7</f>
        <v>Museo Iconográfico del Quijote</v>
      </c>
      <c r="F5" s="11"/>
      <c r="G5" s="12"/>
      <c r="H5" s="12"/>
      <c r="I5" s="12"/>
      <c r="J5" s="13"/>
    </row>
    <row r="6" spans="1:12" s="1" customFormat="1" ht="11.25" customHeight="1" x14ac:dyDescent="0.2">
      <c r="A6" s="5"/>
      <c r="B6" s="5"/>
      <c r="C6" s="5"/>
      <c r="D6" s="5"/>
      <c r="F6" s="13"/>
      <c r="G6" s="13"/>
      <c r="H6" s="13"/>
      <c r="I6" s="13"/>
      <c r="J6" s="13"/>
    </row>
    <row r="7" spans="1:12" ht="12" customHeight="1" x14ac:dyDescent="0.2">
      <c r="A7" s="14"/>
      <c r="B7" s="15" t="s">
        <v>4</v>
      </c>
      <c r="C7" s="15"/>
      <c r="D7" s="15"/>
      <c r="E7" s="15" t="s">
        <v>5</v>
      </c>
      <c r="F7" s="15"/>
      <c r="G7" s="15"/>
      <c r="H7" s="15"/>
      <c r="I7" s="15"/>
      <c r="J7" s="16" t="s">
        <v>6</v>
      </c>
    </row>
    <row r="8" spans="1:12" ht="25.5" x14ac:dyDescent="0.2">
      <c r="A8" s="5"/>
      <c r="B8" s="15"/>
      <c r="C8" s="15"/>
      <c r="D8" s="15"/>
      <c r="E8" s="17" t="s">
        <v>7</v>
      </c>
      <c r="F8" s="18" t="s">
        <v>8</v>
      </c>
      <c r="G8" s="17" t="s">
        <v>9</v>
      </c>
      <c r="H8" s="17" t="s">
        <v>10</v>
      </c>
      <c r="I8" s="17" t="s">
        <v>11</v>
      </c>
      <c r="J8" s="16"/>
    </row>
    <row r="9" spans="1:12" ht="12" customHeight="1" x14ac:dyDescent="0.2">
      <c r="A9" s="5"/>
      <c r="B9" s="15"/>
      <c r="C9" s="15"/>
      <c r="D9" s="15"/>
      <c r="E9" s="17" t="s">
        <v>12</v>
      </c>
      <c r="F9" s="17" t="s">
        <v>13</v>
      </c>
      <c r="G9" s="17" t="s">
        <v>14</v>
      </c>
      <c r="H9" s="17" t="s">
        <v>15</v>
      </c>
      <c r="I9" s="17" t="s">
        <v>16</v>
      </c>
      <c r="J9" s="17" t="s">
        <v>17</v>
      </c>
    </row>
    <row r="10" spans="1:12" ht="12" customHeight="1" x14ac:dyDescent="0.2">
      <c r="A10" s="19"/>
      <c r="B10" s="20"/>
      <c r="C10" s="21"/>
      <c r="D10" s="22"/>
      <c r="E10" s="23"/>
      <c r="F10" s="24"/>
      <c r="G10" s="24"/>
      <c r="H10" s="24"/>
      <c r="I10" s="24"/>
      <c r="J10" s="24"/>
    </row>
    <row r="11" spans="1:12" ht="12" customHeight="1" x14ac:dyDescent="0.2">
      <c r="A11" s="19"/>
      <c r="B11" s="25" t="s">
        <v>18</v>
      </c>
      <c r="C11" s="26"/>
      <c r="D11" s="27"/>
      <c r="E11" s="28">
        <v>0</v>
      </c>
      <c r="F11" s="28">
        <v>0</v>
      </c>
      <c r="G11" s="28">
        <f>E11+F11</f>
        <v>0</v>
      </c>
      <c r="H11" s="28">
        <v>0</v>
      </c>
      <c r="I11" s="28">
        <v>0</v>
      </c>
      <c r="J11" s="28">
        <f t="shared" ref="J11:J25" si="0">+I11-E11</f>
        <v>0</v>
      </c>
    </row>
    <row r="12" spans="1:12" ht="12" customHeight="1" x14ac:dyDescent="0.2">
      <c r="A12" s="19"/>
      <c r="B12" s="25" t="s">
        <v>19</v>
      </c>
      <c r="C12" s="26"/>
      <c r="D12" s="27"/>
      <c r="E12" s="28">
        <v>0</v>
      </c>
      <c r="F12" s="28">
        <v>0</v>
      </c>
      <c r="G12" s="28">
        <f t="shared" ref="G12:G26" si="1">E12+F12</f>
        <v>0</v>
      </c>
      <c r="H12" s="28">
        <v>0</v>
      </c>
      <c r="I12" s="28">
        <v>0</v>
      </c>
      <c r="J12" s="28">
        <f t="shared" si="0"/>
        <v>0</v>
      </c>
    </row>
    <row r="13" spans="1:12" ht="12" customHeight="1" x14ac:dyDescent="0.2">
      <c r="A13" s="19"/>
      <c r="B13" s="25" t="s">
        <v>20</v>
      </c>
      <c r="C13" s="26"/>
      <c r="D13" s="27"/>
      <c r="E13" s="28">
        <v>0</v>
      </c>
      <c r="F13" s="28">
        <v>0</v>
      </c>
      <c r="G13" s="28">
        <f t="shared" si="1"/>
        <v>0</v>
      </c>
      <c r="H13" s="28">
        <v>0</v>
      </c>
      <c r="I13" s="28">
        <v>0</v>
      </c>
      <c r="J13" s="28">
        <f t="shared" si="0"/>
        <v>0</v>
      </c>
    </row>
    <row r="14" spans="1:12" ht="12" customHeight="1" x14ac:dyDescent="0.2">
      <c r="A14" s="19"/>
      <c r="B14" s="25" t="s">
        <v>21</v>
      </c>
      <c r="C14" s="26"/>
      <c r="D14" s="27"/>
      <c r="E14" s="28">
        <v>0</v>
      </c>
      <c r="F14" s="28">
        <v>0</v>
      </c>
      <c r="G14" s="28">
        <f t="shared" si="1"/>
        <v>0</v>
      </c>
      <c r="H14" s="28">
        <v>0</v>
      </c>
      <c r="I14" s="28">
        <v>0</v>
      </c>
      <c r="J14" s="28">
        <f t="shared" si="0"/>
        <v>0</v>
      </c>
    </row>
    <row r="15" spans="1:12" ht="12" customHeight="1" x14ac:dyDescent="0.2">
      <c r="A15" s="19"/>
      <c r="B15" s="25" t="s">
        <v>22</v>
      </c>
      <c r="C15" s="26"/>
      <c r="D15" s="27"/>
      <c r="E15" s="28">
        <f>SUM(E16:E17)</f>
        <v>365000</v>
      </c>
      <c r="F15" s="28">
        <v>128290</v>
      </c>
      <c r="G15" s="28">
        <f t="shared" si="1"/>
        <v>493290</v>
      </c>
      <c r="H15" s="28">
        <v>493290</v>
      </c>
      <c r="I15" s="28">
        <v>493290</v>
      </c>
      <c r="J15" s="28">
        <f t="shared" si="0"/>
        <v>128290</v>
      </c>
      <c r="L15" s="29"/>
    </row>
    <row r="16" spans="1:12" ht="12" customHeight="1" x14ac:dyDescent="0.2">
      <c r="A16" s="19"/>
      <c r="B16" s="30"/>
      <c r="C16" s="26" t="s">
        <v>23</v>
      </c>
      <c r="D16" s="27"/>
      <c r="E16" s="28">
        <v>365000</v>
      </c>
      <c r="F16" s="28">
        <v>128290</v>
      </c>
      <c r="G16" s="28">
        <f t="shared" si="1"/>
        <v>493290</v>
      </c>
      <c r="H16" s="28">
        <v>493290</v>
      </c>
      <c r="I16" s="28">
        <v>493290</v>
      </c>
      <c r="J16" s="28">
        <f t="shared" si="0"/>
        <v>128290</v>
      </c>
      <c r="L16" s="29"/>
    </row>
    <row r="17" spans="1:12" ht="12" customHeight="1" x14ac:dyDescent="0.2">
      <c r="A17" s="19"/>
      <c r="B17" s="30"/>
      <c r="C17" s="26" t="s">
        <v>24</v>
      </c>
      <c r="D17" s="27"/>
      <c r="E17" s="28"/>
      <c r="F17" s="28"/>
      <c r="G17" s="28">
        <f t="shared" si="1"/>
        <v>0</v>
      </c>
      <c r="H17" s="28"/>
      <c r="I17" s="28"/>
      <c r="J17" s="28">
        <f t="shared" si="0"/>
        <v>0</v>
      </c>
      <c r="L17" s="29"/>
    </row>
    <row r="18" spans="1:12" ht="12" customHeight="1" x14ac:dyDescent="0.2">
      <c r="A18" s="19"/>
      <c r="B18" s="25" t="s">
        <v>25</v>
      </c>
      <c r="C18" s="26"/>
      <c r="D18" s="27"/>
      <c r="E18" s="28">
        <f>SUM(E19:E20)</f>
        <v>163500</v>
      </c>
      <c r="F18" s="28">
        <v>123329.48</v>
      </c>
      <c r="G18" s="28">
        <f t="shared" si="1"/>
        <v>286829.48</v>
      </c>
      <c r="H18" s="28">
        <v>286829.48</v>
      </c>
      <c r="I18" s="28">
        <v>286829.48</v>
      </c>
      <c r="J18" s="28">
        <f t="shared" si="0"/>
        <v>123329.47999999998</v>
      </c>
      <c r="L18" s="29"/>
    </row>
    <row r="19" spans="1:12" ht="12" customHeight="1" x14ac:dyDescent="0.2">
      <c r="A19" s="19"/>
      <c r="B19" s="30"/>
      <c r="C19" s="26" t="s">
        <v>23</v>
      </c>
      <c r="D19" s="27"/>
      <c r="E19" s="28">
        <v>163500</v>
      </c>
      <c r="F19" s="28">
        <v>123329.48</v>
      </c>
      <c r="G19" s="28">
        <f t="shared" si="1"/>
        <v>286829.48</v>
      </c>
      <c r="H19" s="28">
        <v>286829.48</v>
      </c>
      <c r="I19" s="28">
        <v>286829.48</v>
      </c>
      <c r="J19" s="28">
        <f t="shared" si="0"/>
        <v>123329.47999999998</v>
      </c>
      <c r="L19" s="29"/>
    </row>
    <row r="20" spans="1:12" ht="12" customHeight="1" x14ac:dyDescent="0.2">
      <c r="A20" s="19"/>
      <c r="B20" s="30"/>
      <c r="C20" s="26" t="s">
        <v>24</v>
      </c>
      <c r="D20" s="27"/>
      <c r="E20" s="28"/>
      <c r="F20" s="28"/>
      <c r="G20" s="28">
        <f t="shared" si="1"/>
        <v>0</v>
      </c>
      <c r="H20" s="28"/>
      <c r="I20" s="28"/>
      <c r="J20" s="28">
        <f t="shared" si="0"/>
        <v>0</v>
      </c>
      <c r="L20" s="29"/>
    </row>
    <row r="21" spans="1:12" ht="12" customHeight="1" x14ac:dyDescent="0.2">
      <c r="A21" s="19"/>
      <c r="B21" s="30"/>
      <c r="C21" s="26" t="s">
        <v>26</v>
      </c>
      <c r="D21" s="27"/>
      <c r="E21" s="28"/>
      <c r="F21" s="28"/>
      <c r="G21" s="28">
        <f t="shared" si="1"/>
        <v>0</v>
      </c>
      <c r="H21" s="28"/>
      <c r="I21" s="28"/>
      <c r="J21" s="28">
        <f t="shared" si="0"/>
        <v>0</v>
      </c>
      <c r="L21" s="29"/>
    </row>
    <row r="22" spans="1:12" ht="12" customHeight="1" x14ac:dyDescent="0.2">
      <c r="A22" s="19"/>
      <c r="B22" s="30"/>
      <c r="C22" s="26" t="s">
        <v>27</v>
      </c>
      <c r="D22" s="27"/>
      <c r="E22" s="28"/>
      <c r="F22" s="28"/>
      <c r="G22" s="28">
        <f t="shared" si="1"/>
        <v>0</v>
      </c>
      <c r="H22" s="28"/>
      <c r="I22" s="28"/>
      <c r="J22" s="28">
        <f t="shared" si="0"/>
        <v>0</v>
      </c>
      <c r="L22" s="29"/>
    </row>
    <row r="23" spans="1:12" ht="12" customHeight="1" x14ac:dyDescent="0.2">
      <c r="A23" s="19"/>
      <c r="B23" s="25" t="s">
        <v>28</v>
      </c>
      <c r="C23" s="26"/>
      <c r="D23" s="27"/>
      <c r="E23" s="28">
        <v>685000</v>
      </c>
      <c r="F23" s="28">
        <v>244672.91</v>
      </c>
      <c r="G23" s="28">
        <f t="shared" si="1"/>
        <v>929672.91</v>
      </c>
      <c r="H23" s="28">
        <v>929672.91</v>
      </c>
      <c r="I23" s="28">
        <v>929672.91</v>
      </c>
      <c r="J23" s="28">
        <f t="shared" si="0"/>
        <v>244672.91000000003</v>
      </c>
      <c r="L23" s="29"/>
    </row>
    <row r="24" spans="1:12" ht="12" customHeight="1" x14ac:dyDescent="0.2">
      <c r="A24" s="19"/>
      <c r="B24" s="25" t="s">
        <v>29</v>
      </c>
      <c r="C24" s="26"/>
      <c r="D24" s="27"/>
      <c r="E24" s="28"/>
      <c r="F24" s="28"/>
      <c r="G24" s="28">
        <f t="shared" si="1"/>
        <v>0</v>
      </c>
      <c r="H24" s="28">
        <v>0</v>
      </c>
      <c r="I24" s="28"/>
      <c r="J24" s="28">
        <f t="shared" si="0"/>
        <v>0</v>
      </c>
      <c r="L24" s="29"/>
    </row>
    <row r="25" spans="1:12" ht="12" customHeight="1" x14ac:dyDescent="0.2">
      <c r="A25" s="31"/>
      <c r="B25" s="25" t="s">
        <v>30</v>
      </c>
      <c r="C25" s="26"/>
      <c r="D25" s="27"/>
      <c r="E25" s="28">
        <v>15486282.99</v>
      </c>
      <c r="F25" s="28">
        <v>38512.1</v>
      </c>
      <c r="G25" s="28">
        <f t="shared" si="1"/>
        <v>15524795.09</v>
      </c>
      <c r="H25" s="28">
        <v>15524795.09</v>
      </c>
      <c r="I25" s="28">
        <v>15524795.09</v>
      </c>
      <c r="J25" s="28">
        <f t="shared" si="0"/>
        <v>38512.099999999627</v>
      </c>
      <c r="L25" s="29"/>
    </row>
    <row r="26" spans="1:12" ht="12" customHeight="1" x14ac:dyDescent="0.2">
      <c r="A26" s="19"/>
      <c r="B26" s="25" t="s">
        <v>31</v>
      </c>
      <c r="C26" s="26"/>
      <c r="D26" s="27"/>
      <c r="E26" s="28"/>
      <c r="F26" s="28"/>
      <c r="G26" s="28">
        <f t="shared" si="1"/>
        <v>0</v>
      </c>
      <c r="H26" s="28"/>
      <c r="I26" s="28"/>
      <c r="J26" s="28"/>
    </row>
    <row r="27" spans="1:12" ht="12" customHeight="1" x14ac:dyDescent="0.2">
      <c r="A27" s="19"/>
      <c r="B27" s="32"/>
      <c r="C27" s="33"/>
      <c r="D27" s="34"/>
      <c r="E27" s="28"/>
      <c r="F27" s="28"/>
      <c r="G27" s="28"/>
      <c r="H27" s="28"/>
      <c r="I27" s="28"/>
      <c r="J27" s="28"/>
    </row>
    <row r="28" spans="1:12" ht="12" customHeight="1" x14ac:dyDescent="0.2">
      <c r="A28" s="5"/>
      <c r="B28" s="35"/>
      <c r="C28" s="36"/>
      <c r="D28" s="37" t="s">
        <v>32</v>
      </c>
      <c r="E28" s="38">
        <f>SUM(E11+E12+E13+E14+E15+E18+E23+E24+E25+E26)</f>
        <v>16699782.99</v>
      </c>
      <c r="F28" s="38">
        <f>SUM(F11+F12+F13+F14+F15+F18+F23+F24+F25+F26)</f>
        <v>534804.49</v>
      </c>
      <c r="G28" s="38">
        <f>SUM(G11+G12+G13+G14+G15+G18+G23+G24+G25+G26)</f>
        <v>17234587.48</v>
      </c>
      <c r="H28" s="38">
        <f>SUM(H11+H12+H13+H14+H15+H18+H23+H24+H25+H26)</f>
        <v>17234587.48</v>
      </c>
      <c r="I28" s="38">
        <f>SUM(I11+I12+I13+I14+I15+I18+I23+I24+I25+I26)</f>
        <v>17234587.48</v>
      </c>
      <c r="J28" s="39">
        <f>IF(I28&gt;E28,I28-E28,0)</f>
        <v>534804.49000000022</v>
      </c>
    </row>
    <row r="29" spans="1:12" ht="12" customHeight="1" x14ac:dyDescent="0.2">
      <c r="A29" s="19"/>
      <c r="B29" s="40"/>
      <c r="C29" s="40"/>
      <c r="D29" s="40"/>
      <c r="E29" s="41"/>
      <c r="F29" s="41"/>
      <c r="G29" s="41"/>
      <c r="H29" s="42" t="s">
        <v>33</v>
      </c>
      <c r="I29" s="43"/>
      <c r="J29" s="44"/>
    </row>
    <row r="30" spans="1:12" ht="12" customHeight="1" x14ac:dyDescent="0.2">
      <c r="A30" s="5"/>
      <c r="B30" s="5"/>
      <c r="C30" s="5"/>
      <c r="D30" s="5"/>
      <c r="E30" s="13"/>
      <c r="F30" s="13"/>
      <c r="G30" s="13"/>
      <c r="H30" s="13"/>
      <c r="I30" s="13"/>
      <c r="J30" s="13"/>
    </row>
    <row r="31" spans="1:12" ht="12" customHeight="1" x14ac:dyDescent="0.2">
      <c r="A31" s="5"/>
      <c r="B31" s="16" t="s">
        <v>34</v>
      </c>
      <c r="C31" s="16"/>
      <c r="D31" s="16"/>
      <c r="E31" s="15" t="s">
        <v>5</v>
      </c>
      <c r="F31" s="15"/>
      <c r="G31" s="15"/>
      <c r="H31" s="15"/>
      <c r="I31" s="15"/>
      <c r="J31" s="16" t="s">
        <v>6</v>
      </c>
    </row>
    <row r="32" spans="1:12" ht="25.5" x14ac:dyDescent="0.2">
      <c r="A32" s="5"/>
      <c r="B32" s="16"/>
      <c r="C32" s="16"/>
      <c r="D32" s="16"/>
      <c r="E32" s="17" t="s">
        <v>7</v>
      </c>
      <c r="F32" s="18" t="s">
        <v>8</v>
      </c>
      <c r="G32" s="17" t="s">
        <v>9</v>
      </c>
      <c r="H32" s="17" t="s">
        <v>10</v>
      </c>
      <c r="I32" s="17" t="s">
        <v>11</v>
      </c>
      <c r="J32" s="16"/>
    </row>
    <row r="33" spans="1:10" ht="12" customHeight="1" x14ac:dyDescent="0.2">
      <c r="A33" s="5"/>
      <c r="B33" s="16"/>
      <c r="C33" s="16"/>
      <c r="D33" s="16"/>
      <c r="E33" s="17" t="s">
        <v>12</v>
      </c>
      <c r="F33" s="17" t="s">
        <v>13</v>
      </c>
      <c r="G33" s="17" t="s">
        <v>14</v>
      </c>
      <c r="H33" s="17" t="s">
        <v>15</v>
      </c>
      <c r="I33" s="17" t="s">
        <v>16</v>
      </c>
      <c r="J33" s="17" t="s">
        <v>17</v>
      </c>
    </row>
    <row r="34" spans="1:10" ht="12" customHeight="1" x14ac:dyDescent="0.2">
      <c r="A34" s="19"/>
      <c r="B34" s="20"/>
      <c r="C34" s="21"/>
      <c r="D34" s="22"/>
      <c r="E34" s="24"/>
      <c r="F34" s="24"/>
      <c r="G34" s="24"/>
      <c r="H34" s="24"/>
      <c r="I34" s="24"/>
      <c r="J34" s="24"/>
    </row>
    <row r="35" spans="1:10" ht="12" customHeight="1" x14ac:dyDescent="0.2">
      <c r="A35" s="19"/>
      <c r="B35" s="45"/>
      <c r="C35" s="46" t="s">
        <v>35</v>
      </c>
      <c r="D35" s="47"/>
      <c r="E35" s="48">
        <f>E36+E38+E40</f>
        <v>1213500</v>
      </c>
      <c r="F35" s="48">
        <f>F36+F38+F40</f>
        <v>496292.39</v>
      </c>
      <c r="G35" s="48">
        <f>G40+G38+G36</f>
        <v>1709792.3900000001</v>
      </c>
      <c r="H35" s="48">
        <f>H36+H38+H40</f>
        <v>1709792.3900000001</v>
      </c>
      <c r="I35" s="48">
        <f>I36+I38+I40</f>
        <v>1709792.3900000001</v>
      </c>
      <c r="J35" s="48">
        <f t="shared" ref="J35:J41" si="2">+I35-E35</f>
        <v>496292.39000000013</v>
      </c>
    </row>
    <row r="36" spans="1:10" ht="12" customHeight="1" x14ac:dyDescent="0.2">
      <c r="A36" s="19"/>
      <c r="B36" s="30"/>
      <c r="C36" s="26" t="s">
        <v>36</v>
      </c>
      <c r="D36" s="27"/>
      <c r="E36" s="28">
        <f>E37</f>
        <v>365000</v>
      </c>
      <c r="F36" s="28">
        <v>128290</v>
      </c>
      <c r="G36" s="28">
        <f>+E36+F36</f>
        <v>493290</v>
      </c>
      <c r="H36" s="28">
        <v>493290</v>
      </c>
      <c r="I36" s="28">
        <v>493290</v>
      </c>
      <c r="J36" s="28">
        <f t="shared" si="2"/>
        <v>128290</v>
      </c>
    </row>
    <row r="37" spans="1:10" ht="12" customHeight="1" x14ac:dyDescent="0.2">
      <c r="A37" s="19"/>
      <c r="B37" s="30"/>
      <c r="C37" s="26" t="s">
        <v>37</v>
      </c>
      <c r="D37" s="27"/>
      <c r="E37" s="28">
        <v>365000</v>
      </c>
      <c r="F37" s="28">
        <v>128290</v>
      </c>
      <c r="G37" s="28">
        <f t="shared" ref="G37:G41" si="3">+E37+F37</f>
        <v>493290</v>
      </c>
      <c r="H37" s="28">
        <v>493290</v>
      </c>
      <c r="I37" s="28">
        <v>493290</v>
      </c>
      <c r="J37" s="28">
        <f t="shared" si="2"/>
        <v>128290</v>
      </c>
    </row>
    <row r="38" spans="1:10" ht="12" customHeight="1" x14ac:dyDescent="0.2">
      <c r="A38" s="19"/>
      <c r="B38" s="30"/>
      <c r="C38" s="26" t="s">
        <v>38</v>
      </c>
      <c r="D38" s="27"/>
      <c r="E38" s="28">
        <f>E39</f>
        <v>163500</v>
      </c>
      <c r="F38" s="28">
        <v>123329.48</v>
      </c>
      <c r="G38" s="28">
        <f t="shared" si="3"/>
        <v>286829.48</v>
      </c>
      <c r="H38" s="28">
        <v>286829.48</v>
      </c>
      <c r="I38" s="28">
        <v>286829.48</v>
      </c>
      <c r="J38" s="28">
        <f t="shared" si="2"/>
        <v>123329.47999999998</v>
      </c>
    </row>
    <row r="39" spans="1:10" ht="12" customHeight="1" x14ac:dyDescent="0.2">
      <c r="A39" s="19"/>
      <c r="B39" s="30"/>
      <c r="C39" s="26" t="s">
        <v>39</v>
      </c>
      <c r="D39" s="27"/>
      <c r="E39" s="28">
        <v>163500</v>
      </c>
      <c r="F39" s="28">
        <v>123329.48</v>
      </c>
      <c r="G39" s="28">
        <f t="shared" si="3"/>
        <v>286829.48</v>
      </c>
      <c r="H39" s="28">
        <v>286829.48</v>
      </c>
      <c r="I39" s="28">
        <v>286829.48</v>
      </c>
      <c r="J39" s="28">
        <f t="shared" si="2"/>
        <v>123329.47999999998</v>
      </c>
    </row>
    <row r="40" spans="1:10" ht="12" customHeight="1" x14ac:dyDescent="0.2">
      <c r="A40" s="19"/>
      <c r="B40" s="30"/>
      <c r="C40" s="7" t="s">
        <v>40</v>
      </c>
      <c r="D40" s="49"/>
      <c r="E40" s="28">
        <f>E41</f>
        <v>685000</v>
      </c>
      <c r="F40" s="28">
        <v>244672.91</v>
      </c>
      <c r="G40" s="28">
        <f t="shared" si="3"/>
        <v>929672.91</v>
      </c>
      <c r="H40" s="28">
        <v>929672.91</v>
      </c>
      <c r="I40" s="28">
        <v>929672.91</v>
      </c>
      <c r="J40" s="28">
        <f t="shared" si="2"/>
        <v>244672.91000000003</v>
      </c>
    </row>
    <row r="41" spans="1:10" ht="12" customHeight="1" x14ac:dyDescent="0.2">
      <c r="A41" s="19"/>
      <c r="B41" s="30"/>
      <c r="C41" s="7" t="s">
        <v>41</v>
      </c>
      <c r="D41" s="49"/>
      <c r="E41" s="28">
        <v>685000</v>
      </c>
      <c r="F41" s="28">
        <v>244672.91</v>
      </c>
      <c r="G41" s="28">
        <f t="shared" si="3"/>
        <v>929672.91</v>
      </c>
      <c r="H41" s="28">
        <v>929672.91</v>
      </c>
      <c r="I41" s="28">
        <v>929672.91</v>
      </c>
      <c r="J41" s="28">
        <f t="shared" si="2"/>
        <v>244672.91000000003</v>
      </c>
    </row>
    <row r="42" spans="1:10" ht="12" customHeight="1" x14ac:dyDescent="0.2">
      <c r="A42" s="19"/>
      <c r="B42" s="30"/>
      <c r="C42" s="26"/>
      <c r="D42" s="27"/>
      <c r="E42" s="28"/>
      <c r="F42" s="28"/>
      <c r="G42" s="28"/>
      <c r="H42" s="28"/>
      <c r="I42" s="28"/>
      <c r="J42" s="28"/>
    </row>
    <row r="43" spans="1:10" ht="12" customHeight="1" x14ac:dyDescent="0.2">
      <c r="A43" s="19"/>
      <c r="B43" s="30"/>
      <c r="C43" s="7" t="s">
        <v>42</v>
      </c>
      <c r="D43" s="49"/>
      <c r="E43" s="28">
        <f>E44</f>
        <v>15486282.99</v>
      </c>
      <c r="F43" s="28">
        <v>38512.1</v>
      </c>
      <c r="G43" s="28">
        <f>+E43+F43</f>
        <v>15524795.09</v>
      </c>
      <c r="H43" s="28">
        <v>15524795.09</v>
      </c>
      <c r="I43" s="28">
        <v>15524795.09</v>
      </c>
      <c r="J43" s="28">
        <f>+I43-E43</f>
        <v>38512.099999999627</v>
      </c>
    </row>
    <row r="44" spans="1:10" ht="12" customHeight="1" x14ac:dyDescent="0.2">
      <c r="A44" s="19"/>
      <c r="B44" s="30"/>
      <c r="C44" s="7" t="s">
        <v>43</v>
      </c>
      <c r="D44" s="49"/>
      <c r="E44" s="28">
        <f>E45</f>
        <v>15486282.99</v>
      </c>
      <c r="F44" s="28">
        <v>38512.1</v>
      </c>
      <c r="G44" s="28">
        <f>+E44+F44</f>
        <v>15524795.09</v>
      </c>
      <c r="H44" s="28">
        <v>15524795.09</v>
      </c>
      <c r="I44" s="28">
        <v>15524795.09</v>
      </c>
      <c r="J44" s="28">
        <f>+I44-E44</f>
        <v>38512.099999999627</v>
      </c>
    </row>
    <row r="45" spans="1:10" ht="12" customHeight="1" x14ac:dyDescent="0.2">
      <c r="A45" s="19"/>
      <c r="B45" s="30"/>
      <c r="C45" s="26" t="s">
        <v>44</v>
      </c>
      <c r="D45" s="27"/>
      <c r="E45" s="28">
        <v>15486282.99</v>
      </c>
      <c r="F45" s="28">
        <v>38512.1</v>
      </c>
      <c r="G45" s="28">
        <f>+E45+F45</f>
        <v>15524795.09</v>
      </c>
      <c r="H45" s="28">
        <v>15524795.09</v>
      </c>
      <c r="I45" s="28">
        <v>15524795.09</v>
      </c>
      <c r="J45" s="28">
        <f>+I45-E45</f>
        <v>38512.099999999627</v>
      </c>
    </row>
    <row r="46" spans="1:10" ht="12" customHeight="1" x14ac:dyDescent="0.2">
      <c r="A46" s="19"/>
      <c r="B46" s="30"/>
      <c r="C46" s="26"/>
      <c r="D46" s="27"/>
      <c r="E46" s="28"/>
      <c r="F46" s="28"/>
      <c r="G46" s="28"/>
      <c r="H46" s="28"/>
      <c r="I46" s="28"/>
      <c r="J46" s="28"/>
    </row>
    <row r="47" spans="1:10" ht="12" customHeight="1" x14ac:dyDescent="0.2">
      <c r="A47" s="19"/>
      <c r="B47" s="30"/>
      <c r="C47" s="7"/>
      <c r="D47" s="49"/>
      <c r="E47" s="28"/>
      <c r="F47" s="28"/>
      <c r="G47" s="50"/>
      <c r="H47" s="28"/>
      <c r="I47" s="28"/>
      <c r="J47" s="50"/>
    </row>
    <row r="48" spans="1:10" ht="12" customHeight="1" x14ac:dyDescent="0.2">
      <c r="A48" s="19"/>
      <c r="B48" s="45"/>
      <c r="C48" s="46"/>
      <c r="D48" s="49"/>
      <c r="E48" s="48"/>
      <c r="F48" s="48"/>
      <c r="G48" s="48"/>
      <c r="H48" s="48"/>
      <c r="I48" s="48"/>
      <c r="J48" s="48"/>
    </row>
    <row r="49" spans="1:11" ht="12" customHeight="1" x14ac:dyDescent="0.2">
      <c r="A49" s="19"/>
      <c r="B49" s="45"/>
      <c r="C49" s="26"/>
      <c r="D49" s="27"/>
      <c r="E49" s="28"/>
      <c r="F49" s="28"/>
      <c r="G49" s="28"/>
      <c r="H49" s="28"/>
      <c r="I49" s="28"/>
      <c r="J49" s="28"/>
    </row>
    <row r="50" spans="1:11" ht="12" customHeight="1" x14ac:dyDescent="0.2">
      <c r="A50" s="19"/>
      <c r="B50" s="30"/>
      <c r="C50" s="26"/>
      <c r="D50" s="27"/>
      <c r="E50" s="28"/>
      <c r="F50" s="28"/>
      <c r="G50" s="28"/>
      <c r="H50" s="28"/>
      <c r="I50" s="28"/>
      <c r="J50" s="28"/>
    </row>
    <row r="51" spans="1:11" ht="12" customHeight="1" x14ac:dyDescent="0.2">
      <c r="A51" s="19"/>
      <c r="B51" s="30"/>
      <c r="C51" s="26"/>
      <c r="D51" s="27"/>
      <c r="E51" s="28"/>
      <c r="F51" s="28"/>
      <c r="G51" s="28"/>
      <c r="H51" s="28"/>
      <c r="I51" s="28"/>
      <c r="J51" s="28"/>
    </row>
    <row r="52" spans="1:11" s="56" customFormat="1" ht="12" customHeight="1" x14ac:dyDescent="0.2">
      <c r="A52" s="5"/>
      <c r="B52" s="51"/>
      <c r="C52" s="52"/>
      <c r="D52" s="53"/>
      <c r="E52" s="54"/>
      <c r="F52" s="54"/>
      <c r="G52" s="54"/>
      <c r="H52" s="54"/>
      <c r="I52" s="54"/>
      <c r="J52" s="54"/>
      <c r="K52" s="55"/>
    </row>
    <row r="53" spans="1:11" ht="12" customHeight="1" x14ac:dyDescent="0.2">
      <c r="A53" s="19"/>
      <c r="B53" s="45"/>
      <c r="C53" s="57"/>
      <c r="D53" s="49"/>
      <c r="E53" s="48"/>
      <c r="F53" s="48"/>
      <c r="G53" s="48"/>
      <c r="H53" s="48"/>
      <c r="I53" s="48"/>
      <c r="J53" s="48"/>
    </row>
    <row r="54" spans="1:11" ht="12" customHeight="1" x14ac:dyDescent="0.2">
      <c r="A54" s="19"/>
      <c r="B54" s="30"/>
      <c r="C54" s="26"/>
      <c r="D54" s="27"/>
      <c r="E54" s="28"/>
      <c r="F54" s="28"/>
      <c r="G54" s="28"/>
      <c r="H54" s="28"/>
      <c r="I54" s="28"/>
      <c r="J54" s="28"/>
    </row>
    <row r="55" spans="1:11" ht="12" customHeight="1" x14ac:dyDescent="0.2">
      <c r="A55" s="19"/>
      <c r="B55" s="32"/>
      <c r="C55" s="33"/>
      <c r="D55" s="34"/>
      <c r="E55" s="58"/>
      <c r="F55" s="58"/>
      <c r="G55" s="58"/>
      <c r="H55" s="58"/>
      <c r="I55" s="58"/>
      <c r="J55" s="58"/>
    </row>
    <row r="56" spans="1:11" ht="12" customHeight="1" x14ac:dyDescent="0.2">
      <c r="A56" s="5"/>
      <c r="B56" s="59"/>
      <c r="C56" s="60"/>
      <c r="D56" s="61" t="s">
        <v>32</v>
      </c>
      <c r="E56" s="38">
        <f>E35+E45</f>
        <v>16699782.99</v>
      </c>
      <c r="F56" s="28">
        <f>F35+F45</f>
        <v>534804.49</v>
      </c>
      <c r="G56" s="28">
        <f>G35+G43</f>
        <v>17234587.48</v>
      </c>
      <c r="H56" s="28">
        <f>H35+H45</f>
        <v>17234587.48</v>
      </c>
      <c r="I56" s="28">
        <f>I35+I45</f>
        <v>17234587.48</v>
      </c>
      <c r="J56" s="39">
        <f>IF(I56&gt;E56,I56-E56,0)</f>
        <v>534804.49000000022</v>
      </c>
    </row>
    <row r="57" spans="1:11" ht="12.75" customHeight="1" x14ac:dyDescent="0.2">
      <c r="A57" s="19"/>
      <c r="B57" s="62" t="s">
        <v>45</v>
      </c>
      <c r="C57" s="63"/>
      <c r="D57" s="63"/>
      <c r="E57" s="29"/>
      <c r="F57" s="41"/>
      <c r="G57" s="41"/>
      <c r="H57" s="42" t="s">
        <v>33</v>
      </c>
      <c r="I57" s="43"/>
      <c r="J57" s="44"/>
    </row>
    <row r="58" spans="1:11" x14ac:dyDescent="0.2">
      <c r="A58" s="19"/>
      <c r="B58" s="64"/>
      <c r="C58" s="64"/>
      <c r="D58" s="64"/>
      <c r="E58" s="64"/>
      <c r="F58" s="64"/>
      <c r="G58" s="64"/>
      <c r="H58" s="64"/>
      <c r="I58" s="64"/>
      <c r="J58" s="64"/>
    </row>
    <row r="59" spans="1:11" x14ac:dyDescent="0.2">
      <c r="B59" s="62" t="s">
        <v>46</v>
      </c>
      <c r="C59" s="62"/>
      <c r="D59" s="62"/>
      <c r="E59" s="62"/>
      <c r="F59" s="62"/>
      <c r="G59" s="62"/>
      <c r="H59" s="62"/>
      <c r="I59" s="62"/>
      <c r="J59" s="62"/>
    </row>
    <row r="60" spans="1:11" x14ac:dyDescent="0.2">
      <c r="B60" s="1"/>
      <c r="C60" s="1"/>
      <c r="D60" s="1"/>
      <c r="E60" s="1"/>
      <c r="F60" s="1"/>
      <c r="G60" s="1"/>
      <c r="H60" s="1"/>
      <c r="I60" s="1"/>
      <c r="J60" s="1"/>
    </row>
    <row r="61" spans="1:11" x14ac:dyDescent="0.2">
      <c r="B61" s="1"/>
      <c r="C61" s="1"/>
      <c r="D61" s="1"/>
      <c r="E61" s="1"/>
      <c r="F61" s="1"/>
      <c r="G61" s="1"/>
      <c r="H61" s="1"/>
      <c r="I61" s="1"/>
      <c r="J61" s="1"/>
    </row>
  </sheetData>
  <mergeCells count="42">
    <mergeCell ref="C51:D51"/>
    <mergeCell ref="C54:D54"/>
    <mergeCell ref="J56:J57"/>
    <mergeCell ref="H57:I57"/>
    <mergeCell ref="B58:J58"/>
    <mergeCell ref="C39:D39"/>
    <mergeCell ref="C42:D42"/>
    <mergeCell ref="C45:D45"/>
    <mergeCell ref="C46:D46"/>
    <mergeCell ref="C49:D49"/>
    <mergeCell ref="C50:D50"/>
    <mergeCell ref="B31:D33"/>
    <mergeCell ref="E31:I31"/>
    <mergeCell ref="J31:J32"/>
    <mergeCell ref="C36:D36"/>
    <mergeCell ref="C37:D37"/>
    <mergeCell ref="C38:D38"/>
    <mergeCell ref="B23:D23"/>
    <mergeCell ref="B24:D24"/>
    <mergeCell ref="B25:D25"/>
    <mergeCell ref="B26:D26"/>
    <mergeCell ref="J28:J29"/>
    <mergeCell ref="H29:I29"/>
    <mergeCell ref="C17:D17"/>
    <mergeCell ref="B18:D18"/>
    <mergeCell ref="C19:D19"/>
    <mergeCell ref="C20:D20"/>
    <mergeCell ref="C21:D21"/>
    <mergeCell ref="C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E5:F5"/>
    <mergeCell ref="B7:D9"/>
    <mergeCell ref="E7:I7"/>
    <mergeCell ref="J7:J8"/>
  </mergeCells>
  <printOptions horizontalCentered="1"/>
  <pageMargins left="0.70866141732283472" right="0.70866141732283472" top="0.35433070866141736" bottom="0.74803149606299213" header="0.31496062992125984" footer="0.31496062992125984"/>
  <pageSetup scale="65" firstPageNumber="10" orientation="landscape" horizontalDpi="4294967293" verticalDpi="4294967293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1</xdr:col>
                <xdr:colOff>85725</xdr:colOff>
                <xdr:row>60</xdr:row>
                <xdr:rowOff>85725</xdr:rowOff>
              </from>
              <to>
                <xdr:col>9</xdr:col>
                <xdr:colOff>1009650</xdr:colOff>
                <xdr:row>64</xdr:row>
                <xdr:rowOff>95250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Mini</dc:creator>
  <cp:lastModifiedBy>HP Mini</cp:lastModifiedBy>
  <dcterms:created xsi:type="dcterms:W3CDTF">2018-04-12T06:05:10Z</dcterms:created>
  <dcterms:modified xsi:type="dcterms:W3CDTF">2018-04-12T06:08:34Z</dcterms:modified>
</cp:coreProperties>
</file>