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50" i="1"/>
  <c r="I50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  <c r="E5" i="1"/>
</calcChain>
</file>

<file path=xl/sharedStrings.xml><?xml version="1.0" encoding="utf-8"?>
<sst xmlns="http://schemas.openxmlformats.org/spreadsheetml/2006/main" count="67" uniqueCount="65">
  <si>
    <t>ESTADO DE SITUACIÓN FINANCIERA</t>
  </si>
  <si>
    <t>Del 01 de Enero al 31 de Diciembre del 2017 y  Diciembre 2016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</si>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</sst>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 applyAlignment="1">
      <alignment horizontal="right" vertical="top"/>
    </xf>
    <xf numFmtId="167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/>
    <xf numFmtId="4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  <row r="54">
          <cell r="I54">
            <v>350932.49000000209</v>
          </cell>
          <cell r="J54">
            <v>-114961.43000000156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tabSelected="1" zoomScale="85" zoomScaleNormal="85" zoomScalePageLayoutView="80" workbookViewId="0">
      <selection activeCell="B1" sqref="B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[1]EA!F7</f>
        <v>Museo Iconográfico del Quijote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2191613.66</v>
      </c>
      <c r="E16" s="44">
        <v>1004771.14</v>
      </c>
      <c r="F16" s="45"/>
      <c r="G16" s="43" t="s">
        <v>11</v>
      </c>
      <c r="H16" s="43"/>
      <c r="I16" s="44">
        <v>1975976.96</v>
      </c>
      <c r="J16" s="44">
        <v>1060153.67</v>
      </c>
      <c r="K16" s="30"/>
    </row>
    <row r="17" spans="1:11" x14ac:dyDescent="0.2">
      <c r="A17" s="31"/>
      <c r="B17" s="43" t="s">
        <v>12</v>
      </c>
      <c r="C17" s="43"/>
      <c r="D17" s="44">
        <v>92827.31</v>
      </c>
      <c r="E17" s="46">
        <v>93082.95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0</v>
      </c>
      <c r="E18" s="44">
        <v>0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106681.44</v>
      </c>
      <c r="E19" s="44">
        <v>45717.11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7" t="s">
        <v>21</v>
      </c>
      <c r="H21" s="47"/>
      <c r="I21" s="44">
        <v>0</v>
      </c>
      <c r="J21" s="44">
        <v>0</v>
      </c>
      <c r="K21" s="30"/>
    </row>
    <row r="22" spans="1:11" x14ac:dyDescent="0.2">
      <c r="A22" s="31"/>
      <c r="B22" s="43" t="s">
        <v>22</v>
      </c>
      <c r="C22" s="43"/>
      <c r="D22" s="44">
        <v>0</v>
      </c>
      <c r="E22" s="44">
        <v>0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8"/>
      <c r="C23" s="49"/>
      <c r="D23" s="50"/>
      <c r="E23" s="50"/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51"/>
      <c r="B24" s="40" t="s">
        <v>25</v>
      </c>
      <c r="C24" s="40"/>
      <c r="D24" s="52">
        <f>SUM(D16:D22)</f>
        <v>2391122.41</v>
      </c>
      <c r="E24" s="52">
        <f>SUM(E16:E22)</f>
        <v>1143571.2000000002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26</v>
      </c>
      <c r="H25" s="40"/>
      <c r="I25" s="52">
        <f>SUM(I16:I23)</f>
        <v>1975976.96</v>
      </c>
      <c r="J25" s="52">
        <f>SUM(J16:J23)</f>
        <v>1060153.67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29</v>
      </c>
      <c r="C29" s="43"/>
      <c r="D29" s="44">
        <v>0</v>
      </c>
      <c r="E29" s="44">
        <v>0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0</v>
      </c>
      <c r="E31" s="44">
        <v>0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73270486.810000002</v>
      </c>
      <c r="E32" s="44">
        <v>76546600.140000001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7" t="s">
        <v>38</v>
      </c>
      <c r="H33" s="47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-934452.87</v>
      </c>
      <c r="E34" s="44">
        <v>-790709.57</v>
      </c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98365.5</v>
      </c>
      <c r="E35" s="44">
        <v>0</v>
      </c>
      <c r="G35" s="48"/>
      <c r="H35" s="49"/>
      <c r="I35" s="50"/>
      <c r="J35" s="50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2">
        <f>SUM(I29:I34)</f>
        <v>0</v>
      </c>
      <c r="J36" s="52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5"/>
      <c r="I37" s="54"/>
      <c r="J37" s="54"/>
      <c r="K37" s="30"/>
    </row>
    <row r="38" spans="1:13" x14ac:dyDescent="0.2">
      <c r="A38" s="31"/>
      <c r="B38" s="48"/>
      <c r="C38" s="49"/>
      <c r="D38" s="50"/>
      <c r="E38" s="50"/>
      <c r="G38" s="40" t="s">
        <v>45</v>
      </c>
      <c r="H38" s="40"/>
      <c r="I38" s="52">
        <f>I25+I36</f>
        <v>1975976.96</v>
      </c>
      <c r="J38" s="52">
        <f>J25+J36</f>
        <v>1060153.67</v>
      </c>
      <c r="K38" s="30"/>
    </row>
    <row r="39" spans="1:13" x14ac:dyDescent="0.2">
      <c r="A39" s="51"/>
      <c r="B39" s="40" t="s">
        <v>46</v>
      </c>
      <c r="C39" s="40"/>
      <c r="D39" s="52">
        <f>SUM(D29:D37)</f>
        <v>72434399.439999998</v>
      </c>
      <c r="E39" s="52">
        <f>SUM(E29:E37)</f>
        <v>75755890.570000008</v>
      </c>
      <c r="F39" s="53"/>
      <c r="G39" s="37"/>
      <c r="H39" s="57"/>
      <c r="I39" s="54"/>
      <c r="J39" s="54"/>
      <c r="K39" s="30"/>
    </row>
    <row r="40" spans="1:13" x14ac:dyDescent="0.2">
      <c r="A40" s="31"/>
      <c r="B40" s="48"/>
      <c r="C40" s="37"/>
      <c r="D40" s="50"/>
      <c r="E40" s="50"/>
      <c r="G40" s="32" t="s">
        <v>47</v>
      </c>
      <c r="H40" s="32"/>
      <c r="I40" s="50"/>
      <c r="J40" s="50"/>
      <c r="K40" s="30"/>
    </row>
    <row r="41" spans="1:13" x14ac:dyDescent="0.2">
      <c r="A41" s="31"/>
      <c r="B41" s="40" t="s">
        <v>48</v>
      </c>
      <c r="C41" s="40"/>
      <c r="D41" s="52">
        <f>D24+D39</f>
        <v>74825521.849999994</v>
      </c>
      <c r="E41" s="52">
        <f>E24+E39</f>
        <v>76899461.770000011</v>
      </c>
      <c r="G41" s="37"/>
      <c r="H41" s="57"/>
      <c r="I41" s="50"/>
      <c r="J41" s="50"/>
      <c r="K41" s="30"/>
    </row>
    <row r="42" spans="1:13" x14ac:dyDescent="0.2">
      <c r="A42" s="31"/>
      <c r="B42" s="48"/>
      <c r="C42" s="48"/>
      <c r="D42" s="50"/>
      <c r="E42" s="50"/>
      <c r="G42" s="40" t="s">
        <v>49</v>
      </c>
      <c r="H42" s="40"/>
      <c r="I42" s="52">
        <f>SUM(I44:I46)</f>
        <v>72608266.439999998</v>
      </c>
      <c r="J42" s="52">
        <f>SUM(J44:J46)</f>
        <v>75943559.769999996</v>
      </c>
      <c r="K42" s="30"/>
    </row>
    <row r="43" spans="1:13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</row>
    <row r="44" spans="1:13" x14ac:dyDescent="0.2">
      <c r="A44" s="31"/>
      <c r="B44" s="48"/>
      <c r="C44" s="48"/>
      <c r="D44" s="50"/>
      <c r="E44" s="50"/>
      <c r="G44" s="43" t="s">
        <v>50</v>
      </c>
      <c r="H44" s="43"/>
      <c r="I44" s="44">
        <v>45603395.280000001</v>
      </c>
      <c r="J44" s="44">
        <v>45603395.280000001</v>
      </c>
      <c r="K44" s="30"/>
    </row>
    <row r="45" spans="1:13" x14ac:dyDescent="0.2">
      <c r="A45" s="31"/>
      <c r="B45" s="48"/>
      <c r="C45" s="58"/>
      <c r="D45" s="58"/>
      <c r="E45" s="50"/>
      <c r="G45" s="43" t="s">
        <v>51</v>
      </c>
      <c r="H45" s="43"/>
      <c r="I45" s="44">
        <v>3598</v>
      </c>
      <c r="J45" s="44">
        <v>3598</v>
      </c>
      <c r="K45" s="30"/>
      <c r="M45" s="59"/>
    </row>
    <row r="46" spans="1:13" x14ac:dyDescent="0.2">
      <c r="A46" s="31"/>
      <c r="B46" s="48"/>
      <c r="C46" s="58"/>
      <c r="D46" s="58"/>
      <c r="E46" s="50"/>
      <c r="G46" s="43" t="s">
        <v>52</v>
      </c>
      <c r="H46" s="43"/>
      <c r="I46" s="44">
        <v>27001273.16</v>
      </c>
      <c r="J46" s="44">
        <v>30336566.489999998</v>
      </c>
      <c r="K46" s="30"/>
      <c r="M46" s="60"/>
    </row>
    <row r="47" spans="1:13" x14ac:dyDescent="0.2">
      <c r="A47" s="31"/>
      <c r="B47" s="48"/>
      <c r="C47" s="58"/>
      <c r="D47" s="58"/>
      <c r="E47" s="50"/>
      <c r="G47" s="48"/>
      <c r="H47" s="34"/>
      <c r="I47" s="50"/>
      <c r="J47" s="50"/>
      <c r="K47" s="30"/>
    </row>
    <row r="48" spans="1:13" x14ac:dyDescent="0.2">
      <c r="A48" s="31"/>
      <c r="B48" s="48"/>
      <c r="C48" s="58"/>
      <c r="D48" s="58"/>
      <c r="E48" s="50"/>
      <c r="G48" s="40" t="s">
        <v>53</v>
      </c>
      <c r="H48" s="40"/>
      <c r="I48" s="52">
        <f>SUM(I50:I54)</f>
        <v>241278.45000000211</v>
      </c>
      <c r="J48" s="52">
        <f>SUM(J50:J54)</f>
        <v>-104251.67000000157</v>
      </c>
      <c r="K48" s="30"/>
    </row>
    <row r="49" spans="1:11" x14ac:dyDescent="0.2">
      <c r="A49" s="31"/>
      <c r="B49" s="48"/>
      <c r="C49" s="58"/>
      <c r="D49" s="58"/>
      <c r="E49" s="50"/>
      <c r="G49" s="37"/>
      <c r="H49" s="34"/>
      <c r="I49" s="61"/>
      <c r="J49" s="61"/>
      <c r="K49" s="30"/>
    </row>
    <row r="50" spans="1:11" x14ac:dyDescent="0.2">
      <c r="A50" s="31"/>
      <c r="B50" s="48"/>
      <c r="C50" s="58"/>
      <c r="D50" s="58"/>
      <c r="E50" s="50"/>
      <c r="G50" s="43" t="s">
        <v>54</v>
      </c>
      <c r="H50" s="43"/>
      <c r="I50" s="44">
        <f>[1]EA!I54</f>
        <v>350932.49000000209</v>
      </c>
      <c r="J50" s="44">
        <f>[1]EA!J54</f>
        <v>-114961.43000000156</v>
      </c>
      <c r="K50" s="30"/>
    </row>
    <row r="51" spans="1:11" x14ac:dyDescent="0.2">
      <c r="A51" s="31"/>
      <c r="B51" s="48"/>
      <c r="C51" s="58"/>
      <c r="D51" s="58"/>
      <c r="E51" s="50"/>
      <c r="G51" s="43" t="s">
        <v>55</v>
      </c>
      <c r="H51" s="43"/>
      <c r="I51" s="44">
        <v>-109654.04</v>
      </c>
      <c r="J51" s="44">
        <v>10709.76</v>
      </c>
      <c r="K51" s="30"/>
    </row>
    <row r="52" spans="1:11" x14ac:dyDescent="0.2">
      <c r="A52" s="31"/>
      <c r="B52" s="48"/>
      <c r="C52" s="58"/>
      <c r="D52" s="58"/>
      <c r="E52" s="50"/>
      <c r="G52" s="43" t="s">
        <v>56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8"/>
      <c r="C53" s="48"/>
      <c r="D53" s="50"/>
      <c r="E53" s="5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50"/>
      <c r="E54" s="50"/>
      <c r="G54" s="43" t="s">
        <v>58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1" ht="25.5" customHeight="1" x14ac:dyDescent="0.2">
      <c r="A56" s="31"/>
      <c r="B56" s="48"/>
      <c r="C56" s="48"/>
      <c r="D56" s="50"/>
      <c r="E56" s="50"/>
      <c r="G56" s="40" t="s">
        <v>59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1" x14ac:dyDescent="0.2">
      <c r="A58" s="31"/>
      <c r="B58" s="48"/>
      <c r="C58" s="48"/>
      <c r="D58" s="50"/>
      <c r="E58" s="50"/>
      <c r="G58" s="43" t="s">
        <v>60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8"/>
      <c r="C59" s="48"/>
      <c r="D59" s="50"/>
      <c r="E59" s="50"/>
      <c r="G59" s="43" t="s">
        <v>61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8"/>
      <c r="C60" s="48"/>
      <c r="D60" s="50"/>
      <c r="E60" s="50"/>
      <c r="G60" s="48"/>
      <c r="H60" s="62"/>
      <c r="I60" s="50"/>
      <c r="J60" s="50"/>
      <c r="K60" s="30"/>
    </row>
    <row r="61" spans="1:11" x14ac:dyDescent="0.2">
      <c r="A61" s="31"/>
      <c r="B61" s="48"/>
      <c r="C61" s="48"/>
      <c r="D61" s="50"/>
      <c r="E61" s="50"/>
      <c r="G61" s="40" t="s">
        <v>62</v>
      </c>
      <c r="H61" s="40"/>
      <c r="I61" s="52">
        <f>I42+I48+I56</f>
        <v>72849544.890000001</v>
      </c>
      <c r="J61" s="52">
        <f>J42+J48+J56</f>
        <v>75839308.099999994</v>
      </c>
      <c r="K61" s="30"/>
    </row>
    <row r="62" spans="1:11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1" x14ac:dyDescent="0.2">
      <c r="A63" s="31"/>
      <c r="B63" s="48"/>
      <c r="C63" s="48"/>
      <c r="D63" s="50"/>
      <c r="E63" s="50"/>
      <c r="G63" s="40" t="s">
        <v>63</v>
      </c>
      <c r="H63" s="40"/>
      <c r="I63" s="52">
        <f>I38+I61</f>
        <v>74825521.849999994</v>
      </c>
      <c r="J63" s="52">
        <f>J38+J61</f>
        <v>76899461.769999996</v>
      </c>
      <c r="K63" s="30"/>
    </row>
    <row r="64" spans="1:11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4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64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4"/>
      <c r="C69" s="67"/>
      <c r="D69" s="68"/>
      <c r="E69" s="68"/>
      <c r="G69" s="69"/>
      <c r="H69" s="67"/>
      <c r="I69" s="68"/>
      <c r="J69" s="68"/>
    </row>
    <row r="126" spans="1:1" x14ac:dyDescent="0.2">
      <c r="A126" s="71"/>
    </row>
  </sheetData>
  <sheetProtection formatCells="0" selectLockedCells="1"/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69</xdr:row>
                <xdr:rowOff>85725</xdr:rowOff>
              </from>
              <to>
                <xdr:col>9</xdr:col>
                <xdr:colOff>866775</xdr:colOff>
                <xdr:row>73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2018-04-12T04:49:43Z</dcterms:created>
  <dcterms:modified xsi:type="dcterms:W3CDTF">2018-04-12T04:51:15Z</dcterms:modified>
</cp:coreProperties>
</file>