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E:\2017 MIQ\4to Trimestre MIQ\5.Notas a los estados financieros\"/>
    </mc:Choice>
  </mc:AlternateContent>
  <bookViews>
    <workbookView xWindow="0" yWindow="0" windowWidth="20490" windowHeight="7065" tabRatio="821" activeTab="9"/>
  </bookViews>
  <sheets>
    <sheet name="ESF" sheetId="1" r:id="rId1"/>
    <sheet name="EA" sheetId="5" r:id="rId2"/>
    <sheet name="EVHP" sheetId="7" r:id="rId3"/>
    <sheet name="ECSF" sheetId="2" r:id="rId4"/>
    <sheet name="EFE" sheetId="10" r:id="rId5"/>
    <sheet name="EAA" sheetId="8" r:id="rId6"/>
    <sheet name="EADP" sheetId="9" r:id="rId7"/>
    <sheet name="PT_ESF_ECSF" sheetId="3" state="hidden" r:id="rId8"/>
    <sheet name="PC" sheetId="26" r:id="rId9"/>
    <sheet name="NOTAS" sheetId="25" r:id="rId10"/>
    <sheet name="EAI" sheetId="12" r:id="rId11"/>
    <sheet name="CAdmon" sheetId="13" r:id="rId12"/>
    <sheet name="CTG" sheetId="15" r:id="rId13"/>
    <sheet name="COG" sheetId="14" r:id="rId14"/>
    <sheet name="CFG" sheetId="16" r:id="rId15"/>
    <sheet name="EN" sheetId="27" r:id="rId16"/>
    <sheet name="ID" sheetId="28" r:id="rId17"/>
    <sheet name="IPF" sheetId="29" r:id="rId18"/>
    <sheet name="CProg" sheetId="19" r:id="rId19"/>
    <sheet name="PyPI" sheetId="34" r:id="rId20"/>
    <sheet name="IR" sheetId="35" r:id="rId21"/>
    <sheet name="Esq Bur" sheetId="32" r:id="rId22"/>
    <sheet name="Rel Cta Banc" sheetId="30" r:id="rId23"/>
    <sheet name="Ayudas" sheetId="40" r:id="rId24"/>
    <sheet name="Gto Federalizado" sheetId="41" r:id="rId25"/>
    <sheet name="Cta Banc" sheetId="39" r:id="rId26"/>
    <sheet name="Conc Bancomer" sheetId="38" r:id="rId27"/>
    <sheet name="Conc Santander" sheetId="42" r:id="rId28"/>
    <sheet name="Conc Santander Dls" sheetId="47" r:id="rId29"/>
    <sheet name="BMu" sheetId="44" r:id="rId30"/>
    <sheet name="BInmu" sheetId="45" r:id="rId31"/>
  </sheets>
  <externalReferences>
    <externalReference r:id="rId32"/>
    <externalReference r:id="rId33"/>
    <externalReference r:id="rId34"/>
  </externalReferences>
  <definedNames>
    <definedName name="_xlnm.Print_Area" localSheetId="30">BInmu!$A$1:$E$45</definedName>
    <definedName name="_xlnm.Print_Area" localSheetId="29">BMu!$A$1:$E$852</definedName>
    <definedName name="_xlnm.Print_Area" localSheetId="26">'Conc Bancomer'!$A$1:$H$57</definedName>
    <definedName name="_xlnm.Print_Area" localSheetId="27">'Conc Santander'!$B$1:$I$68</definedName>
    <definedName name="_xlnm.Print_Area" localSheetId="28">'Conc Santander Dls'!$B$1:$I$46</definedName>
    <definedName name="_xlnm.Print_Area" localSheetId="25">'Cta Banc'!$A$1:$E$29</definedName>
    <definedName name="_xlnm.Print_Area" localSheetId="1">EA!$A$1:$L$67</definedName>
    <definedName name="_xlnm.Print_Area" localSheetId="5">EAA!$A$1:$I$44</definedName>
    <definedName name="_xlnm.Print_Area" localSheetId="6">EADP!$A$1:$J$52</definedName>
    <definedName name="_xlnm.Print_Area" localSheetId="10">EAI!$A$1:$J$66</definedName>
    <definedName name="_xlnm.Print_Area" localSheetId="3">ECSF!$A$1:$K$63</definedName>
    <definedName name="_xlnm.Print_Area" localSheetId="4">EFE!$A$1:$Q$60</definedName>
    <definedName name="_xlnm.Print_Area" localSheetId="15">EN!$B$1:$I$42</definedName>
    <definedName name="_xlnm.Print_Area" localSheetId="0">ESF!$A$1:$L$75</definedName>
    <definedName name="_xlnm.Print_Area" localSheetId="2">EVHP!$A$1:$I$48</definedName>
    <definedName name="_xlnm.Print_Area" localSheetId="24">'Gto Federalizado'!$A$1:$E$29</definedName>
    <definedName name="_xlnm.Print_Area" localSheetId="16">ID!$A$1:$D$45</definedName>
    <definedName name="_xlnm.Print_Area" localSheetId="17">IPF!$A$1:$F$44</definedName>
    <definedName name="_xlnm.Print_Area" localSheetId="9">NOTAS!$A$2:$F$504</definedName>
    <definedName name="_xlnm.Print_Area" localSheetId="8">PC!$A$1:$D$35</definedName>
    <definedName name="_xlnm.Print_Area" localSheetId="22">'Rel Cta Banc'!$A$1:$C$29</definedName>
  </definedNames>
  <calcPr calcId="162913"/>
</workbook>
</file>

<file path=xl/calcChain.xml><?xml version="1.0" encoding="utf-8"?>
<calcChain xmlns="http://schemas.openxmlformats.org/spreadsheetml/2006/main">
  <c r="C470" i="25" l="1"/>
  <c r="E31" i="42"/>
  <c r="G21" i="16" l="1"/>
  <c r="H21" i="16"/>
  <c r="B229" i="25" l="1"/>
  <c r="C158" i="25"/>
  <c r="C182" i="25"/>
  <c r="B158" i="25"/>
  <c r="B182" i="25"/>
  <c r="D108" i="25"/>
  <c r="D109" i="25"/>
  <c r="D110" i="25"/>
  <c r="D111" i="25"/>
  <c r="D112" i="25"/>
  <c r="D113" i="25"/>
  <c r="D114" i="25"/>
  <c r="D115" i="25"/>
  <c r="D116" i="25"/>
  <c r="D117" i="25"/>
  <c r="D118" i="25"/>
  <c r="D119" i="25"/>
  <c r="G17" i="15" l="1"/>
  <c r="F11" i="15"/>
  <c r="F12" i="15"/>
  <c r="F13" i="15"/>
  <c r="F14" i="15"/>
  <c r="F15" i="15"/>
  <c r="F16" i="15"/>
  <c r="B410" i="25" l="1"/>
  <c r="D27" i="5" l="1"/>
  <c r="I34" i="47" l="1"/>
  <c r="E34" i="47"/>
  <c r="I18" i="47"/>
  <c r="I21" i="47" s="1"/>
  <c r="I36" i="47" s="1"/>
  <c r="E18" i="47"/>
  <c r="E21" i="47" s="1"/>
  <c r="D6" i="47"/>
  <c r="E36" i="47" l="1"/>
  <c r="B221" i="25" l="1"/>
  <c r="E175" i="25"/>
  <c r="D176" i="25" l="1"/>
  <c r="I56" i="42" l="1"/>
  <c r="E56" i="42" l="1"/>
  <c r="I31" i="42"/>
  <c r="I58" i="42" s="1"/>
  <c r="E34" i="42"/>
  <c r="D6" i="42"/>
  <c r="E58" i="42" l="1"/>
  <c r="D359" i="25"/>
  <c r="F41" i="15" l="1"/>
  <c r="K41" i="15" s="1"/>
  <c r="J41" i="12"/>
  <c r="B397" i="25"/>
  <c r="C397" i="25"/>
  <c r="D385" i="25"/>
  <c r="D384" i="25"/>
  <c r="B374" i="25"/>
  <c r="B391" i="25" s="1"/>
  <c r="I25" i="1" l="1"/>
  <c r="J49" i="5"/>
  <c r="J41" i="5"/>
  <c r="J34" i="5"/>
  <c r="J29" i="5"/>
  <c r="J18" i="5"/>
  <c r="J13" i="5"/>
  <c r="E27" i="5"/>
  <c r="E23" i="5"/>
  <c r="E13" i="5"/>
  <c r="J56" i="1"/>
  <c r="J42" i="1"/>
  <c r="J36" i="1"/>
  <c r="J25" i="1"/>
  <c r="E39" i="1"/>
  <c r="E24" i="1"/>
  <c r="J52" i="5" l="1"/>
  <c r="E34" i="5"/>
  <c r="J54" i="5" s="1"/>
  <c r="J50" i="1" s="1"/>
  <c r="J48" i="1" s="1"/>
  <c r="J61" i="1" s="1"/>
  <c r="E41" i="1"/>
  <c r="J38" i="1"/>
  <c r="G26" i="12"/>
  <c r="G25" i="12"/>
  <c r="G24" i="12"/>
  <c r="G23" i="12"/>
  <c r="G22" i="12"/>
  <c r="G21" i="12"/>
  <c r="G20" i="12"/>
  <c r="G19" i="12"/>
  <c r="G17" i="12"/>
  <c r="G16" i="12"/>
  <c r="G14" i="12"/>
  <c r="G13" i="12"/>
  <c r="G12" i="12"/>
  <c r="G11" i="12"/>
  <c r="G41" i="12"/>
  <c r="G39" i="12"/>
  <c r="G37" i="12"/>
  <c r="J63" i="1" l="1"/>
  <c r="H17" i="40"/>
  <c r="J13" i="34" l="1"/>
  <c r="O13" i="34" s="1"/>
  <c r="I34" i="5" l="1"/>
  <c r="F27" i="15" l="1"/>
  <c r="F28" i="15"/>
  <c r="F29" i="15"/>
  <c r="F30" i="15"/>
  <c r="F31" i="15"/>
  <c r="F32" i="15"/>
  <c r="F33" i="15"/>
  <c r="K33" i="15" s="1"/>
  <c r="F34" i="15"/>
  <c r="F35" i="15"/>
  <c r="B253" i="25"/>
  <c r="B348" i="25" s="1"/>
  <c r="F368" i="25" l="1"/>
  <c r="E368" i="25"/>
  <c r="C368" i="25"/>
  <c r="B368" i="25"/>
  <c r="F37" i="15" l="1"/>
  <c r="F38" i="15"/>
  <c r="T12" i="35" l="1"/>
  <c r="S12" i="35"/>
  <c r="C6" i="38" l="1"/>
  <c r="B6" i="39" l="1"/>
  <c r="C476" i="25" l="1"/>
  <c r="Y14" i="35"/>
  <c r="Y11" i="35"/>
  <c r="D19" i="38" l="1"/>
  <c r="D21" i="38" s="1"/>
  <c r="H19" i="38"/>
  <c r="H21" i="38" s="1"/>
  <c r="D42" i="38"/>
  <c r="H42" i="38"/>
  <c r="H44" i="38" l="1"/>
  <c r="D44" i="38"/>
  <c r="W19" i="35"/>
  <c r="H45" i="38" l="1"/>
  <c r="X15" i="35"/>
  <c r="C374" i="25" l="1"/>
  <c r="C391" i="25" s="1"/>
  <c r="E178" i="25"/>
  <c r="E177" i="25"/>
  <c r="E174" i="25"/>
  <c r="E173" i="25"/>
  <c r="B60" i="25"/>
  <c r="C43" i="25"/>
  <c r="E158" i="25" l="1"/>
  <c r="D158" i="25"/>
  <c r="T16" i="35" l="1"/>
  <c r="S16" i="35"/>
  <c r="T15" i="35"/>
  <c r="S15" i="35"/>
  <c r="T14" i="35"/>
  <c r="S14" i="35"/>
  <c r="T13" i="35"/>
  <c r="S13" i="35"/>
  <c r="T11" i="35"/>
  <c r="S11" i="35"/>
  <c r="N11" i="34" l="1"/>
  <c r="M11" i="34"/>
  <c r="L11" i="34"/>
  <c r="K11" i="34"/>
  <c r="I11" i="34"/>
  <c r="C434" i="25" l="1"/>
  <c r="B417" i="25" l="1"/>
  <c r="C253" i="25" l="1"/>
  <c r="C348" i="25" s="1"/>
  <c r="E182" i="25"/>
  <c r="D182" i="25"/>
  <c r="D24" i="1"/>
  <c r="N15" i="34"/>
  <c r="M15" i="34"/>
  <c r="L15" i="34"/>
  <c r="K15" i="34"/>
  <c r="J15" i="34"/>
  <c r="I15" i="34"/>
  <c r="H15" i="34"/>
  <c r="V19" i="35"/>
  <c r="U19" i="35"/>
  <c r="X19" i="35" s="1"/>
  <c r="Y16" i="35"/>
  <c r="X16" i="35"/>
  <c r="Y15" i="35"/>
  <c r="X14" i="35"/>
  <c r="Y13" i="35"/>
  <c r="X13" i="35"/>
  <c r="Y12" i="35"/>
  <c r="X12" i="35"/>
  <c r="X11" i="35"/>
  <c r="Q13" i="34"/>
  <c r="P13" i="34"/>
  <c r="H11" i="34"/>
  <c r="P11" i="34" s="1"/>
  <c r="F45" i="16"/>
  <c r="K45" i="16" s="1"/>
  <c r="F44" i="16"/>
  <c r="K44" i="16" s="1"/>
  <c r="F43" i="16"/>
  <c r="K43" i="16" s="1"/>
  <c r="F42" i="16"/>
  <c r="K42" i="16" s="1"/>
  <c r="J41" i="16"/>
  <c r="H41" i="16"/>
  <c r="E41" i="16"/>
  <c r="D41" i="16"/>
  <c r="F39" i="16"/>
  <c r="K39" i="16" s="1"/>
  <c r="F38" i="16"/>
  <c r="K38" i="16" s="1"/>
  <c r="F37" i="16"/>
  <c r="K37" i="16" s="1"/>
  <c r="F36" i="16"/>
  <c r="K36" i="16" s="1"/>
  <c r="F35" i="16"/>
  <c r="K35" i="16" s="1"/>
  <c r="F34" i="16"/>
  <c r="K34" i="16" s="1"/>
  <c r="F33" i="16"/>
  <c r="K33" i="16" s="1"/>
  <c r="E32" i="16"/>
  <c r="F32" i="16" s="1"/>
  <c r="K32" i="16" s="1"/>
  <c r="F31" i="16"/>
  <c r="K31" i="16" s="1"/>
  <c r="J30" i="16"/>
  <c r="H30" i="16"/>
  <c r="D30" i="16"/>
  <c r="F29" i="16"/>
  <c r="F28" i="16"/>
  <c r="K28" i="16" s="1"/>
  <c r="F27" i="16"/>
  <c r="K27" i="16" s="1"/>
  <c r="F26" i="16"/>
  <c r="K26" i="16" s="1"/>
  <c r="F24" i="16"/>
  <c r="K24" i="16" s="1"/>
  <c r="F23" i="16"/>
  <c r="K23" i="16" s="1"/>
  <c r="F22" i="16"/>
  <c r="K22" i="16" s="1"/>
  <c r="J21" i="16"/>
  <c r="I21" i="16"/>
  <c r="E21" i="16"/>
  <c r="D21" i="16"/>
  <c r="F20" i="16"/>
  <c r="F19" i="16"/>
  <c r="K19" i="16" s="1"/>
  <c r="F18" i="16"/>
  <c r="K18" i="16" s="1"/>
  <c r="F17" i="16"/>
  <c r="K17" i="16" s="1"/>
  <c r="F16" i="16"/>
  <c r="K16" i="16" s="1"/>
  <c r="F15" i="16"/>
  <c r="K15" i="16" s="1"/>
  <c r="F14" i="16"/>
  <c r="K14" i="16" s="1"/>
  <c r="F13" i="16"/>
  <c r="K13" i="16" s="1"/>
  <c r="F12" i="16"/>
  <c r="K12" i="16" s="1"/>
  <c r="J11" i="16"/>
  <c r="I11" i="16"/>
  <c r="H11" i="16"/>
  <c r="G11" i="16"/>
  <c r="E11" i="16"/>
  <c r="D11" i="16"/>
  <c r="G39" i="19"/>
  <c r="L39" i="19" s="1"/>
  <c r="G38" i="19"/>
  <c r="L38" i="19" s="1"/>
  <c r="G37" i="19"/>
  <c r="L37" i="19" s="1"/>
  <c r="G36" i="19"/>
  <c r="L36" i="19" s="1"/>
  <c r="E35" i="19"/>
  <c r="G35" i="19" s="1"/>
  <c r="L35" i="19" s="1"/>
  <c r="G34" i="19"/>
  <c r="L34" i="19" s="1"/>
  <c r="G33" i="19"/>
  <c r="L33" i="19" s="1"/>
  <c r="G32" i="19"/>
  <c r="L32" i="19" s="1"/>
  <c r="G31" i="19"/>
  <c r="L31" i="19" s="1"/>
  <c r="E30" i="19"/>
  <c r="G30" i="19" s="1"/>
  <c r="L30" i="19" s="1"/>
  <c r="G29" i="19"/>
  <c r="L29" i="19" s="1"/>
  <c r="G28" i="19"/>
  <c r="L28" i="19" s="1"/>
  <c r="E27" i="19"/>
  <c r="G27" i="19" s="1"/>
  <c r="L27" i="19" s="1"/>
  <c r="G26" i="19"/>
  <c r="L26" i="19" s="1"/>
  <c r="G25" i="19"/>
  <c r="L25" i="19" s="1"/>
  <c r="G24" i="19"/>
  <c r="L24" i="19" s="1"/>
  <c r="K23" i="19"/>
  <c r="J23" i="19"/>
  <c r="I23" i="19"/>
  <c r="H23" i="19"/>
  <c r="F23" i="19"/>
  <c r="E23" i="19"/>
  <c r="G22" i="19"/>
  <c r="L22" i="19" s="1"/>
  <c r="G21" i="19"/>
  <c r="L21" i="19" s="1"/>
  <c r="G20" i="19"/>
  <c r="L20" i="19" s="1"/>
  <c r="G19" i="19"/>
  <c r="L19" i="19" s="1"/>
  <c r="G18" i="19"/>
  <c r="L18" i="19" s="1"/>
  <c r="G17" i="19"/>
  <c r="L17" i="19" s="1"/>
  <c r="G16" i="19"/>
  <c r="L16" i="19" s="1"/>
  <c r="J14" i="19"/>
  <c r="E14" i="19"/>
  <c r="G13" i="19"/>
  <c r="L13" i="19" s="1"/>
  <c r="G12" i="19"/>
  <c r="L12" i="19" s="1"/>
  <c r="K11" i="19"/>
  <c r="J11" i="19"/>
  <c r="I11" i="19"/>
  <c r="H11" i="19"/>
  <c r="F11" i="19"/>
  <c r="E11" i="19"/>
  <c r="F42" i="15"/>
  <c r="K42" i="15" s="1"/>
  <c r="F40" i="15"/>
  <c r="K40" i="15" s="1"/>
  <c r="J39" i="15"/>
  <c r="I39" i="15"/>
  <c r="H39" i="15"/>
  <c r="G39" i="15"/>
  <c r="E39" i="15"/>
  <c r="D39" i="15"/>
  <c r="K38" i="15"/>
  <c r="K37" i="15"/>
  <c r="J36" i="15"/>
  <c r="I36" i="15"/>
  <c r="H36" i="15"/>
  <c r="G36" i="15"/>
  <c r="E36" i="15"/>
  <c r="D36" i="15"/>
  <c r="K35" i="15"/>
  <c r="K34" i="15"/>
  <c r="K32" i="15"/>
  <c r="K31" i="15"/>
  <c r="K30" i="15"/>
  <c r="K29" i="15"/>
  <c r="K28" i="15"/>
  <c r="K27" i="15"/>
  <c r="J26" i="15"/>
  <c r="I26" i="15"/>
  <c r="H26" i="15"/>
  <c r="G26" i="15"/>
  <c r="E26" i="15"/>
  <c r="D26" i="15"/>
  <c r="F25" i="15"/>
  <c r="K25" i="15" s="1"/>
  <c r="F24" i="15"/>
  <c r="K24" i="15" s="1"/>
  <c r="F23" i="15"/>
  <c r="K23" i="15" s="1"/>
  <c r="F22" i="15"/>
  <c r="K22" i="15" s="1"/>
  <c r="F21" i="15"/>
  <c r="K21" i="15" s="1"/>
  <c r="F20" i="15"/>
  <c r="K20" i="15" s="1"/>
  <c r="F19" i="15"/>
  <c r="K19" i="15" s="1"/>
  <c r="F18" i="15"/>
  <c r="K18" i="15" s="1"/>
  <c r="J17" i="15"/>
  <c r="I17" i="15"/>
  <c r="H17" i="15"/>
  <c r="E17" i="15"/>
  <c r="D17" i="15"/>
  <c r="K16" i="15"/>
  <c r="K15" i="15"/>
  <c r="K14" i="15"/>
  <c r="K13" i="15"/>
  <c r="K12" i="15"/>
  <c r="K11" i="15"/>
  <c r="J10" i="15"/>
  <c r="I10" i="15"/>
  <c r="H10" i="15"/>
  <c r="G10" i="15"/>
  <c r="E10" i="15"/>
  <c r="D10" i="15"/>
  <c r="J15" i="14"/>
  <c r="I15" i="14"/>
  <c r="H15" i="14"/>
  <c r="G15" i="14"/>
  <c r="D15" i="14"/>
  <c r="F13" i="14"/>
  <c r="K13" i="14" s="1"/>
  <c r="F12" i="14"/>
  <c r="K12" i="14" s="1"/>
  <c r="F11" i="14"/>
  <c r="J22" i="13"/>
  <c r="I22" i="13"/>
  <c r="H22" i="13"/>
  <c r="G22" i="13"/>
  <c r="E22" i="13"/>
  <c r="D22" i="13"/>
  <c r="K20" i="13"/>
  <c r="F19" i="13"/>
  <c r="K19" i="13" s="1"/>
  <c r="F18" i="13"/>
  <c r="K18" i="13" s="1"/>
  <c r="F17" i="13"/>
  <c r="K17" i="13" s="1"/>
  <c r="F16" i="13"/>
  <c r="K16" i="13" s="1"/>
  <c r="F15" i="13"/>
  <c r="K15" i="13" s="1"/>
  <c r="F14" i="13"/>
  <c r="K14" i="13" s="1"/>
  <c r="F13" i="13"/>
  <c r="K13" i="13" s="1"/>
  <c r="F12" i="13"/>
  <c r="I43" i="15" l="1"/>
  <c r="I47" i="15" s="1"/>
  <c r="G11" i="19"/>
  <c r="D47" i="16"/>
  <c r="C15" i="29" s="1"/>
  <c r="F39" i="15"/>
  <c r="K39" i="15" s="1"/>
  <c r="E41" i="19"/>
  <c r="J41" i="19"/>
  <c r="B238" i="25"/>
  <c r="D43" i="15"/>
  <c r="D47" i="15" s="1"/>
  <c r="G43" i="15"/>
  <c r="G47" i="15" s="1"/>
  <c r="F17" i="15"/>
  <c r="K17" i="15" s="1"/>
  <c r="F26" i="15"/>
  <c r="K26" i="15" s="1"/>
  <c r="L11" i="19"/>
  <c r="F11" i="16"/>
  <c r="H47" i="16"/>
  <c r="J47" i="16"/>
  <c r="E15" i="29" s="1"/>
  <c r="F41" i="16"/>
  <c r="K41" i="16" s="1"/>
  <c r="Y19" i="35"/>
  <c r="G23" i="19"/>
  <c r="L23" i="19" s="1"/>
  <c r="F21" i="16"/>
  <c r="K21" i="16" s="1"/>
  <c r="E43" i="15"/>
  <c r="E47" i="15" s="1"/>
  <c r="H43" i="15"/>
  <c r="H47" i="15" s="1"/>
  <c r="J43" i="15"/>
  <c r="J47" i="15" s="1"/>
  <c r="F36" i="15"/>
  <c r="K36" i="15" s="1"/>
  <c r="G47" i="16"/>
  <c r="I47" i="16"/>
  <c r="K11" i="16"/>
  <c r="F22" i="13"/>
  <c r="F15" i="14"/>
  <c r="E30" i="16"/>
  <c r="E47" i="16" s="1"/>
  <c r="F10" i="15"/>
  <c r="K10" i="15" s="1"/>
  <c r="E15" i="14"/>
  <c r="K11" i="14"/>
  <c r="K15" i="14" s="1"/>
  <c r="K12" i="13"/>
  <c r="K22" i="13" s="1"/>
  <c r="D448" i="25" l="1"/>
  <c r="D15" i="29"/>
  <c r="F30" i="16"/>
  <c r="F43" i="15"/>
  <c r="F47" i="15" s="1"/>
  <c r="K43" i="15"/>
  <c r="K30" i="16" l="1"/>
  <c r="K47" i="16" s="1"/>
  <c r="F47" i="16"/>
  <c r="J45" i="12" l="1"/>
  <c r="G45" i="12"/>
  <c r="E44" i="12"/>
  <c r="E40" i="12"/>
  <c r="G40" i="12" s="1"/>
  <c r="J39" i="12"/>
  <c r="E38" i="12"/>
  <c r="J37" i="12"/>
  <c r="E36" i="12"/>
  <c r="J25" i="12"/>
  <c r="J24" i="12"/>
  <c r="J23" i="12"/>
  <c r="J22" i="12"/>
  <c r="J21" i="12"/>
  <c r="J20" i="12"/>
  <c r="J19" i="12"/>
  <c r="I28" i="12"/>
  <c r="E12" i="29" s="1"/>
  <c r="H28" i="12"/>
  <c r="E18" i="12"/>
  <c r="J17" i="12"/>
  <c r="J16" i="12"/>
  <c r="E15" i="12"/>
  <c r="J14" i="12"/>
  <c r="J13" i="12"/>
  <c r="J12" i="12"/>
  <c r="J11" i="12"/>
  <c r="D491" i="25"/>
  <c r="D490" i="25"/>
  <c r="D489" i="25"/>
  <c r="D488" i="25"/>
  <c r="D487" i="25"/>
  <c r="C486" i="25"/>
  <c r="C493" i="25" s="1"/>
  <c r="B486" i="25"/>
  <c r="B493" i="25" s="1"/>
  <c r="D399" i="25"/>
  <c r="D398" i="25"/>
  <c r="C402" i="25"/>
  <c r="B402" i="25"/>
  <c r="E391" i="25"/>
  <c r="D389" i="25"/>
  <c r="D388" i="25"/>
  <c r="D387" i="25"/>
  <c r="D386" i="25"/>
  <c r="D383" i="25"/>
  <c r="D382" i="25"/>
  <c r="D381" i="25"/>
  <c r="D380" i="25"/>
  <c r="D379" i="25"/>
  <c r="D378" i="25"/>
  <c r="D377" i="25"/>
  <c r="D376" i="25"/>
  <c r="D375" i="25"/>
  <c r="D372" i="25"/>
  <c r="D366" i="25"/>
  <c r="D363" i="25"/>
  <c r="D360" i="25"/>
  <c r="D358" i="25"/>
  <c r="D357" i="25"/>
  <c r="G15" i="12" l="1"/>
  <c r="D397" i="25"/>
  <c r="D402" i="25" s="1"/>
  <c r="G38" i="12"/>
  <c r="G18" i="12"/>
  <c r="F35" i="12"/>
  <c r="F56" i="12" s="1"/>
  <c r="G36" i="12"/>
  <c r="I35" i="12"/>
  <c r="I56" i="12" s="1"/>
  <c r="D368" i="25"/>
  <c r="D486" i="25"/>
  <c r="D493" i="25" s="1"/>
  <c r="F28" i="12"/>
  <c r="J18" i="12"/>
  <c r="H35" i="12"/>
  <c r="H56" i="12" s="1"/>
  <c r="D374" i="25"/>
  <c r="D391" i="25" s="1"/>
  <c r="G44" i="12"/>
  <c r="J38" i="12"/>
  <c r="J36" i="12"/>
  <c r="J40" i="12"/>
  <c r="J44" i="12"/>
  <c r="E28" i="12"/>
  <c r="J15" i="12"/>
  <c r="E35" i="12"/>
  <c r="E56" i="12" s="1"/>
  <c r="E43" i="12"/>
  <c r="G43" i="12" s="1"/>
  <c r="G35" i="12" l="1"/>
  <c r="J28" i="12"/>
  <c r="C12" i="29"/>
  <c r="J56" i="12"/>
  <c r="D427" i="25"/>
  <c r="D12" i="29"/>
  <c r="G56" i="12"/>
  <c r="J35" i="12"/>
  <c r="J43" i="12"/>
  <c r="G28" i="12"/>
  <c r="B246" i="25"/>
  <c r="C133" i="25"/>
  <c r="B133" i="25"/>
  <c r="D129" i="25"/>
  <c r="D128" i="25"/>
  <c r="C107" i="25"/>
  <c r="B107" i="25"/>
  <c r="C87" i="25"/>
  <c r="B87" i="25"/>
  <c r="D105" i="25"/>
  <c r="D104" i="25"/>
  <c r="D103" i="25"/>
  <c r="D102" i="25"/>
  <c r="D101" i="25"/>
  <c r="D100" i="25"/>
  <c r="D99" i="25"/>
  <c r="D98" i="25"/>
  <c r="D97" i="25"/>
  <c r="D96" i="25"/>
  <c r="D95" i="25"/>
  <c r="D94" i="25"/>
  <c r="D93" i="25"/>
  <c r="D92" i="25"/>
  <c r="D91" i="25"/>
  <c r="D90" i="25"/>
  <c r="D89" i="25"/>
  <c r="D88" i="25"/>
  <c r="H44" i="10"/>
  <c r="H43" i="10"/>
  <c r="H42" i="10"/>
  <c r="H40" i="10"/>
  <c r="H39" i="10"/>
  <c r="H38" i="10"/>
  <c r="H37" i="10"/>
  <c r="H36" i="10"/>
  <c r="H35" i="10"/>
  <c r="H34" i="10"/>
  <c r="H33" i="10"/>
  <c r="H32" i="10"/>
  <c r="H30" i="10"/>
  <c r="H29" i="10"/>
  <c r="H28" i="10"/>
  <c r="G44" i="10"/>
  <c r="G43" i="10"/>
  <c r="G42" i="10"/>
  <c r="G40" i="10"/>
  <c r="G39" i="10"/>
  <c r="G38" i="10"/>
  <c r="G37" i="10"/>
  <c r="G36" i="10"/>
  <c r="G35" i="10"/>
  <c r="G34" i="10"/>
  <c r="G33" i="10"/>
  <c r="G32" i="10"/>
  <c r="G30" i="10"/>
  <c r="G29" i="10"/>
  <c r="G28" i="10"/>
  <c r="H24" i="10"/>
  <c r="H23" i="10"/>
  <c r="H22" i="10"/>
  <c r="H21" i="10"/>
  <c r="H20" i="10"/>
  <c r="H19" i="10"/>
  <c r="H18" i="10"/>
  <c r="H17" i="10"/>
  <c r="H16" i="10"/>
  <c r="H15" i="10"/>
  <c r="G24" i="10"/>
  <c r="G23" i="10"/>
  <c r="G22" i="10"/>
  <c r="G21" i="10"/>
  <c r="G20" i="10"/>
  <c r="G19" i="10"/>
  <c r="G18" i="10"/>
  <c r="G17" i="10"/>
  <c r="G16" i="10"/>
  <c r="G15" i="10"/>
  <c r="D17" i="7"/>
  <c r="D16" i="7"/>
  <c r="K25" i="8"/>
  <c r="D16" i="2"/>
  <c r="B6" i="32"/>
  <c r="B6" i="30"/>
  <c r="E5" i="35"/>
  <c r="E5" i="34"/>
  <c r="E5" i="19"/>
  <c r="C6" i="29"/>
  <c r="C5" i="28"/>
  <c r="E5" i="27"/>
  <c r="D5" i="16"/>
  <c r="D5" i="15"/>
  <c r="D5" i="14"/>
  <c r="D6" i="13"/>
  <c r="E5" i="12"/>
  <c r="C7" i="25"/>
  <c r="C6" i="26"/>
  <c r="H6" i="10"/>
  <c r="D6" i="7"/>
  <c r="E6" i="9"/>
  <c r="D5" i="8"/>
  <c r="E5" i="2"/>
  <c r="E5" i="1"/>
  <c r="B121" i="25" l="1"/>
  <c r="C121" i="25"/>
  <c r="H27" i="10"/>
  <c r="D133" i="25"/>
  <c r="C467" i="25" s="1"/>
  <c r="D87" i="25"/>
  <c r="D107" i="25"/>
  <c r="H19" i="35"/>
  <c r="G19" i="35"/>
  <c r="E19" i="35"/>
  <c r="J12" i="34"/>
  <c r="B213" i="25"/>
  <c r="B206" i="25"/>
  <c r="B198" i="25"/>
  <c r="B190" i="25"/>
  <c r="B151" i="25"/>
  <c r="B142" i="25"/>
  <c r="B78" i="25"/>
  <c r="B70" i="25"/>
  <c r="E48" i="25"/>
  <c r="D48" i="25"/>
  <c r="C48" i="25"/>
  <c r="B48" i="25"/>
  <c r="C37" i="25"/>
  <c r="D37" i="25"/>
  <c r="B37" i="25"/>
  <c r="D23" i="25"/>
  <c r="B23" i="25"/>
  <c r="D469" i="25" l="1"/>
  <c r="D121" i="25"/>
  <c r="O11" i="34"/>
  <c r="O15" i="34"/>
  <c r="J11" i="34"/>
  <c r="Q11" i="34" s="1"/>
  <c r="G13" i="8"/>
  <c r="D436" i="25"/>
  <c r="F19" i="27"/>
  <c r="E29" i="29"/>
  <c r="E33" i="29" s="1"/>
  <c r="D29" i="29"/>
  <c r="D33" i="29" s="1"/>
  <c r="C29" i="29"/>
  <c r="C33" i="29" s="1"/>
  <c r="E14" i="29"/>
  <c r="D14" i="29"/>
  <c r="C14" i="29"/>
  <c r="E13" i="29"/>
  <c r="D13" i="29"/>
  <c r="C13" i="29"/>
  <c r="D34" i="28"/>
  <c r="C34" i="28"/>
  <c r="D19" i="28"/>
  <c r="C19" i="28"/>
  <c r="F31" i="27"/>
  <c r="D31" i="27"/>
  <c r="H30" i="27"/>
  <c r="H29" i="27"/>
  <c r="H28" i="27"/>
  <c r="H27" i="27"/>
  <c r="H26" i="27"/>
  <c r="H25" i="27"/>
  <c r="H24" i="27"/>
  <c r="H23" i="27"/>
  <c r="D19" i="27"/>
  <c r="H18" i="27"/>
  <c r="H17" i="27"/>
  <c r="H16" i="27"/>
  <c r="H15" i="27"/>
  <c r="H14" i="27"/>
  <c r="H13" i="27"/>
  <c r="H12" i="27"/>
  <c r="H11" i="27"/>
  <c r="H10" i="27"/>
  <c r="C36" i="28" l="1"/>
  <c r="D36" i="28"/>
  <c r="D33" i="27"/>
  <c r="C11" i="29"/>
  <c r="C17" i="29" s="1"/>
  <c r="C21" i="29" s="1"/>
  <c r="C25" i="29" s="1"/>
  <c r="E11" i="29"/>
  <c r="D11" i="29"/>
  <c r="F33" i="27"/>
  <c r="H31" i="27"/>
  <c r="H19" i="27"/>
  <c r="D17" i="29" l="1"/>
  <c r="D21" i="29" s="1"/>
  <c r="D25" i="29" s="1"/>
  <c r="E17" i="29"/>
  <c r="E21" i="29" s="1"/>
  <c r="E25" i="29" s="1"/>
  <c r="H33" i="27"/>
  <c r="D450" i="25"/>
  <c r="D429" i="25"/>
  <c r="D442" i="25" s="1"/>
  <c r="D478" i="25" l="1"/>
  <c r="E20" i="7"/>
  <c r="D15" i="7"/>
  <c r="D14" i="7" s="1"/>
  <c r="D16" i="8"/>
  <c r="G16" i="8" s="1"/>
  <c r="K16" i="8" s="1"/>
  <c r="D39" i="1"/>
  <c r="H16" i="8" l="1"/>
  <c r="H49" i="16" l="1"/>
  <c r="H18" i="14"/>
  <c r="D18" i="14"/>
  <c r="J18" i="14"/>
  <c r="E18" i="14"/>
  <c r="J49" i="16"/>
  <c r="E21" i="7"/>
  <c r="F34" i="7" s="1"/>
  <c r="I27" i="2"/>
  <c r="E148" i="3" s="1"/>
  <c r="D34" i="8"/>
  <c r="G34" i="8" s="1"/>
  <c r="D33" i="8"/>
  <c r="G33" i="8" s="1"/>
  <c r="D32" i="8"/>
  <c r="G32" i="8" s="1"/>
  <c r="D31" i="8"/>
  <c r="G31" i="8" s="1"/>
  <c r="D30" i="8"/>
  <c r="G30" i="8" s="1"/>
  <c r="D29" i="8"/>
  <c r="G29" i="8" s="1"/>
  <c r="D28" i="8"/>
  <c r="G28" i="8" s="1"/>
  <c r="D27" i="8"/>
  <c r="G27" i="8" s="1"/>
  <c r="D26" i="8"/>
  <c r="G26" i="8" s="1"/>
  <c r="D22" i="8"/>
  <c r="G22" i="8" s="1"/>
  <c r="D17" i="8"/>
  <c r="G17" i="8" s="1"/>
  <c r="D18" i="8"/>
  <c r="G18" i="8" s="1"/>
  <c r="K18" i="8" s="1"/>
  <c r="D19" i="8"/>
  <c r="G19" i="8" s="1"/>
  <c r="D20" i="8"/>
  <c r="G20" i="8" s="1"/>
  <c r="D21" i="8"/>
  <c r="G21" i="8" s="1"/>
  <c r="P35" i="10"/>
  <c r="P34" i="10" s="1"/>
  <c r="O35" i="10"/>
  <c r="O34" i="10" s="1"/>
  <c r="P29" i="10"/>
  <c r="P28" i="10" s="1"/>
  <c r="O29" i="10"/>
  <c r="O28" i="10" s="1"/>
  <c r="G27" i="10"/>
  <c r="P19" i="10"/>
  <c r="O19" i="10"/>
  <c r="P14" i="10"/>
  <c r="O14" i="10"/>
  <c r="I33" i="9"/>
  <c r="H33" i="9"/>
  <c r="I28" i="9"/>
  <c r="H28" i="9"/>
  <c r="H39" i="9" s="1"/>
  <c r="I19" i="9"/>
  <c r="H19" i="9"/>
  <c r="I14" i="9"/>
  <c r="H14" i="9"/>
  <c r="H25" i="9" s="1"/>
  <c r="F24" i="8"/>
  <c r="E24" i="8"/>
  <c r="F14" i="8"/>
  <c r="E14" i="8"/>
  <c r="H36" i="7"/>
  <c r="H35" i="7"/>
  <c r="G32" i="7"/>
  <c r="D32" i="7"/>
  <c r="H30" i="7"/>
  <c r="H29" i="7"/>
  <c r="H28" i="7"/>
  <c r="G27" i="7"/>
  <c r="F27" i="7"/>
  <c r="E27" i="7"/>
  <c r="D27" i="7"/>
  <c r="H23" i="7"/>
  <c r="H22" i="7"/>
  <c r="G19" i="7"/>
  <c r="E19" i="7"/>
  <c r="D19" i="7"/>
  <c r="H17" i="7"/>
  <c r="H16" i="7"/>
  <c r="H15" i="7"/>
  <c r="G14" i="7"/>
  <c r="F14" i="7"/>
  <c r="E14" i="7"/>
  <c r="H12" i="7"/>
  <c r="I49" i="5"/>
  <c r="I41" i="5"/>
  <c r="I29" i="5"/>
  <c r="H25" i="10"/>
  <c r="H14" i="10" s="1"/>
  <c r="G25" i="10"/>
  <c r="G14" i="10" s="1"/>
  <c r="D23" i="5"/>
  <c r="I18" i="5"/>
  <c r="I13" i="5"/>
  <c r="D13" i="5"/>
  <c r="E120" i="3"/>
  <c r="I16" i="2"/>
  <c r="E139" i="3" s="1"/>
  <c r="E115" i="3"/>
  <c r="E114" i="3"/>
  <c r="E113" i="3"/>
  <c r="E112" i="3"/>
  <c r="E111" i="3"/>
  <c r="E110" i="3"/>
  <c r="E221" i="3"/>
  <c r="E220" i="3"/>
  <c r="E219" i="3"/>
  <c r="E218" i="3"/>
  <c r="E3" i="3"/>
  <c r="E2" i="3"/>
  <c r="E106" i="3"/>
  <c r="E107" i="3"/>
  <c r="E55" i="3"/>
  <c r="E54" i="3"/>
  <c r="E101" i="3"/>
  <c r="E102" i="3"/>
  <c r="E103" i="3"/>
  <c r="E104" i="3"/>
  <c r="E49" i="3"/>
  <c r="E50" i="3"/>
  <c r="E51" i="3"/>
  <c r="E52" i="3"/>
  <c r="E96" i="3"/>
  <c r="E97" i="3"/>
  <c r="E98" i="3"/>
  <c r="E45" i="3"/>
  <c r="E46" i="3"/>
  <c r="E44" i="3"/>
  <c r="E87" i="3"/>
  <c r="E88" i="3"/>
  <c r="E89" i="3"/>
  <c r="E90" i="3"/>
  <c r="E91" i="3"/>
  <c r="E92" i="3"/>
  <c r="E36" i="3"/>
  <c r="E37" i="3"/>
  <c r="E38" i="3"/>
  <c r="E39" i="3"/>
  <c r="E40" i="3"/>
  <c r="E35" i="3"/>
  <c r="E78" i="3"/>
  <c r="E79" i="3"/>
  <c r="E80" i="3"/>
  <c r="E81" i="3"/>
  <c r="E82" i="3"/>
  <c r="E83" i="3"/>
  <c r="E84" i="3"/>
  <c r="E85" i="3"/>
  <c r="E27" i="3"/>
  <c r="E28" i="3"/>
  <c r="E29" i="3"/>
  <c r="E30" i="3"/>
  <c r="E31" i="3"/>
  <c r="E32" i="3"/>
  <c r="E33" i="3"/>
  <c r="E26" i="3"/>
  <c r="E67" i="3"/>
  <c r="E68" i="3"/>
  <c r="E69" i="3"/>
  <c r="E70" i="3"/>
  <c r="E71" i="3"/>
  <c r="E72" i="3"/>
  <c r="E73" i="3"/>
  <c r="E74" i="3"/>
  <c r="E75" i="3"/>
  <c r="E16" i="3"/>
  <c r="E17" i="3"/>
  <c r="E18" i="3"/>
  <c r="E19" i="3"/>
  <c r="E20" i="3"/>
  <c r="E21" i="3"/>
  <c r="E22" i="3"/>
  <c r="E23" i="3"/>
  <c r="E15" i="3"/>
  <c r="E8" i="3"/>
  <c r="E60" i="3"/>
  <c r="E9" i="3"/>
  <c r="E61" i="3"/>
  <c r="E10" i="3"/>
  <c r="E62" i="3"/>
  <c r="E11" i="3"/>
  <c r="E63" i="3"/>
  <c r="E12" i="3"/>
  <c r="E64" i="3"/>
  <c r="E13" i="3"/>
  <c r="E65" i="3"/>
  <c r="E59" i="3"/>
  <c r="E7" i="3"/>
  <c r="I53" i="2"/>
  <c r="J53" i="2" s="1"/>
  <c r="E217" i="3" s="1"/>
  <c r="I52" i="2"/>
  <c r="E166" i="3" s="1"/>
  <c r="I45" i="2"/>
  <c r="E161" i="3" s="1"/>
  <c r="I46" i="2"/>
  <c r="E162" i="3" s="1"/>
  <c r="I47" i="2"/>
  <c r="J47" i="2" s="1"/>
  <c r="E213" i="3" s="1"/>
  <c r="I48" i="2"/>
  <c r="J48" i="2" s="1"/>
  <c r="E214" i="3" s="1"/>
  <c r="I39" i="2"/>
  <c r="J39" i="2" s="1"/>
  <c r="E207" i="3" s="1"/>
  <c r="I40" i="2"/>
  <c r="J40" i="2" s="1"/>
  <c r="E208" i="3" s="1"/>
  <c r="I38" i="2"/>
  <c r="E156" i="3" s="1"/>
  <c r="I28" i="2"/>
  <c r="J28" i="2" s="1"/>
  <c r="E199" i="3" s="1"/>
  <c r="I29" i="2"/>
  <c r="E150" i="3" s="1"/>
  <c r="I30" i="2"/>
  <c r="J30" i="2" s="1"/>
  <c r="E201" i="3" s="1"/>
  <c r="I31" i="2"/>
  <c r="J31" i="2" s="1"/>
  <c r="E202" i="3" s="1"/>
  <c r="I32" i="2"/>
  <c r="J32" i="2" s="1"/>
  <c r="E203" i="3" s="1"/>
  <c r="I17" i="2"/>
  <c r="J17" i="2" s="1"/>
  <c r="E190" i="3" s="1"/>
  <c r="I18" i="2"/>
  <c r="J18" i="2" s="1"/>
  <c r="E191" i="3" s="1"/>
  <c r="I19" i="2"/>
  <c r="E142" i="3" s="1"/>
  <c r="I20" i="2"/>
  <c r="J20" i="2" s="1"/>
  <c r="E193" i="3" s="1"/>
  <c r="I21" i="2"/>
  <c r="J21" i="2" s="1"/>
  <c r="E194" i="3" s="1"/>
  <c r="I22" i="2"/>
  <c r="J22" i="2" s="1"/>
  <c r="E195" i="3" s="1"/>
  <c r="I23" i="2"/>
  <c r="E146" i="3" s="1"/>
  <c r="J46" i="2"/>
  <c r="E212" i="3" s="1"/>
  <c r="D27" i="2"/>
  <c r="E27" i="2" s="1"/>
  <c r="E179" i="3" s="1"/>
  <c r="D28" i="2"/>
  <c r="E130" i="3" s="1"/>
  <c r="D29" i="2"/>
  <c r="D30" i="2"/>
  <c r="E30" i="2" s="1"/>
  <c r="E182" i="3" s="1"/>
  <c r="D31" i="2"/>
  <c r="E133" i="3" s="1"/>
  <c r="D32" i="2"/>
  <c r="E32" i="2" s="1"/>
  <c r="E184" i="3" s="1"/>
  <c r="D33" i="2"/>
  <c r="E135" i="3" s="1"/>
  <c r="D34" i="2"/>
  <c r="E34" i="2" s="1"/>
  <c r="E186" i="3" s="1"/>
  <c r="D26" i="2"/>
  <c r="E26" i="2" s="1"/>
  <c r="E178" i="3" s="1"/>
  <c r="D17" i="2"/>
  <c r="E17" i="2" s="1"/>
  <c r="E171" i="3" s="1"/>
  <c r="D18" i="2"/>
  <c r="E18" i="2" s="1"/>
  <c r="E172" i="3" s="1"/>
  <c r="D19" i="2"/>
  <c r="E123" i="3" s="1"/>
  <c r="D20" i="2"/>
  <c r="E124" i="3" s="1"/>
  <c r="D21" i="2"/>
  <c r="E125" i="3" s="1"/>
  <c r="D22" i="2"/>
  <c r="E22" i="2" s="1"/>
  <c r="E176" i="3" s="1"/>
  <c r="E105" i="3"/>
  <c r="I56" i="1"/>
  <c r="E53" i="3" s="1"/>
  <c r="E95" i="3"/>
  <c r="I42" i="1"/>
  <c r="E43" i="3" s="1"/>
  <c r="E24" i="3"/>
  <c r="E93" i="3"/>
  <c r="I36" i="1"/>
  <c r="E86" i="3"/>
  <c r="E34" i="3"/>
  <c r="E66" i="3"/>
  <c r="E14" i="3"/>
  <c r="E151" i="3" l="1"/>
  <c r="O40" i="10"/>
  <c r="E12" i="8"/>
  <c r="E19" i="2"/>
  <c r="E173" i="3" s="1"/>
  <c r="E143" i="3"/>
  <c r="E153" i="3"/>
  <c r="E164" i="3"/>
  <c r="E145" i="3"/>
  <c r="H21" i="8"/>
  <c r="K21" i="8"/>
  <c r="H19" i="8"/>
  <c r="K19" i="8"/>
  <c r="H26" i="8"/>
  <c r="K26" i="8"/>
  <c r="H28" i="8"/>
  <c r="K28" i="8"/>
  <c r="H30" i="8"/>
  <c r="K30" i="8"/>
  <c r="H32" i="8"/>
  <c r="K32" i="8"/>
  <c r="H34" i="8"/>
  <c r="K34" i="8"/>
  <c r="H20" i="8"/>
  <c r="K20" i="8"/>
  <c r="H18" i="8"/>
  <c r="H22" i="8"/>
  <c r="K22" i="8"/>
  <c r="H27" i="8"/>
  <c r="K27" i="8"/>
  <c r="H29" i="8"/>
  <c r="K29" i="8"/>
  <c r="H31" i="8"/>
  <c r="K31" i="8"/>
  <c r="H33" i="8"/>
  <c r="K33" i="8"/>
  <c r="E21" i="2"/>
  <c r="E175" i="3" s="1"/>
  <c r="E122" i="3"/>
  <c r="E126" i="3"/>
  <c r="E134" i="3"/>
  <c r="E163" i="3"/>
  <c r="F12" i="8"/>
  <c r="E28" i="2"/>
  <c r="E180" i="3" s="1"/>
  <c r="E121" i="3"/>
  <c r="E132" i="3"/>
  <c r="E140" i="3"/>
  <c r="J19" i="2"/>
  <c r="E192" i="3" s="1"/>
  <c r="E25" i="7"/>
  <c r="E157" i="3"/>
  <c r="E33" i="2"/>
  <c r="E185" i="3" s="1"/>
  <c r="D14" i="2"/>
  <c r="E119" i="3" s="1"/>
  <c r="E167" i="3"/>
  <c r="J23" i="2"/>
  <c r="E196" i="3" s="1"/>
  <c r="E144" i="3"/>
  <c r="F18" i="14"/>
  <c r="E131" i="3"/>
  <c r="E29" i="2"/>
  <c r="K49" i="16"/>
  <c r="F49" i="16"/>
  <c r="K18" i="14"/>
  <c r="H27" i="7"/>
  <c r="G25" i="7"/>
  <c r="H21" i="7"/>
  <c r="J38" i="2"/>
  <c r="E206" i="3" s="1"/>
  <c r="J16" i="2"/>
  <c r="I52" i="5"/>
  <c r="E32" i="7"/>
  <c r="H34" i="7"/>
  <c r="E136" i="3"/>
  <c r="J27" i="2"/>
  <c r="H20" i="7"/>
  <c r="H14" i="7"/>
  <c r="I39" i="9"/>
  <c r="E129" i="3"/>
  <c r="E149" i="3"/>
  <c r="I36" i="2"/>
  <c r="E155" i="3" s="1"/>
  <c r="I50" i="2"/>
  <c r="E165" i="3" s="1"/>
  <c r="E128" i="3"/>
  <c r="E141" i="3"/>
  <c r="E152" i="3"/>
  <c r="I14" i="2"/>
  <c r="E138" i="3" s="1"/>
  <c r="E158" i="3"/>
  <c r="G38" i="7"/>
  <c r="I25" i="9"/>
  <c r="J52" i="2"/>
  <c r="D34" i="5"/>
  <c r="E442" i="25" s="1"/>
  <c r="D25" i="7"/>
  <c r="D38" i="7" s="1"/>
  <c r="P23" i="10"/>
  <c r="O23" i="10"/>
  <c r="G48" i="10"/>
  <c r="H48" i="10"/>
  <c r="I38" i="1"/>
  <c r="I41" i="9" s="1"/>
  <c r="E77" i="3"/>
  <c r="E16" i="2"/>
  <c r="E170" i="3" s="1"/>
  <c r="D14" i="8"/>
  <c r="G14" i="8" s="1"/>
  <c r="H14" i="8" s="1"/>
  <c r="P40" i="10"/>
  <c r="D41" i="1"/>
  <c r="E25" i="3" s="1"/>
  <c r="E31" i="2"/>
  <c r="E183" i="3" s="1"/>
  <c r="D24" i="2"/>
  <c r="E76" i="3"/>
  <c r="J45" i="2"/>
  <c r="E211" i="3" s="1"/>
  <c r="E41" i="3"/>
  <c r="I25" i="2"/>
  <c r="E147" i="3" s="1"/>
  <c r="J29" i="2"/>
  <c r="E200" i="3" s="1"/>
  <c r="E198" i="3"/>
  <c r="D24" i="8"/>
  <c r="G24" i="8" s="1"/>
  <c r="H24" i="8" s="1"/>
  <c r="E20" i="2"/>
  <c r="O43" i="10" l="1"/>
  <c r="E38" i="7"/>
  <c r="E94" i="3"/>
  <c r="H41" i="9"/>
  <c r="H43" i="9" s="1"/>
  <c r="I43" i="9"/>
  <c r="H17" i="8"/>
  <c r="K17" i="8"/>
  <c r="J14" i="2"/>
  <c r="E188" i="3" s="1"/>
  <c r="E127" i="3"/>
  <c r="D12" i="2"/>
  <c r="E118" i="3" s="1"/>
  <c r="J36" i="2"/>
  <c r="E205" i="3" s="1"/>
  <c r="E189" i="3"/>
  <c r="E100" i="3"/>
  <c r="I54" i="5"/>
  <c r="F19" i="7"/>
  <c r="H19" i="7" s="1"/>
  <c r="J50" i="2"/>
  <c r="E215" i="3" s="1"/>
  <c r="E216" i="3"/>
  <c r="D12" i="8"/>
  <c r="G12" i="8" s="1"/>
  <c r="H12" i="8" s="1"/>
  <c r="E99" i="3"/>
  <c r="P43" i="10"/>
  <c r="P48" i="10" s="1"/>
  <c r="O47" i="10" s="1"/>
  <c r="E42" i="3"/>
  <c r="E24" i="2"/>
  <c r="E181" i="3"/>
  <c r="J25" i="2"/>
  <c r="I12" i="2"/>
  <c r="E137" i="3" s="1"/>
  <c r="E14" i="2"/>
  <c r="E174" i="3"/>
  <c r="K43" i="9" l="1"/>
  <c r="I50" i="1"/>
  <c r="I48" i="1" s="1"/>
  <c r="O48" i="10"/>
  <c r="R48" i="10" s="1"/>
  <c r="J12" i="2"/>
  <c r="E187" i="3" s="1"/>
  <c r="E177" i="3"/>
  <c r="E12" i="2"/>
  <c r="E168" i="3" s="1"/>
  <c r="F25" i="7"/>
  <c r="H25" i="7" s="1"/>
  <c r="E197" i="3"/>
  <c r="E169" i="3"/>
  <c r="F33" i="7" l="1"/>
  <c r="I61" i="1"/>
  <c r="I63" i="1" s="1"/>
  <c r="I44" i="2"/>
  <c r="J44" i="2" s="1"/>
  <c r="E210" i="3" s="1"/>
  <c r="E48" i="3"/>
  <c r="J25" i="7"/>
  <c r="E108" i="3"/>
  <c r="E109" i="3"/>
  <c r="J42" i="2" l="1"/>
  <c r="J34" i="2" s="1"/>
  <c r="E204" i="3" s="1"/>
  <c r="E160" i="3"/>
  <c r="H33" i="7"/>
  <c r="F32" i="7"/>
  <c r="F38" i="7" s="1"/>
  <c r="H38" i="7" s="1"/>
  <c r="J38" i="7" s="1"/>
  <c r="I42" i="2"/>
  <c r="I34" i="2" s="1"/>
  <c r="E47" i="3"/>
  <c r="E56" i="3"/>
  <c r="E57" i="3"/>
  <c r="E209" i="3"/>
  <c r="E159" i="3" l="1"/>
  <c r="H32" i="7"/>
  <c r="E154" i="3"/>
  <c r="F14" i="19" l="1"/>
  <c r="F41" i="19" s="1"/>
  <c r="G15" i="19"/>
  <c r="G14" i="19" l="1"/>
  <c r="G41" i="19" s="1"/>
  <c r="H14" i="19"/>
  <c r="H41" i="19" s="1"/>
  <c r="I14" i="19"/>
  <c r="I41" i="19" s="1"/>
  <c r="L15" i="19"/>
  <c r="L14" i="19" l="1"/>
  <c r="L41" i="19" s="1"/>
  <c r="K14" i="19"/>
  <c r="K41" i="19" s="1"/>
</calcChain>
</file>

<file path=xl/comments1.xml><?xml version="1.0" encoding="utf-8"?>
<comments xmlns="http://schemas.openxmlformats.org/spreadsheetml/2006/main">
  <authors>
    <author>Admn2</author>
  </authors>
  <commentList>
    <comment ref="C467" authorId="0" shapeId="0">
      <text>
        <r>
          <rPr>
            <b/>
            <sz val="7"/>
            <color indexed="81"/>
            <rFont val="Arial Narrow"/>
            <family val="2"/>
          </rPr>
          <t>ESF-09 + 2300 MATERIAS PRIMAS Y MATERIALES DE PRODUCCIÓN Y COMER</t>
        </r>
      </text>
    </comment>
    <comment ref="C472" authorId="0" shapeId="0">
      <text>
        <r>
          <rPr>
            <b/>
            <sz val="9"/>
            <color indexed="81"/>
            <rFont val="Tahoma"/>
            <family val="2"/>
          </rPr>
          <t>El importe de costo de ventas</t>
        </r>
      </text>
    </comment>
  </commentList>
</comments>
</file>

<file path=xl/comments2.xml><?xml version="1.0" encoding="utf-8"?>
<comments xmlns="http://schemas.openxmlformats.org/spreadsheetml/2006/main">
  <authors>
    <author>DGCG</author>
  </authors>
  <commentList>
    <comment ref="H57" authorId="0" shapeId="0">
      <text>
        <r>
          <rPr>
            <b/>
            <sz val="9"/>
            <color indexed="81"/>
            <rFont val="Tahoma"/>
            <family val="2"/>
          </rPr>
          <t>DGCG:
Recaudado menos Estimado</t>
        </r>
        <r>
          <rPr>
            <sz val="9"/>
            <color indexed="81"/>
            <rFont val="Tahoma"/>
            <family val="2"/>
          </rPr>
          <t xml:space="preserve">
</t>
        </r>
      </text>
    </comment>
  </commentList>
</comments>
</file>

<file path=xl/comments3.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4.xml><?xml version="1.0" encoding="utf-8"?>
<comments xmlns="http://schemas.openxmlformats.org/spreadsheetml/2006/main">
  <authors>
    <author>DGCG</author>
  </authors>
  <commentList>
    <comment ref="K7" authorId="0" shapeId="0">
      <text>
        <r>
          <rPr>
            <b/>
            <sz val="9"/>
            <color indexed="81"/>
            <rFont val="Tahoma"/>
            <family val="2"/>
          </rPr>
          <t>DGCG:</t>
        </r>
        <r>
          <rPr>
            <sz val="9"/>
            <color indexed="81"/>
            <rFont val="Tahoma"/>
            <family val="2"/>
          </rPr>
          <t xml:space="preserve">
Modificado menos devengado</t>
        </r>
      </text>
    </comment>
  </commentList>
</comments>
</file>

<file path=xl/comments5.xml><?xml version="1.0" encoding="utf-8"?>
<comments xmlns="http://schemas.openxmlformats.org/spreadsheetml/2006/main">
  <authors>
    <author>DGCG</author>
  </authors>
  <commentList>
    <comment ref="K7" authorId="0" shapeId="0">
      <text>
        <r>
          <rPr>
            <b/>
            <sz val="9"/>
            <color indexed="81"/>
            <rFont val="Tahoma"/>
            <family val="2"/>
          </rPr>
          <t>DGCG:</t>
        </r>
        <r>
          <rPr>
            <sz val="9"/>
            <color indexed="81"/>
            <rFont val="Tahoma"/>
            <family val="2"/>
          </rPr>
          <t xml:space="preserve">
Modificado menos devengado</t>
        </r>
      </text>
    </comment>
  </commentList>
</comments>
</file>

<file path=xl/comments6.xml><?xml version="1.0" encoding="utf-8"?>
<comments xmlns="http://schemas.openxmlformats.org/spreadsheetml/2006/main">
  <authors>
    <author>DGCG</author>
  </authors>
  <commentList>
    <comment ref="K7" authorId="0" shapeId="0">
      <text>
        <r>
          <rPr>
            <b/>
            <sz val="9"/>
            <color indexed="81"/>
            <rFont val="Tahoma"/>
            <family val="2"/>
          </rPr>
          <t>DGCG:</t>
        </r>
        <r>
          <rPr>
            <sz val="9"/>
            <color indexed="81"/>
            <rFont val="Tahoma"/>
            <family val="2"/>
          </rPr>
          <t xml:space="preserve">
Modificado menos devengado</t>
        </r>
      </text>
    </comment>
  </commentList>
</comments>
</file>

<file path=xl/comments7.xml><?xml version="1.0" encoding="utf-8"?>
<comments xmlns="http://schemas.openxmlformats.org/spreadsheetml/2006/main">
  <authors>
    <author>DGCG</author>
  </authors>
  <commentList>
    <comment ref="L7" authorId="0" shapeId="0">
      <text>
        <r>
          <rPr>
            <b/>
            <sz val="9"/>
            <color indexed="81"/>
            <rFont val="Tahoma"/>
            <family val="2"/>
          </rPr>
          <t>DGCG:</t>
        </r>
        <r>
          <rPr>
            <sz val="9"/>
            <color indexed="81"/>
            <rFont val="Tahoma"/>
            <family val="2"/>
          </rPr>
          <t xml:space="preserve">
Modificado menos devengado</t>
        </r>
      </text>
    </comment>
  </commentList>
</comments>
</file>

<file path=xl/comments8.xml><?xml version="1.0" encoding="utf-8"?>
<comments xmlns="http://schemas.openxmlformats.org/spreadsheetml/2006/main">
  <authors>
    <author>DGCG</author>
  </authors>
  <commentList>
    <comment ref="O7" authorId="0" shapeId="0">
      <text>
        <r>
          <rPr>
            <b/>
            <sz val="9"/>
            <color indexed="81"/>
            <rFont val="Tahoma"/>
            <family val="2"/>
          </rPr>
          <t>DGCG:</t>
        </r>
        <r>
          <rPr>
            <sz val="9"/>
            <color indexed="81"/>
            <rFont val="Tahoma"/>
            <family val="2"/>
          </rPr>
          <t xml:space="preserve">
Modificado menos devengado</t>
        </r>
      </text>
    </comment>
  </commentList>
</comments>
</file>

<file path=xl/sharedStrings.xml><?xml version="1.0" encoding="utf-8"?>
<sst xmlns="http://schemas.openxmlformats.org/spreadsheetml/2006/main" count="3580" uniqueCount="2221">
  <si>
    <t>(Pesos)</t>
  </si>
  <si>
    <t>Sector:</t>
  </si>
  <si>
    <t>Fecha:</t>
  </si>
  <si>
    <t>Ente Público: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</si>
  <si>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</si>
  <si>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</si>
  <si>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</si>
  <si>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</si>
  <si>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</si>
  <si>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</si>
  <si>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</si>
  <si>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</si>
  <si>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</si>
  <si>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</si>
  <si>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</si>
  <si>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</si>
  <si>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</si>
  <si>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</si>
  <si>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</si>
  <si>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</si>
  <si>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</si>
  <si>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</si>
  <si>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</si>
  <si>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</si>
  <si>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</si>
  <si>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</si>
  <si>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</si>
  <si>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</si>
  <si>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</si>
  <si>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</si>
  <si>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</si>
  <si>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</si>
  <si>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</si>
  <si>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</si>
  <si>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</si>
  <si>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</si>
  <si>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</si>
  <si>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</si>
  <si>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</si>
  <si>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</si>
  <si>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</si>
  <si>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</si>
  <si>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</si>
  <si>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</si>
  <si>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</si>
  <si>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</si>
  <si>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</si>
  <si>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</si>
  <si>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</si>
  <si>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</si>
  <si>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</si>
  <si>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</si>
  <si>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</si>
  <si>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</si>
  <si>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</si>
  <si>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</si>
  <si>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</si>
  <si>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</si>
  <si>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</si>
  <si>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</si>
  <si>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</si>
  <si>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</si>
  <si>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</si>
  <si>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Nombre:</t>
  </si>
  <si>
    <t>Cargo:</t>
  </si>
  <si>
    <t>Origen</t>
  </si>
  <si>
    <t>Aplicación</t>
  </si>
  <si>
    <t>Activo</t>
  </si>
  <si>
    <t>Pasivo</t>
  </si>
  <si>
    <t>EF</t>
  </si>
  <si>
    <t>ECSF</t>
  </si>
  <si>
    <t>Edo. Financiero</t>
  </si>
  <si>
    <t>Autorizó</t>
  </si>
  <si>
    <t>Elaboró</t>
  </si>
  <si>
    <t>Concepto</t>
  </si>
  <si>
    <t>CONCEPTO</t>
  </si>
  <si>
    <t>Bajo protesta de decir verdad declaramos que los Estados Financieros y sus Notas son razonablemente correctos y responsabilidad del emisor</t>
  </si>
  <si>
    <t>Exceso o Insuficiencia en la Actualización de la Hacienda Pública/Patrimonio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</si>
  <si>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</si>
  <si>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</si>
  <si>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</si>
  <si>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</si>
  <si>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</si>
  <si>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</si>
  <si>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</si>
  <si>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</si>
  <si>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</si>
  <si>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</si>
  <si>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</si>
  <si>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</si>
  <si>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</si>
  <si>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</si>
  <si>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</si>
  <si>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</si>
  <si>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</si>
  <si>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</si>
  <si>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</si>
  <si>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</si>
  <si>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</si>
  <si>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</si>
  <si>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</si>
  <si>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</si>
  <si>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</si>
  <si>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</si>
  <si>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</si>
  <si>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</si>
  <si>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</si>
  <si>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</si>
  <si>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</si>
  <si>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</si>
  <si>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</si>
  <si>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</si>
  <si>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</si>
  <si>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</si>
  <si>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</si>
  <si>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</si>
  <si>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</si>
  <si>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</si>
  <si>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</si>
  <si>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</si>
  <si>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</si>
  <si>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</si>
  <si>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</si>
  <si>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</si>
  <si>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</si>
  <si>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</si>
  <si>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 xml:space="preserve">Inversión Pública no Capitalizable </t>
  </si>
  <si>
    <t>Total de Gastos y Otras Pérdidas</t>
  </si>
  <si>
    <t>Resultados del Ejercicio  (Ahorro/Desahorro)</t>
  </si>
  <si>
    <t>(pesos)</t>
  </si>
  <si>
    <t xml:space="preserve"> </t>
  </si>
  <si>
    <t>Hacienda Pública/Patrimonio Generado de Ejercicios Anteriores</t>
  </si>
  <si>
    <t>Hacienda Pública/Patrimonio Generado del Ejercicio</t>
  </si>
  <si>
    <t>Ajustes por Cambios de Valor</t>
  </si>
  <si>
    <t>TOTAL</t>
  </si>
  <si>
    <t xml:space="preserve">Patrimonio Neto Inicial Ajustado del Ejercicio </t>
  </si>
  <si>
    <t xml:space="preserve">Aportaciones </t>
  </si>
  <si>
    <t>Actualización de la Hacienda Pública/Patrimonio</t>
  </si>
  <si>
    <t>Variaciones de la Hacienda Pública/Patrimonio Neto del Ejercicio</t>
  </si>
  <si>
    <t>Resultados del Ejercicio (Ahorro/Desahorro)</t>
  </si>
  <si>
    <t xml:space="preserve">Revalúos  </t>
  </si>
  <si>
    <t>Saldo Inicial</t>
  </si>
  <si>
    <t>Cargos del Periodo</t>
  </si>
  <si>
    <t>Abonos del Periodo</t>
  </si>
  <si>
    <t>Saldo Final</t>
  </si>
  <si>
    <t>Variación del Periodo</t>
  </si>
  <si>
    <t>4 =(1+2-3)</t>
  </si>
  <si>
    <t>(4-1)</t>
  </si>
  <si>
    <t xml:space="preserve">Bienes Muebles </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</si>
  <si>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</si>
  <si>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</si>
  <si>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</si>
  <si>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</si>
  <si>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</si>
  <si>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</si>
  <si>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</si>
  <si>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</si>
  <si>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</si>
  <si>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</si>
  <si>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</si>
  <si>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</si>
  <si>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</si>
  <si>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</si>
  <si>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</si>
  <si>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</si>
  <si>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</si>
  <si>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</si>
  <si>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</si>
  <si>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Flujos de Efectivo de las Actividades de Gestión</t>
  </si>
  <si>
    <t xml:space="preserve">Flujos de Efectivo de las Actividades de Inversión </t>
  </si>
  <si>
    <t>Contribuciones de mejoras</t>
  </si>
  <si>
    <t>Flujos Netos de Efectivo por Actividades de Inversión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</si>
  <si>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</si>
  <si>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</si>
  <si>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</si>
  <si>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</si>
  <si>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</si>
  <si>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</si>
  <si>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</si>
  <si>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Servicios de la Deuda</t>
  </si>
  <si>
    <t xml:space="preserve">Participaciones </t>
  </si>
  <si>
    <t>Flujos netos de Efectivo por Actividades de Financiamiento</t>
  </si>
  <si>
    <t>Flujos Netos de Efectivo por Actividades de Operación</t>
  </si>
  <si>
    <t xml:space="preserve">Incremento/Disminución Neta en el Efectivo y Equivalentes al Efectivo </t>
  </si>
  <si>
    <t>Total del  Pasivo</t>
  </si>
  <si>
    <t>Total del Activo</t>
  </si>
  <si>
    <t>Total del  Pasivo y Hacienda Pública / Patrimonio</t>
  </si>
  <si>
    <t>Efectivo y Equivalente al Efectivo al Inicio del Ejericio</t>
  </si>
  <si>
    <t>Efectivo y Equivalente al Efectivo al Final del Ejericio</t>
  </si>
  <si>
    <t>Transferencia, Asignaciones, Subsidios y Otras ayudas</t>
  </si>
  <si>
    <t>Transferencia, Asignaciones, Subsidios y Otras Ayudas</t>
  </si>
  <si>
    <t>Aumento por Insuficiencia de Estimaciones por Pérdida o Deterioro y Obsolescencia</t>
  </si>
  <si>
    <t>Cuotas y Aportaciones de Seguridad Social</t>
  </si>
  <si>
    <t>Transferencias, Asignaciones y Subsidios y Otras Ayudas</t>
  </si>
  <si>
    <t>Otros Orígenes de Operación</t>
  </si>
  <si>
    <t>Otras Aplicaciones de Operación</t>
  </si>
  <si>
    <t xml:space="preserve">Otros Orígenes de Inversión </t>
  </si>
  <si>
    <t>Otras Aplicaciones de Inversión</t>
  </si>
  <si>
    <t>Rubro de Ingresos</t>
  </si>
  <si>
    <t>Ingreso</t>
  </si>
  <si>
    <t>Diferencia</t>
  </si>
  <si>
    <t>Estimado</t>
  </si>
  <si>
    <t>Ampliaciones y Reducciones</t>
  </si>
  <si>
    <t>Modificado</t>
  </si>
  <si>
    <t>Devengado</t>
  </si>
  <si>
    <t>Recaudado</t>
  </si>
  <si>
    <t>(1)</t>
  </si>
  <si>
    <t>(2)</t>
  </si>
  <si>
    <t>(3= 1 + 2)</t>
  </si>
  <si>
    <t>(4)</t>
  </si>
  <si>
    <t>(5)</t>
  </si>
  <si>
    <t>Productos</t>
  </si>
  <si>
    <t>Corriente</t>
  </si>
  <si>
    <t>Capital</t>
  </si>
  <si>
    <t>Aprovechamientos</t>
  </si>
  <si>
    <t>Ingresos por Ventas de Bienes y Servicios</t>
  </si>
  <si>
    <t>Transferencias, Asignaciones, Subsidios y Otras Ayudas</t>
  </si>
  <si>
    <t>Ingresos Derivados de Financiamientos</t>
  </si>
  <si>
    <t>Total</t>
  </si>
  <si>
    <t>Estado Analítico de Ingresos
Por Fuente de Financiamiento</t>
  </si>
  <si>
    <t>¹ Los ingresos excedentes se presentan para efectos de cumplimiento de la Ley General de Contabilidad Gubernamental y el importe reflejado debe ser siempre mayor a cero</t>
  </si>
  <si>
    <t>(6 = 5 - 1 )</t>
  </si>
  <si>
    <t>Egresos</t>
  </si>
  <si>
    <t>Subejercicio</t>
  </si>
  <si>
    <t>Aprobado</t>
  </si>
  <si>
    <t>Ampliaciones/ (Reducciones)</t>
  </si>
  <si>
    <t>Pagado</t>
  </si>
  <si>
    <t>3 = (1 + 2 )</t>
  </si>
  <si>
    <t>Total del Gasto</t>
  </si>
  <si>
    <t xml:space="preserve">Egresos </t>
  </si>
  <si>
    <t>Gasto Corriente</t>
  </si>
  <si>
    <t>Gasto de Capital</t>
  </si>
  <si>
    <t>Amortización de la Deuda y Disminución de Pasivos</t>
  </si>
  <si>
    <t>Otros Servicios Generales</t>
  </si>
  <si>
    <t>Bienes Muebles, Inmuebles e Intangibles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</si>
  <si>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</si>
  <si>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</si>
  <si>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</si>
  <si>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</si>
  <si>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</si>
  <si>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</si>
  <si>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</si>
  <si>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</si>
  <si>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</si>
  <si>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</si>
  <si>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</si>
  <si>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</si>
  <si>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</si>
  <si>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</si>
  <si>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</si>
  <si>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</si>
  <si>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</si>
  <si>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</si>
  <si>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</si>
  <si>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</si>
  <si>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</si>
  <si>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</si>
  <si>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</si>
  <si>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</si>
  <si>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</si>
  <si>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</si>
  <si>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</si>
  <si>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</si>
  <si>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</si>
  <si>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</si>
  <si>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</si>
  <si>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</si>
  <si>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</si>
  <si>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</si>
  <si>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</si>
  <si>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</si>
  <si>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</si>
  <si>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</si>
  <si>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</si>
  <si>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</si>
  <si>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</si>
  <si>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</si>
  <si>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</si>
  <si>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</si>
  <si>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</si>
  <si>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</si>
  <si>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</si>
  <si>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</si>
  <si>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</si>
  <si>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</si>
  <si>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</si>
  <si>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</si>
  <si>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</si>
  <si>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</si>
  <si>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</si>
  <si>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</si>
  <si>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</si>
  <si>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</si>
  <si>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</si>
  <si>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</si>
  <si>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</si>
  <si>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Otros Orígenes de Financiamiento</t>
  </si>
  <si>
    <t>Otras Aplicaciones de Financiamiento</t>
  </si>
  <si>
    <t>Ingresos excedentes¹</t>
  </si>
  <si>
    <t>MONTO</t>
  </si>
  <si>
    <t>ESF-08 BIENES MUEBLES E INMUEBLES</t>
  </si>
  <si>
    <t>SALDO INICIAL</t>
  </si>
  <si>
    <t>SALDO FINAL</t>
  </si>
  <si>
    <t>FLUJO</t>
  </si>
  <si>
    <t>CRITERIO</t>
  </si>
  <si>
    <t>ERA-01 INGRESOS</t>
  </si>
  <si>
    <t>NOTA</t>
  </si>
  <si>
    <t>CARACTERISTICAS</t>
  </si>
  <si>
    <t>ERA-03 GASTOS</t>
  </si>
  <si>
    <t>%GASTO</t>
  </si>
  <si>
    <t>EXPLICACION</t>
  </si>
  <si>
    <t>MODIFICACION</t>
  </si>
  <si>
    <t>% SUB</t>
  </si>
  <si>
    <t>NOMBRE</t>
  </si>
  <si>
    <t>JUICIOS</t>
  </si>
  <si>
    <t>GARANTÍAS</t>
  </si>
  <si>
    <t>AVALES</t>
  </si>
  <si>
    <t>PENSIONES Y JUBILACIONES</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</si>
  <si>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</si>
  <si>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</si>
  <si>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</si>
  <si>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</si>
  <si>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</si>
  <si>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</si>
  <si>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</si>
  <si>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</si>
  <si>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</si>
  <si>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</si>
  <si>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</si>
  <si>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</si>
  <si>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</si>
  <si>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</si>
  <si>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</si>
  <si>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</si>
  <si>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</si>
  <si>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</si>
  <si>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</si>
  <si>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</si>
  <si>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</si>
  <si>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</si>
  <si>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</si>
  <si>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</si>
  <si>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</si>
  <si>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</si>
  <si>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</si>
  <si>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</si>
  <si>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</si>
  <si>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</si>
  <si>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</si>
  <si>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</si>
  <si>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publica</t>
  </si>
  <si>
    <t>Adeudos de ejercicios fiscales anteriores (ADEFAS)</t>
  </si>
  <si>
    <t>Otros Egresos Presupuestales No Contables</t>
  </si>
  <si>
    <t>3. Más Gasto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</si>
  <si>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</si>
  <si>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</si>
  <si>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</si>
  <si>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</si>
  <si>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</si>
  <si>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</si>
  <si>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 xml:space="preserve">Ente Público:      </t>
  </si>
  <si>
    <t>ACTIVO</t>
  </si>
  <si>
    <t>* BIENES MUEBLES, INMUEBLES E INTAGIBLES</t>
  </si>
  <si>
    <t>ESF-01 FONDOS C/INVERSIONES FINANCIERAS</t>
  </si>
  <si>
    <t>TIPO</t>
  </si>
  <si>
    <t>MONTO PARCIAL</t>
  </si>
  <si>
    <t>* DERECHOSA RECIBIR EFECTIVO Y EQUIVALENTES Y BIENES O SERVICIOS A RECIBIR</t>
  </si>
  <si>
    <t>ESF-02 INGRESOS P/RECUPERAR</t>
  </si>
  <si>
    <t>ESF-05 INVENTARIO Y ALMACENES</t>
  </si>
  <si>
    <t>METODO</t>
  </si>
  <si>
    <t>* BIENES DISPONIBLES PARA SU TRANSFORMACIÓN O CONSUMO.</t>
  </si>
  <si>
    <t xml:space="preserve">* INVERSIONES FINANCIERAS. </t>
  </si>
  <si>
    <t>NOMBRE DE FIDEICOMIS0O</t>
  </si>
  <si>
    <t>OBJETO</t>
  </si>
  <si>
    <t>ESF-06 FIDEICOMISOS, MANDATOS Y CONTRATOS ANALOGOS</t>
  </si>
  <si>
    <t>EMPRESA/OPDES</t>
  </si>
  <si>
    <t>ESF-09 INTANGIBLES Y DIFERIDOS</t>
  </si>
  <si>
    <t>ESF-10   ESTIMACIONES Y DETERIOROS</t>
  </si>
  <si>
    <t>CARACTERÍSTICAS</t>
  </si>
  <si>
    <t>ESF-11 OTROS ACTIVOS</t>
  </si>
  <si>
    <t>90 DIAS</t>
  </si>
  <si>
    <t>180 DIAS</t>
  </si>
  <si>
    <t>365 DIAS</t>
  </si>
  <si>
    <t>NATURALEZA</t>
  </si>
  <si>
    <t>ESF-13 OTROS PASIVOS DIFERIDOS A CORTO PLAZO</t>
  </si>
  <si>
    <t>ESF-13 FONDOS Y BIENES DE TERCEROS EN GARANTÍA Y/O ADMINISTRACIÓN A CORTO PLAZO</t>
  </si>
  <si>
    <t>ESF-13 PASIVO DIFERIDO A LARGO PLAZO</t>
  </si>
  <si>
    <t>ESF-14 OTROS PASIVOS CIRCULANTES</t>
  </si>
  <si>
    <t>INGRESOS DE GESTIÓN</t>
  </si>
  <si>
    <t>I) NOTAS AL ESTADO DE SITUACIÓN FINANCIERA</t>
  </si>
  <si>
    <t>II) NOTAS AL ESTADO DE ACTIVIDADES</t>
  </si>
  <si>
    <t>III) NOTAS AL ESTADO DE VARIACIÓN A LA HACIEDA PÚBLICA</t>
  </si>
  <si>
    <t>VHP-01 PATRIMONIO CONTRIBUIDO</t>
  </si>
  <si>
    <t>VHP-02 PATRIMONIO GENERADO</t>
  </si>
  <si>
    <t>IV) NOTAS AL ESTADO DE FLUJO DE EFECTIVO</t>
  </si>
  <si>
    <t>EFE-01 FLUJO DE EFECTIVO</t>
  </si>
  <si>
    <t>EFE-02 ADQ. BIENES MUEBLES E INMUEBLES</t>
  </si>
  <si>
    <t xml:space="preserve">IV) CONCILIACIÓN DE LOS INGRESOS PRESUPUESTARIOS Y CONTABLES, ASI COMO ENTRE LOS EGRESOS </t>
  </si>
  <si>
    <t>PRESUPUESTARIOS Y LOS GASTOS</t>
  </si>
  <si>
    <t>NOTAS DE DESGLOSE</t>
  </si>
  <si>
    <t>NOTAS DE MEMORIA</t>
  </si>
  <si>
    <t>NOTAS DE MEMORIA.</t>
  </si>
  <si>
    <t>Comprometido</t>
  </si>
  <si>
    <t>Ejercido</t>
  </si>
  <si>
    <t>ESF-03 DEUDORES P/RECUPERAR</t>
  </si>
  <si>
    <t>ERA-02 OTROS INGRESOS Y BENEFICIOS</t>
  </si>
  <si>
    <t>Identificación de Crédito o Instrumento</t>
  </si>
  <si>
    <t>Contratación / Colocación</t>
  </si>
  <si>
    <t>Amortización</t>
  </si>
  <si>
    <t xml:space="preserve">Endeudamiento Neto </t>
  </si>
  <si>
    <t>A</t>
  </si>
  <si>
    <t>B</t>
  </si>
  <si>
    <t>C = A - B</t>
  </si>
  <si>
    <t>Créditos Bancarios</t>
  </si>
  <si>
    <t>Total Créditos Bancarios</t>
  </si>
  <si>
    <t>Otros Instrumentos de Deuda</t>
  </si>
  <si>
    <t>Total Otros Instrumentos de Deuda</t>
  </si>
  <si>
    <t>Total de Intereses de Créditos Bancarios</t>
  </si>
  <si>
    <t>Total de Intereses de Otros Instrumentos de Deuda</t>
  </si>
  <si>
    <t>I. Ingresos Presupuestarios (I=1+2)</t>
  </si>
  <si>
    <t>II. Egresos Presupuestarios (II=3+4)</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</si>
  <si>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</si>
  <si>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</si>
  <si>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</si>
  <si>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</si>
  <si>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</si>
  <si>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</si>
  <si>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</si>
  <si>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1 Los Ingresos que se presentan son los ingresos presupuestario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</si>
  <si>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</si>
  <si>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</si>
  <si>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Fondo, Programa o Convenio</t>
  </si>
  <si>
    <t>Datos de la Cuenta Bancaria</t>
  </si>
  <si>
    <t>Institución Bancaria</t>
  </si>
  <si>
    <t>Número de Cuenta</t>
  </si>
  <si>
    <t xml:space="preserve">Instrumentos Financieros </t>
  </si>
  <si>
    <t xml:space="preserve">Valor Razonable </t>
  </si>
  <si>
    <t>Riesgos</t>
  </si>
  <si>
    <t>RELACIÓN DE ESQUEMAS BURSÁTILES Y DE COBERTURAS FINANCIERAS</t>
  </si>
  <si>
    <t>RELACIÓN DE CUENTAS BANCARIAS PRODUCTIVAS ESPECÍFICAS</t>
  </si>
  <si>
    <t>ESTADO DE ACTIVIDADES</t>
  </si>
  <si>
    <t>ESTADO DE SITUACIÓN FINANCIERA</t>
  </si>
  <si>
    <t>ESTADO DE CAMBIOS EN LA SITUACIÓN FINANCIERA</t>
  </si>
  <si>
    <t>ESTADO ANALÍTICO DEL ACTIVO</t>
  </si>
  <si>
    <t>ESTADO ANALÍTICO DE LA DEUDA Y OTROS PASIVOS</t>
  </si>
  <si>
    <t>ESTADO DE VARIACIÓN DE LA HACIENDA PÚBLICA</t>
  </si>
  <si>
    <t>ESTADOS DE FLUJOS DE EFECTIVO</t>
  </si>
  <si>
    <t>INFORME DE PASIVOS CONTIGENTES</t>
  </si>
  <si>
    <t xml:space="preserve">NOTAS A LOS ESTADOS FINANCIEROS </t>
  </si>
  <si>
    <t>ESTADO ANALÍTICO DE INGRESOS</t>
  </si>
  <si>
    <t>ESTADO ANALÍTICO DEL EJERCICIO DEL PRESUPUESTO DE EGRESOS</t>
  </si>
  <si>
    <t>CLASIFICACIÓN ADMINISTRATIVA</t>
  </si>
  <si>
    <t>CLASIFICACIÓN ECONÓMICA (POR TIPO DE GASTO)</t>
  </si>
  <si>
    <t>CLASIFICACIÓN POR OBJETO DEL GASTO (CAPÍTULO Y CONCEPTO)</t>
  </si>
  <si>
    <t>CLASIFICACIÓN FUNCIONAL (FINALIDAD Y FUNCIÓN)</t>
  </si>
  <si>
    <t>ENDEUDAMIENTO NETO</t>
  </si>
  <si>
    <t>INTERESES DE LA DEUDA</t>
  </si>
  <si>
    <t>INDICADORES DE POSTURA FISCAL</t>
  </si>
  <si>
    <t>GASTO POR CATEGORIA PROGRAMÁTICA</t>
  </si>
  <si>
    <t>UR</t>
  </si>
  <si>
    <t>PROGRAMAS Y PROYECTOS DE INVERSIÓN</t>
  </si>
  <si>
    <t>Tipo de Programas y Proyectos</t>
  </si>
  <si>
    <t>Programa o Proyecto</t>
  </si>
  <si>
    <t>Denominación</t>
  </si>
  <si>
    <t>POR FUENTE DE FINANCIAMIENTO Y FUENTE DE FINANCIAMIENTO/RUBRO</t>
  </si>
  <si>
    <t>6 = ( 3 - 5 )</t>
  </si>
  <si>
    <t>PROGRAMA DE GOBIERNO</t>
  </si>
  <si>
    <t>CATEGORÍA PROGRAMÁTICA</t>
  </si>
  <si>
    <t>INDICADORES</t>
  </si>
  <si>
    <t>METAS</t>
  </si>
  <si>
    <t>PRESUPUESTO (PESOS)</t>
  </si>
  <si>
    <t>Eje</t>
  </si>
  <si>
    <t>Estrategia Transversal</t>
  </si>
  <si>
    <t>F</t>
  </si>
  <si>
    <t>FN</t>
  </si>
  <si>
    <t>SF</t>
  </si>
  <si>
    <t>PP</t>
  </si>
  <si>
    <t xml:space="preserve">Denominación del Indicador </t>
  </si>
  <si>
    <t>Nivel</t>
  </si>
  <si>
    <t>Tipo</t>
  </si>
  <si>
    <t>Dimensión a Medir</t>
  </si>
  <si>
    <t>Frecuencia de Medición</t>
  </si>
  <si>
    <t>Unidad de Medida</t>
  </si>
  <si>
    <t>Fórmula</t>
  </si>
  <si>
    <t>Programada</t>
  </si>
  <si>
    <t>Modificada</t>
  </si>
  <si>
    <t>Alcanzada</t>
  </si>
  <si>
    <t>Porcentaje de Cumplimiento</t>
  </si>
  <si>
    <t>Porcentaje de Presupuesto</t>
  </si>
  <si>
    <t>Alc. / Prog.</t>
  </si>
  <si>
    <t>Alc. / Modif.</t>
  </si>
  <si>
    <t>Dev. / Aprob.</t>
  </si>
  <si>
    <t>Dev. / Modif.</t>
  </si>
  <si>
    <t>INDICADORES PARA RESULTADOS</t>
  </si>
  <si>
    <t>% Avance Financiero</t>
  </si>
  <si>
    <t>Devengado/ Aprobado</t>
  </si>
  <si>
    <t>Devengado/ Modificado</t>
  </si>
  <si>
    <t>5/1</t>
  </si>
  <si>
    <t>5/3</t>
  </si>
  <si>
    <t>No Comprendidos en las fracciones de la Ley de Ingresos causadas en</t>
  </si>
  <si>
    <t>ejercicios fiscales anteriores pendiente de liquidación o pago</t>
  </si>
  <si>
    <r>
      <t xml:space="preserve">Pagado </t>
    </r>
    <r>
      <rPr>
        <b/>
        <vertAlign val="superscript"/>
        <sz val="10"/>
        <rFont val="Arial"/>
        <family val="2"/>
      </rPr>
      <t>3</t>
    </r>
  </si>
  <si>
    <r>
      <t xml:space="preserve">     1. Ingresos del Gobierno de la Entidad Federativa </t>
    </r>
    <r>
      <rPr>
        <vertAlign val="superscript"/>
        <sz val="10"/>
        <color theme="1"/>
        <rFont val="Arial"/>
        <family val="2"/>
      </rPr>
      <t>1</t>
    </r>
  </si>
  <si>
    <r>
      <t xml:space="preserve">     2. Ingresos del Sector Paraestatal </t>
    </r>
    <r>
      <rPr>
        <vertAlign val="superscript"/>
        <sz val="10"/>
        <color theme="1"/>
        <rFont val="Arial"/>
        <family val="2"/>
      </rPr>
      <t>1</t>
    </r>
  </si>
  <si>
    <r>
      <t xml:space="preserve">        3. Egresos del Gobierno de la Entidad Federativa </t>
    </r>
    <r>
      <rPr>
        <vertAlign val="superscript"/>
        <sz val="10"/>
        <color theme="1"/>
        <rFont val="Arial"/>
        <family val="2"/>
      </rPr>
      <t>2</t>
    </r>
  </si>
  <si>
    <r>
      <t xml:space="preserve">          4. Egresos del Sector Paraestatal </t>
    </r>
    <r>
      <rPr>
        <vertAlign val="superscript"/>
        <sz val="10"/>
        <color theme="1"/>
        <rFont val="Arial"/>
        <family val="2"/>
      </rPr>
      <t>2</t>
    </r>
  </si>
  <si>
    <t>Cambios en la Hacienda Pública/Patrimonio Neto del Ejercicio 2016</t>
  </si>
  <si>
    <t>1114 Inversiones a 3 meses</t>
  </si>
  <si>
    <t>1121 Inversiones mayores a 3 meses hasta 12.</t>
  </si>
  <si>
    <t>* EFECTIVO Y EQUIVALENTES</t>
  </si>
  <si>
    <t>1140 INVENTARIOS</t>
  </si>
  <si>
    <t>1150 ALMACENES</t>
  </si>
  <si>
    <t>1125 DEUDORES POR ANTICIPOS</t>
  </si>
  <si>
    <t>1123 DEUDORES PENDIENTES POR RECUPERAR</t>
  </si>
  <si>
    <t>1124 INGRESOS POR RECUPERAR CP</t>
  </si>
  <si>
    <t>1122 CUENTAS POR COBRAR CP</t>
  </si>
  <si>
    <t>1211 INVERSIONES A LP</t>
  </si>
  <si>
    <t>1213 FIDEICOMISOS, MANDATOS Y CONTRATOS ANÁLOGOS</t>
  </si>
  <si>
    <t>1214 PARTICIPACIONES Y APORTACIONES DE CAPITAL</t>
  </si>
  <si>
    <t>ESF-07 PARTICIPACIONES Y APORTACIONES DE CAPITAL</t>
  </si>
  <si>
    <t>1230 BIENES INMUEBLES, INFRAESTRUCTURA Y CONTRUCCIONES EN PROCESO</t>
  </si>
  <si>
    <t>1240 BIENES MUEBLES</t>
  </si>
  <si>
    <t>1260 DEPRECIACIÓN, DETERIORO Y AMORTIZACIÓN ACUMULADA DE BIENES</t>
  </si>
  <si>
    <t>1250 ACTIVOS INTANGIBLES</t>
  </si>
  <si>
    <t>1270 ACTIVOS DIFERIDOS</t>
  </si>
  <si>
    <t>1280 ESTIMACIÓN POR PÉRDIDA O DETERIORO DE ACTIVOS NO CIRCULANTES</t>
  </si>
  <si>
    <t>2110 CUENTAS POR PAGAR A CORTO PLAZO</t>
  </si>
  <si>
    <t>ESF-12 CUENTAS Y DOCUMENTOS POR PAGAR</t>
  </si>
  <si>
    <t>2120 DOCUMENTOS POR PAGAR A CORTO PLAZO</t>
  </si>
  <si>
    <t>2159 OTROS PASIVOS DIFERIDOS A CORTO PLAZO</t>
  </si>
  <si>
    <t>2160 FONDOS Y BIENES DE TERCEROS EN GARANTÍA Y/O ADMINISTRACIÓN CP</t>
  </si>
  <si>
    <t>2240 PASIVOS DIFERIDOS A LARGO PLAZO</t>
  </si>
  <si>
    <t>2199 OTROS PASIVOS CIRCULANTES</t>
  </si>
  <si>
    <t>4100 INGRESOS DE GESTIÓN</t>
  </si>
  <si>
    <t>4200 PARTICIPACIONES, APORTACIONES, TRANSFERENCIAS, ASIGNACIONES, SUBSIDIOS Y OTRAS AYUDAS</t>
  </si>
  <si>
    <t>5000 GASTOS Y OTRAS PERDIDAS</t>
  </si>
  <si>
    <t>3210 HACIENDA PUBLICA /PATRIMONIO GENERADO</t>
  </si>
  <si>
    <t>1110 EFECTIVO Y EQUIVALENTES</t>
  </si>
  <si>
    <t>1210 INVERSIONES FINANCIERAS A LARGO PLAZO</t>
  </si>
  <si>
    <t>1230 BIENES INMUEBLES, INFRAESTRUCTURA Y CONSTRUCCIONES EN PROCESO</t>
  </si>
  <si>
    <t>7000 CUENTAS DE ORDEN CONTABLES</t>
  </si>
  <si>
    <t>Museo Iconográfico del Quijote</t>
  </si>
  <si>
    <t>NO APLICA</t>
  </si>
  <si>
    <t>1122102001  CUENTAS POR COBRAR P</t>
  </si>
  <si>
    <t>1122602001  CUENTAS POR COBRAR A</t>
  </si>
  <si>
    <t>1241151100  MUEBLES DE OFICINA Y</t>
  </si>
  <si>
    <t>1241151101  MUEBLES OFNA Y ESTA</t>
  </si>
  <si>
    <t>1241351500  EQUIPO DE CÓMPUTO Y</t>
  </si>
  <si>
    <t>1241351501  EQUIPO DE CÓMPUTO Y</t>
  </si>
  <si>
    <t>1241951900  OTROS MOBILIARIOS Y</t>
  </si>
  <si>
    <t>1241951901  OTROS MOBILIARIOS Y</t>
  </si>
  <si>
    <t>1242152100  EQUIPO Y APARATOS AU</t>
  </si>
  <si>
    <t>1242352300  CÁMARAS FOTOGRÁFICAS</t>
  </si>
  <si>
    <t>1244154100  AUTOMÓVILES Y CAMIONES 2011</t>
  </si>
  <si>
    <t>1244254200  CARROCERÍAS Y REMOLQUES 2011</t>
  </si>
  <si>
    <t>1244954900  OTROS EQUIPOS DE TRANSPORTES 2011</t>
  </si>
  <si>
    <t>1246456400  SISTEMA DE AIRE ACONDICIONADO</t>
  </si>
  <si>
    <t>1246556500  EQUIPO DE COMUNICACI</t>
  </si>
  <si>
    <t>1246656600  EQUIPOS DE GENERACI</t>
  </si>
  <si>
    <t>1246656601  EQUIPOS DE GENERACIÓ</t>
  </si>
  <si>
    <t>1246756700  HERRAMIENTAS Y MÁQUI</t>
  </si>
  <si>
    <t>1247151300  BIENES ARTÍSTICOS,</t>
  </si>
  <si>
    <t>1247151301  BIENES ARTÍSTICOS,</t>
  </si>
  <si>
    <t>1263151101  MUEBLES DE OFICINA Y</t>
  </si>
  <si>
    <t>1263151501  EPO. DE COMPUTO Y DE</t>
  </si>
  <si>
    <t>1263151901  OTROS MOBILIARIOS Y</t>
  </si>
  <si>
    <t>1263252101  EQUIPOS Y APARATOS A</t>
  </si>
  <si>
    <t>1263252301  CAMARAS FOTOGRAFICAS</t>
  </si>
  <si>
    <t>1263454101  AUTOMÓVILES Y CAMIONES 2010</t>
  </si>
  <si>
    <t>1263454201  CARROCERÍAS Y REMOLQUES 2010</t>
  </si>
  <si>
    <t>1263454901  OTROS EQUIPOS DE TRANSPORTE 2010</t>
  </si>
  <si>
    <t>1263656401  SISTEMAS DE AIRE ACO</t>
  </si>
  <si>
    <t>1263656501  EQUIPO DE COMUNICACI</t>
  </si>
  <si>
    <t>1263656601  EQUIPOS DE GENERACIÓ</t>
  </si>
  <si>
    <t>1263656701  HERRAMIENTAS Y MÁQUI</t>
  </si>
  <si>
    <t xml:space="preserve">  1273034500  SEGURO DE BIENES PAT</t>
  </si>
  <si>
    <t xml:space="preserve">  1273134500  CONSUMO DE SEG. BIEN</t>
  </si>
  <si>
    <t>2117101001  ISR NOMINA</t>
  </si>
  <si>
    <t>2117101010  ISR RETENCION POR HONORARIOS</t>
  </si>
  <si>
    <t>2117102001  CEDULAR  HONORARIOS 1%</t>
  </si>
  <si>
    <t>2117301001  IVA TRASLADADO</t>
  </si>
  <si>
    <t>2117502101  IMPUESTO SOBRE NOMINAS</t>
  </si>
  <si>
    <t>2119905004  PARTIDAS EN CONCIL.BANCARIAS</t>
  </si>
  <si>
    <t>2119905007  ACCESOS AL MUSEOS</t>
  </si>
  <si>
    <t>2119905010  VENTAS TIENDA MUSEO 2011</t>
  </si>
  <si>
    <t>2119905011  REGALÍAS</t>
  </si>
  <si>
    <t>2119905021  PASIVOS CHEQUES CANCELADOS</t>
  </si>
  <si>
    <t>2119905022  PROCEDIMIENTO ADMINISTRATIVO</t>
  </si>
  <si>
    <t>4221911000  SERVICIOS PERSONALES</t>
  </si>
  <si>
    <t>4221912000  MATERIALES Y SUMINISTROS</t>
  </si>
  <si>
    <t>4221913000  SERVICIOS GENERALES</t>
  </si>
  <si>
    <t>4221914000  AYUDAS Y SUBSIDIOS</t>
  </si>
  <si>
    <t>4399 Otros Ingresos y Beneficios Varios</t>
  </si>
  <si>
    <t>4300 OTROS INGRESOS Y BENEFICIOS</t>
  </si>
  <si>
    <t>5111113000  SUELDOS BASE AL PERS</t>
  </si>
  <si>
    <t>5113131000  PRIMAS POR AÑOS DE S</t>
  </si>
  <si>
    <t>5113134000  COMPENSACIONES</t>
  </si>
  <si>
    <t>5115154000  PRESTACIONES CONTRACTUALES</t>
  </si>
  <si>
    <t>5115159000  OTRAS PRESTACIONES S</t>
  </si>
  <si>
    <t>5121215000  MATERIAL IMPRESO E I</t>
  </si>
  <si>
    <t>5124249000  OTROS MATERIALES Y A</t>
  </si>
  <si>
    <t>5126261000  COMBUSTIBLES, LUBRI</t>
  </si>
  <si>
    <t>5129291000  HERRAMIENTAS MENORES</t>
  </si>
  <si>
    <t>5131311000  SERVICIO DE ENERGÍA ELÉCTRICA</t>
  </si>
  <si>
    <t>5131313000  SERVICIO DE AGUA POTABLE</t>
  </si>
  <si>
    <t>5131314000  TELEFONÍA TRADICIONAL</t>
  </si>
  <si>
    <t>5134341000  SERVICIOS FINANCIEROS Y BANCARIOS</t>
  </si>
  <si>
    <t>5139398000  IMPUESTO DE NOMINA</t>
  </si>
  <si>
    <t>5251452000  JUBILACIONES</t>
  </si>
  <si>
    <t>5599000006  DIFERENCIA POR REDONDEO</t>
  </si>
  <si>
    <t>7120000012  VENTAS</t>
  </si>
  <si>
    <t>7120000011  MERCANCIAS EN CONSIG</t>
  </si>
  <si>
    <t>7110000013  GASTOS POR MERCANCIA</t>
  </si>
  <si>
    <t>7110000012  BANCOS</t>
  </si>
  <si>
    <t>7110000011  MERCANCIAS EN CONSIG</t>
  </si>
  <si>
    <t>1112107001  SANTANDER-SERFIN 65-50275909-3</t>
  </si>
  <si>
    <t>1112102001  BBVA BANCOMER 0100605182</t>
  </si>
  <si>
    <t>3220690201  APLICACIÓN DE REMANENTE PROPIO</t>
  </si>
  <si>
    <t>3220001001  CAPITALIZACIÓN REMANENTES</t>
  </si>
  <si>
    <t>3220001000  CAPITALIZACIÓN RECURSOS PROPIOS</t>
  </si>
  <si>
    <t>3220000100  APLICACIÓN DE REMANENTE PROPIO</t>
  </si>
  <si>
    <t>3220000023  RESULTADO DEL EJERCICIO 2015</t>
  </si>
  <si>
    <t>3220000022  RESULTADO EJERCICIO 2014</t>
  </si>
  <si>
    <t>3220000021  RESULTADO EJERCICIO 2013</t>
  </si>
  <si>
    <t>3220000020  RESULTADO EJERCICIO 2012</t>
  </si>
  <si>
    <t>3220000019  RESULTADO EJERCICIO 2011</t>
  </si>
  <si>
    <t>3220000018  RESULTADO EJERCICIO 2010</t>
  </si>
  <si>
    <t>3220000017  RESULTADO EJERCICIO 2009</t>
  </si>
  <si>
    <t>3220000016  RESULTADO EJERCICIO 2008</t>
  </si>
  <si>
    <t>3220000015  RESULTADO EJERCICIO 2007</t>
  </si>
  <si>
    <t>3220000002  RESULTADOS ACUMULADOS</t>
  </si>
  <si>
    <t>3220xxxxxx Resultado del ejercicio anterior</t>
  </si>
  <si>
    <t>3130000002  ACTUALIZACION INCREM</t>
  </si>
  <si>
    <t>3130xxxxxx Act. de la Hacienda Publica</t>
  </si>
  <si>
    <t>3120000002  DONACIONES DE BIENES</t>
  </si>
  <si>
    <t>3120xxxxxx Donaciones de Capital</t>
  </si>
  <si>
    <t>3113915000  ESTATALES EJE ANT BIENES MUEBLES</t>
  </si>
  <si>
    <t>3110000002  BAJA DE ACTIVO FIJO</t>
  </si>
  <si>
    <t>3110000001  APORTACIONES</t>
  </si>
  <si>
    <t>3110xxxxxx Aportaciones</t>
  </si>
  <si>
    <t>TRANS. INTERNAS Y ASIGN A SECTOR PUB.</t>
  </si>
  <si>
    <t>TRANS., ASIGNACIONES, SUBSIDIOS Y</t>
  </si>
  <si>
    <t>RECURSOS ESTATALES</t>
  </si>
  <si>
    <t>ING. VTAS BIENES Y SERV. ORG.DESCENTR</t>
  </si>
  <si>
    <t>ING. POR VENTAS DE BIENES Y SERV</t>
  </si>
  <si>
    <t>APROVECHAMIENTOS  TIPO CORRIENTE</t>
  </si>
  <si>
    <t>APROVECHAMIENTOS</t>
  </si>
  <si>
    <t>PRODUCTOS DE TIPO CORRIENTE</t>
  </si>
  <si>
    <t>PRODUCTOS</t>
  </si>
  <si>
    <t>INGRESOS PROPIOS</t>
  </si>
  <si>
    <t>Entidades Paraestatales</t>
  </si>
  <si>
    <t>REMUNERACIONES AL PERSONAL DE CARÁCTER PERMANENTE</t>
  </si>
  <si>
    <t>REMUNERACIONES AL PERSONAL DE CARÁCTER TRANSITORIO</t>
  </si>
  <si>
    <t>REMUNERACIONES ADICIONALES Y ESPECIALES</t>
  </si>
  <si>
    <t>SEGURIDAD SOCIAL</t>
  </si>
  <si>
    <t>OTRAS PRESTACIONES SOCIALES Y ECONÓMICAS</t>
  </si>
  <si>
    <t>PAGO DE ESTÍMULOS A SERVIDORES PÚBLICOS</t>
  </si>
  <si>
    <t>MATERIALES DE ADMINISTRACIÓN, EMISIÓN DE DOCUMENTO</t>
  </si>
  <si>
    <t>ALIMENTOS Y UTENSILIOS</t>
  </si>
  <si>
    <t>MATERIAS PRIMAS Y MATERIALES DE PRODUCCIÓN Y COMER</t>
  </si>
  <si>
    <t>MATERIALES Y ARTÍCULOS DE CONSTRUCCIÓN Y REPARACIÓ</t>
  </si>
  <si>
    <t>PRODUCTOS QUÍMICOS, FARMACEÚTICOS Y DE LABORATORIO</t>
  </si>
  <si>
    <t>COMBUSTIBLES, LUBRICANTES Y ADITIVOS</t>
  </si>
  <si>
    <t>VESTURIO, BLANCOS Y PRENDAS E PROTECCIÓN Y ARTÍCUL</t>
  </si>
  <si>
    <t>HERRAMIENTAS, REFACCIONES Y ACCESORIOS MENORES</t>
  </si>
  <si>
    <t>SERVICIOS BÁSICOS</t>
  </si>
  <si>
    <t>SERVICIOS DE ARRENDAMIENTO</t>
  </si>
  <si>
    <t>SERVICIOS, PROFESIONALES, CIENTÍFICOS, TÉCNICOS Y</t>
  </si>
  <si>
    <t>SERVICIOS FINANCIEROS, BANCARIOS Y COMERCIALES</t>
  </si>
  <si>
    <t>SERVICIOS DE INSTALACIÓN, REPARACIÓN, MANTENIMIENT</t>
  </si>
  <si>
    <t>SERVICIOS DE COMUNICACIÓN SOCIAL Y PUBLICIDAD</t>
  </si>
  <si>
    <t>SERVICIOS DE TRASLADO Y VIÁTICOS</t>
  </si>
  <si>
    <t>SERVICIOS OFICIALES</t>
  </si>
  <si>
    <t>OTROS SERVICIOS GENERALES</t>
  </si>
  <si>
    <t>AYUDAS SOCIALES</t>
  </si>
  <si>
    <t>MOBILIARIO Y EQUIPO DE ADMINISTRACIÓN</t>
  </si>
  <si>
    <t>MOBILIARIO Y EQUIPO EDUCACIONAL Y RECREATIVO</t>
  </si>
  <si>
    <t>Q1090</t>
  </si>
  <si>
    <t>Coloquio Cervantino Internacional</t>
  </si>
  <si>
    <t>Serie de conferencias magistrales sobre la obra completa y la influencia de Miguel de Cervantes impartidas por los más destacados especialistas, dirigidas a público estudiantil y al público en general, complementadas por eventos musicales, premiaciones y puestas en escena. Los Coloquios Cervantinos realizados han agrupado a los más destacados cervantistas del mundo, quienes se han dado cita para disertar alrededor de la literatura y su creación a través de la obra máxima del padre de la lengua; estos Coloquios  han sido el espacio académico justo para revalorar y redimensionar la lengua española que, con más de 1000 años de existencia es la base de la cultura presente en el mundo del habla hispanoamericana. De esta manera, en el amplio espectro de los temas tratados, se hermanan las producciones de Lope, Calderón, Tirso, Quevedo, Góngora y las páginas más deslumbrantes de Borges, Octavio Paz, García Márquez y otros grandes escritores de nuestra lengua</t>
  </si>
  <si>
    <t>MIQ</t>
  </si>
  <si>
    <t>III. - GUANAJUATO EDUCADO</t>
  </si>
  <si>
    <t>EDUCACIÓN PARA LA VIDA</t>
  </si>
  <si>
    <t>02.04.02</t>
  </si>
  <si>
    <t>P0411</t>
  </si>
  <si>
    <t>P0412</t>
  </si>
  <si>
    <t>P0413</t>
  </si>
  <si>
    <t>1123106001  OTROS DEUDORES DIVER</t>
  </si>
  <si>
    <t>4151510259  ACCESOS AL MUSEO</t>
  </si>
  <si>
    <t>4173711104  VENTAS DE EDICIONES</t>
  </si>
  <si>
    <t>4173711105  VENTAS TIENDA</t>
  </si>
  <si>
    <t>5131315000  TELEFONÍA CELULAR</t>
  </si>
  <si>
    <t>5132322000  ARRENDAMIENTO DE EDIFICIOS</t>
  </si>
  <si>
    <t>5133339000  SERVICIOS PROFESIONA</t>
  </si>
  <si>
    <t>5531002001  COSTO DE VENTA</t>
  </si>
  <si>
    <t>TASA DE VARIACIÓN DE EDICIONES IMPRESAS POR EL MUSEO ICONOGRÁFICO DEL QUIJOTE</t>
  </si>
  <si>
    <t>PROMEDIO DE ASISTENTES POR EVENTO CULTURAL Y ARTÍSTICO ORGANIZADO EN EL MUSEO ICONOGRÁFICO DEL QUIJOTE</t>
  </si>
  <si>
    <t>PROMEDIO DE ASISTENTES POR EXPOSICIÓN DE OBRA PLÁSTICA INTRA Y EXTRA MUROS REALIZADA POR EL MUSEO ICONOGRÁFICO DEL QUIJOTE</t>
  </si>
  <si>
    <t>TASA DE VARIACIÓN DE ASISTENTES A LOS EVENTOS ACADÉMICOS Y ARTÍSTICOS REALIZADOS DENTRO DEL MARCO DEL XXV COLOQUIO CERVANTINO INTERNACIONAL</t>
  </si>
  <si>
    <t>PRESUPUESTO EJERCIDO RESPECTO DEL AUTORIZADO</t>
  </si>
  <si>
    <t>PORCENTAJE DE AVANCE GLOBAL EN LOS INDICADORES QUE SON RESPONSABILIDAD DE LA INSTITUCIÓN</t>
  </si>
  <si>
    <t>COMPONENTE</t>
  </si>
  <si>
    <t>ACTIVIDAD</t>
  </si>
  <si>
    <t>ESTRATÉGICO</t>
  </si>
  <si>
    <t>GESTIÓN</t>
  </si>
  <si>
    <t>EFICACIA</t>
  </si>
  <si>
    <t>EFICIENCIA</t>
  </si>
  <si>
    <t>ECONOMÍA</t>
  </si>
  <si>
    <t>TRIMESTRAL</t>
  </si>
  <si>
    <t>ANUAL</t>
  </si>
  <si>
    <t>MENSUAL</t>
  </si>
  <si>
    <t>TASA DE VARIACIÓN</t>
  </si>
  <si>
    <t>PROMEDIO</t>
  </si>
  <si>
    <t>PORCENTAJE</t>
  </si>
  <si>
    <t>(A/B-1)*100</t>
  </si>
  <si>
    <t>A/B</t>
  </si>
  <si>
    <t>SALDO SEGÚN LIBROS:</t>
  </si>
  <si>
    <t>SALDO DEL BANCO:</t>
  </si>
  <si>
    <t>MÁS:</t>
  </si>
  <si>
    <t>DEPÓSITOS DEL BANCO</t>
  </si>
  <si>
    <t>DEPÓSITOS NO CONSIDE-</t>
  </si>
  <si>
    <t xml:space="preserve">NO CONSIDERADOS EN </t>
  </si>
  <si>
    <t>RADOS POR EL BANCO:</t>
  </si>
  <si>
    <t>LIBROS:</t>
  </si>
  <si>
    <t>SUBTOTAL:</t>
  </si>
  <si>
    <t>TOTAL:</t>
  </si>
  <si>
    <t>CARGOS DEL BANCO</t>
  </si>
  <si>
    <t>CHEQUES AÚN NO PAGADOS</t>
  </si>
  <si>
    <t>POR EL BANCO:</t>
  </si>
  <si>
    <t>SALDOS IGUALES:</t>
  </si>
  <si>
    <t xml:space="preserve">                               </t>
  </si>
  <si>
    <t>NO CONSIDERADOS EN</t>
  </si>
  <si>
    <t>LIBROS</t>
  </si>
  <si>
    <t>1141001003  INV. MERCÍA.VTA (ADQ</t>
  </si>
  <si>
    <t>5138383000  CONGRESOS Y CONVENCIONES</t>
  </si>
  <si>
    <t>RELACIÓN DE CUENTAS BANCARIAS</t>
  </si>
  <si>
    <t>Cuenta contable</t>
  </si>
  <si>
    <t>Cuenta bancaria</t>
  </si>
  <si>
    <t>Institucion</t>
  </si>
  <si>
    <t>Descripcion</t>
  </si>
  <si>
    <t>Origen del recurso</t>
  </si>
  <si>
    <t>BBVA Bancomer, S.A.</t>
  </si>
  <si>
    <t>Maestra PYME Bancomer MN</t>
  </si>
  <si>
    <t>Estatal</t>
  </si>
  <si>
    <t>Banco Santander (México) S.A.</t>
  </si>
  <si>
    <t>Cuenta de Cheques</t>
  </si>
  <si>
    <t>Propio</t>
  </si>
  <si>
    <t>CONCILIACION BANCARIA CUENTA BANCARIA BANCOMER No. 0100605182</t>
  </si>
  <si>
    <t>5112123000  RETRIBUCIONES POR SE</t>
  </si>
  <si>
    <t>AYUDA A</t>
  </si>
  <si>
    <t>SUBSIDIO</t>
  </si>
  <si>
    <t>SECTOR
(económico o social)</t>
  </si>
  <si>
    <t>BENEFICIARIO</t>
  </si>
  <si>
    <t>CURP</t>
  </si>
  <si>
    <t>RFC</t>
  </si>
  <si>
    <t>MONTO
PAGADO</t>
  </si>
  <si>
    <t>REINTEGRO</t>
  </si>
  <si>
    <t>PAGADO</t>
  </si>
  <si>
    <t>DEVENGADO</t>
  </si>
  <si>
    <t>DESTINO DE LOS RECURSOS</t>
  </si>
  <si>
    <t>PROGRAMA O FONDO</t>
  </si>
  <si>
    <t>EJERCICIO</t>
  </si>
  <si>
    <t>2119905012  PASIVOS EVENTOS CULTURALES</t>
  </si>
  <si>
    <t>3220000024  RESULTADO DEL EJERCICIO 2016</t>
  </si>
  <si>
    <t>MAQUINARIA, OTROS EQUIPOS Y HERRAMIENTAS</t>
  </si>
  <si>
    <t>G2018</t>
  </si>
  <si>
    <t>G1023</t>
  </si>
  <si>
    <t>2117101002  ISR ASIMILADOS A SALARIOS</t>
  </si>
  <si>
    <t>4151510260  ACCESOS POR EVENTOS</t>
  </si>
  <si>
    <t>5121211000  MATERIALES Y ÚTILES DE OFICINA</t>
  </si>
  <si>
    <t>5122221000  ALIMENTACIÓN DE PERSONAS</t>
  </si>
  <si>
    <t>5124244000  MADERA Y PRODUCTOS DE MADERA</t>
  </si>
  <si>
    <t>5124247000  ARTICULOS METALICOS</t>
  </si>
  <si>
    <t>5129292000  REFACCIONES, ACCESO</t>
  </si>
  <si>
    <t>5129298000  REF. MAQ. Y O. EQ.</t>
  </si>
  <si>
    <t>5131318000  SERVICIOS POSTALES Y TELEGRAFICOS</t>
  </si>
  <si>
    <t>5133336000  SERVS. APOYO ADMVO.</t>
  </si>
  <si>
    <t>5135355000  REPAR. Y MTTO. DE EQ</t>
  </si>
  <si>
    <t>5136361100  DIFUSION POR RADIO,</t>
  </si>
  <si>
    <t>5137371000  PASAJES AEREOS</t>
  </si>
  <si>
    <t>5137372000  PASAJES TERRESTRES</t>
  </si>
  <si>
    <t>5137375000  VIATICOS EN EL PAIS</t>
  </si>
  <si>
    <t>5137379000  OT. SER. TRASLADO</t>
  </si>
  <si>
    <t>5138385000  GASTOS  DE REPRESENTACION</t>
  </si>
  <si>
    <t>5139392000  OTROS IMPUESTOS Y DERECHOS</t>
  </si>
  <si>
    <t>5139399000  OTROS SERVICIOS GENERALES</t>
  </si>
  <si>
    <t>5241441000  AYUDAS SOCIALES A PERSONAS</t>
  </si>
  <si>
    <t>3113914205  ESTATALES DE EJERCIC</t>
  </si>
  <si>
    <t>CONCILIACION BANCARIA CUENTA BANCARIA SERFIN NÚMERO 65-50275909-3</t>
  </si>
  <si>
    <t>VENTAS TARJETA 15/09/2013</t>
  </si>
  <si>
    <t>VENTAS 24-28/02/2014</t>
  </si>
  <si>
    <t>VENTAS CON TARJETA 20/08/2013</t>
  </si>
  <si>
    <t>VENTAS FIL P. 1000610</t>
  </si>
  <si>
    <t>VENTAS DEL 21 AL 27 JULIO 2014</t>
  </si>
  <si>
    <t>REGISTRO MENOR DE ACCESOS 28/31 JULIO P. 1000312/2014</t>
  </si>
  <si>
    <t>REDONDEO P. 20000881/2014</t>
  </si>
  <si>
    <t>DEPOSITO ENERO</t>
  </si>
  <si>
    <t>DIF. DE VOUCHER</t>
  </si>
  <si>
    <t>DIFERENCIA POR CONCILIAR</t>
  </si>
  <si>
    <t>MENOS:</t>
  </si>
  <si>
    <t>NO CONSIDERADOS EN LIBROS:</t>
  </si>
  <si>
    <t>COMISIONES NO REGISTRADAS 01/2014</t>
  </si>
  <si>
    <t xml:space="preserve">DUPLICIDAD COM BANCARIAS OCT </t>
  </si>
  <si>
    <t>DUPLICIDAD IVA COM BANC OCT</t>
  </si>
  <si>
    <t>NOMINA DICIEMBRE</t>
  </si>
  <si>
    <t>COMISIONES S/REGISTRO</t>
  </si>
  <si>
    <t>TRANSFERENCIA INTERNACIONAL</t>
  </si>
  <si>
    <t>DIFERENCIA DE PAGO 20001128</t>
  </si>
  <si>
    <t>SOBRANTE P. 20001129</t>
  </si>
  <si>
    <t>DIFERENCIA COM 07/2014</t>
  </si>
  <si>
    <t>DIFERENCIA COM 06/2014</t>
  </si>
  <si>
    <t>DUPLICIDAD COM 10/2014</t>
  </si>
  <si>
    <t>DUPLICIDAD COM 09/2014</t>
  </si>
  <si>
    <t>DUPLICIDAD COM 01/2014</t>
  </si>
  <si>
    <t>DIFERENCIA DE PAGO 2000600</t>
  </si>
  <si>
    <t>DIFERENCIA DE VENTAS 1-5 FEBRERO 2017</t>
  </si>
  <si>
    <t>Relación de Bienes Muebles que Componen el Patrimonio</t>
  </si>
  <si>
    <t>Código</t>
  </si>
  <si>
    <t>Descripción del Bien Mueble</t>
  </si>
  <si>
    <t>Valor en libros</t>
  </si>
  <si>
    <t>Relación de Bienes Inmuebles que Componen el Patrimonio</t>
  </si>
  <si>
    <t>Descripción del Bien Inmueble</t>
  </si>
  <si>
    <t>4163610031  INDEMNIZACIONES (REC</t>
  </si>
  <si>
    <t>4169610154  POR CONCEPTO DE DONATIVOS</t>
  </si>
  <si>
    <t>5114144000  SEGUROS MÚLTIPLES</t>
  </si>
  <si>
    <t>5115153000  SEGURO DE RETIRO (AP</t>
  </si>
  <si>
    <t>5115155000  APOYOS A LA CAPACITA</t>
  </si>
  <si>
    <t>5124242000  CEMENTO Y PRODUCTOS DE CONCRETO</t>
  </si>
  <si>
    <t>5133331000  SERVS. LEGALES, DE</t>
  </si>
  <si>
    <t>5134345000  SEGUROS DE BIENES PATRIMONIALES</t>
  </si>
  <si>
    <t>5134347000  FLETES Y MANIOBRAS</t>
  </si>
  <si>
    <t>5135353000  INST., REPAR. Y MTT</t>
  </si>
  <si>
    <t>1247 Colecciones, Obras de Arte y Objeto</t>
  </si>
  <si>
    <t>5110-000010100097</t>
  </si>
  <si>
    <t>SILLA DE ACERO Y MADERA</t>
  </si>
  <si>
    <t>5110-000010100085</t>
  </si>
  <si>
    <t>5110-000010100082</t>
  </si>
  <si>
    <t>5110-000010100157</t>
  </si>
  <si>
    <t>5110-000010100098</t>
  </si>
  <si>
    <t>5110-000010100126</t>
  </si>
  <si>
    <t>5110-000010100087</t>
  </si>
  <si>
    <t>5110-000010100016</t>
  </si>
  <si>
    <t>SILLA PLEGABLE</t>
  </si>
  <si>
    <t>5110-000010100068</t>
  </si>
  <si>
    <t>ESCRITORIO EN L</t>
  </si>
  <si>
    <t>5110-000010100034</t>
  </si>
  <si>
    <t>5110-000010100030</t>
  </si>
  <si>
    <t>5110-000010100003</t>
  </si>
  <si>
    <t>5110-000010100103</t>
  </si>
  <si>
    <t>5110-000010100090</t>
  </si>
  <si>
    <t>5110-000010100092</t>
  </si>
  <si>
    <t>5110-000010100069</t>
  </si>
  <si>
    <t>SILLON EJECUTIVO</t>
  </si>
  <si>
    <t>5110-000010100110</t>
  </si>
  <si>
    <t>5110-000010100021</t>
  </si>
  <si>
    <t>5110-000010100081</t>
  </si>
  <si>
    <t>5110-000010100163</t>
  </si>
  <si>
    <t>5110-000010100132</t>
  </si>
  <si>
    <t>5110-000010100131</t>
  </si>
  <si>
    <t>5110-000010100035</t>
  </si>
  <si>
    <t>5110-000010100154</t>
  </si>
  <si>
    <t>5110-000010100148</t>
  </si>
  <si>
    <t>5110-000010100070</t>
  </si>
  <si>
    <t>5110-000010100140</t>
  </si>
  <si>
    <t>5110-000010100162</t>
  </si>
  <si>
    <t>5110-000010100099</t>
  </si>
  <si>
    <t>5110-000010100014</t>
  </si>
  <si>
    <t>5110-000010100086</t>
  </si>
  <si>
    <t>5110-000010100036</t>
  </si>
  <si>
    <t>5110-000010100093</t>
  </si>
  <si>
    <t>5110-000010100094</t>
  </si>
  <si>
    <t>5110-000010100116</t>
  </si>
  <si>
    <t>5110-000010100123</t>
  </si>
  <si>
    <t>5110-000010100032</t>
  </si>
  <si>
    <t>5110-000010100166</t>
  </si>
  <si>
    <t>5110-000010100161</t>
  </si>
  <si>
    <t>5110-000010100023</t>
  </si>
  <si>
    <t>5110-000010100026</t>
  </si>
  <si>
    <t>5110-000010100088</t>
  </si>
  <si>
    <t>5110-000010100122</t>
  </si>
  <si>
    <t>5110-000010100142</t>
  </si>
  <si>
    <t>5110-000010100165</t>
  </si>
  <si>
    <t>5110-000010100006</t>
  </si>
  <si>
    <t>5110-000010100115</t>
  </si>
  <si>
    <t>5110-000010100027</t>
  </si>
  <si>
    <t>5110-000010100005</t>
  </si>
  <si>
    <t>5110-000010100033</t>
  </si>
  <si>
    <t>5110-000010100077</t>
  </si>
  <si>
    <t>5110-000010100083</t>
  </si>
  <si>
    <t>5110-000010100152</t>
  </si>
  <si>
    <t>5110-000010100155</t>
  </si>
  <si>
    <t>5110-000010100167</t>
  </si>
  <si>
    <t>5110-000010100135</t>
  </si>
  <si>
    <t>5110-000010100037</t>
  </si>
  <si>
    <t>5110-000010100015</t>
  </si>
  <si>
    <t>5110-000010100007</t>
  </si>
  <si>
    <t>5110-000010100012</t>
  </si>
  <si>
    <t>5110-000010100089</t>
  </si>
  <si>
    <t>5110-000010100117</t>
  </si>
  <si>
    <t>5110-000010100127</t>
  </si>
  <si>
    <t>5110-000010100018</t>
  </si>
  <si>
    <t>5110-000010100147</t>
  </si>
  <si>
    <t>5110-000010100164</t>
  </si>
  <si>
    <t>5110-000010100108</t>
  </si>
  <si>
    <t>5110-000010100149</t>
  </si>
  <si>
    <t>5110-000010100146</t>
  </si>
  <si>
    <t>5110-000010100133</t>
  </si>
  <si>
    <t>5110-000010100029</t>
  </si>
  <si>
    <t>5110-000010100105</t>
  </si>
  <si>
    <t>5110-000010100025</t>
  </si>
  <si>
    <t>5110-000010100019</t>
  </si>
  <si>
    <t>5110-000010100011</t>
  </si>
  <si>
    <t>5110-000010100121</t>
  </si>
  <si>
    <t>5110-000010100160</t>
  </si>
  <si>
    <t>5110-000010100084</t>
  </si>
  <si>
    <t>5110-000010100040</t>
  </si>
  <si>
    <t>5110-000010100024</t>
  </si>
  <si>
    <t>5110-000010100113</t>
  </si>
  <si>
    <t>5110-000010100095</t>
  </si>
  <si>
    <t>5110-000010100107</t>
  </si>
  <si>
    <t>5110-000010100141</t>
  </si>
  <si>
    <t>5110-000010100013</t>
  </si>
  <si>
    <t>5110-000010100101</t>
  </si>
  <si>
    <t>5110-000010100139</t>
  </si>
  <si>
    <t>5110-000010100150</t>
  </si>
  <si>
    <t>5110-000010100138</t>
  </si>
  <si>
    <t>5110-000010100144</t>
  </si>
  <si>
    <t>5110-000010100112</t>
  </si>
  <si>
    <t>5110-000010100038</t>
  </si>
  <si>
    <t>5110-000010100125</t>
  </si>
  <si>
    <t>5110-000010100076</t>
  </si>
  <si>
    <t>5110-000010100075</t>
  </si>
  <si>
    <t>5110-000010100031</t>
  </si>
  <si>
    <t>5110-000010100002</t>
  </si>
  <si>
    <t>5110-000010100136</t>
  </si>
  <si>
    <t>5110-000010100080</t>
  </si>
  <si>
    <t>5110-000010100130</t>
  </si>
  <si>
    <t>5110-000010100071</t>
  </si>
  <si>
    <t>5110-000010100109</t>
  </si>
  <si>
    <t>5110-000010100137</t>
  </si>
  <si>
    <t>5110-000010100145</t>
  </si>
  <si>
    <t>5110-000010100159</t>
  </si>
  <si>
    <t>5110-000010100129</t>
  </si>
  <si>
    <t>5110-000010100100</t>
  </si>
  <si>
    <t>5110-000010100096</t>
  </si>
  <si>
    <t>5110-000010100017</t>
  </si>
  <si>
    <t>5110-000010100028</t>
  </si>
  <si>
    <t>5110-000010100073</t>
  </si>
  <si>
    <t>5110-000010100106</t>
  </si>
  <si>
    <t>5110-000010100158</t>
  </si>
  <si>
    <t>5110-000010100022</t>
  </si>
  <si>
    <t>5110-000010100009</t>
  </si>
  <si>
    <t>5110-000010100128</t>
  </si>
  <si>
    <t>5110-000010100124</t>
  </si>
  <si>
    <t>5110-000010100119</t>
  </si>
  <si>
    <t>5110-000010100118</t>
  </si>
  <si>
    <t>5110-000010100004</t>
  </si>
  <si>
    <t>5110-000010100078</t>
  </si>
  <si>
    <t>5110-000010100143</t>
  </si>
  <si>
    <t>5110-000010100091</t>
  </si>
  <si>
    <t>5110-000010100102</t>
  </si>
  <si>
    <t>5110-000010100134</t>
  </si>
  <si>
    <t>5110-000010100020</t>
  </si>
  <si>
    <t>5110-000010100169</t>
  </si>
  <si>
    <t>5110-000010100079</t>
  </si>
  <si>
    <t>5110-000010100153</t>
  </si>
  <si>
    <t>5110-000010100111</t>
  </si>
  <si>
    <t>5110-000010100072</t>
  </si>
  <si>
    <t>5110-000010100104</t>
  </si>
  <si>
    <t>5110-000010100156</t>
  </si>
  <si>
    <t>5110-000010100114</t>
  </si>
  <si>
    <t>5110-000010100001</t>
  </si>
  <si>
    <t>5110-000010100008</t>
  </si>
  <si>
    <t>5110-000010100010</t>
  </si>
  <si>
    <t>5110-000010100120</t>
  </si>
  <si>
    <t>5110-000010100039</t>
  </si>
  <si>
    <t>5110-000010100151</t>
  </si>
  <si>
    <t>5110-000010100168</t>
  </si>
  <si>
    <t>5110-000010100074</t>
  </si>
  <si>
    <t>5130-000070100000</t>
  </si>
  <si>
    <t>BUSTO EN RESINA DE DON EULALIO FERRER</t>
  </si>
  <si>
    <t>5130-000070100143</t>
  </si>
  <si>
    <t>DON QUIJOTE</t>
  </si>
  <si>
    <t>5130-000070100182</t>
  </si>
  <si>
    <t>PINTURA AL OLEO "AL ENCUENTRO CON DULCINEA"</t>
  </si>
  <si>
    <t>5150-000010100048</t>
  </si>
  <si>
    <t>DISCO DURO EXTERNO 2TB</t>
  </si>
  <si>
    <t>5150-000010100171</t>
  </si>
  <si>
    <t>SWITCH DE 24 PUERTOS</t>
  </si>
  <si>
    <t>5150-000010100055</t>
  </si>
  <si>
    <t>MINI IMPRESORA DE MATRIZ DE PUNTO</t>
  </si>
  <si>
    <t>5150-000010100174</t>
  </si>
  <si>
    <t>EQUIPO DE CONTROL DE ASISTENCIA BIOMETRICO</t>
  </si>
  <si>
    <t>5150-000010100042</t>
  </si>
  <si>
    <t>COMPUTADORA DE ESCRITORIO</t>
  </si>
  <si>
    <t>5150-000010100058</t>
  </si>
  <si>
    <t>5150-000010100170</t>
  </si>
  <si>
    <t>SWITCH</t>
  </si>
  <si>
    <t>5150-000010100060</t>
  </si>
  <si>
    <t>5150-000010100177</t>
  </si>
  <si>
    <t>MULTIFUNCIONAL</t>
  </si>
  <si>
    <t>5150-000010100056</t>
  </si>
  <si>
    <t>5150-000010100044</t>
  </si>
  <si>
    <t>IMAC PROCESADOR INTEL CORE 15</t>
  </si>
  <si>
    <t>5150-000010100173</t>
  </si>
  <si>
    <t>CPU</t>
  </si>
  <si>
    <t>5150-000010100043</t>
  </si>
  <si>
    <t>5150-000010100059</t>
  </si>
  <si>
    <t>5150-000010100047</t>
  </si>
  <si>
    <t>5150-000010100178</t>
  </si>
  <si>
    <t>MINI IPAD DE 16GB</t>
  </si>
  <si>
    <t>5150-000010100066</t>
  </si>
  <si>
    <t>IMPRESORA MULTIFUNCIONAL</t>
  </si>
  <si>
    <t>5150-000010100062</t>
  </si>
  <si>
    <t>5150-000010100041</t>
  </si>
  <si>
    <t>COMPUTADORA PORTATIL</t>
  </si>
  <si>
    <t>5150-000010100175</t>
  </si>
  <si>
    <t>5150-000010100045</t>
  </si>
  <si>
    <t>MINI LAPTOP</t>
  </si>
  <si>
    <t>5150-000010100176</t>
  </si>
  <si>
    <t>5150-000010100057</t>
  </si>
  <si>
    <t>5150-000010100172</t>
  </si>
  <si>
    <t>5150-000010100061</t>
  </si>
  <si>
    <t>5190-000010100063</t>
  </si>
  <si>
    <t>TRIPIE PARA CAMARA</t>
  </si>
  <si>
    <t>5190-000010100067</t>
  </si>
  <si>
    <t>CONTROL 8Z EXP 32Z TECLADO LEDS DE ICONOS (ALARMA)</t>
  </si>
  <si>
    <t>5190-000010100046</t>
  </si>
  <si>
    <t>PANTALLA PORTATIL PARA PROYECCION</t>
  </si>
  <si>
    <t>5190-000010100065</t>
  </si>
  <si>
    <t>PANTALLA LED 22"</t>
  </si>
  <si>
    <t>5190-000010100052</t>
  </si>
  <si>
    <t>VIDEO GRABADORA 16 CANALES CON QUEMADOR PARA</t>
  </si>
  <si>
    <t>5190-000010100064</t>
  </si>
  <si>
    <t>CONTROL 8Z EXP 32Z CON TECLADO LED DE ICONOS</t>
  </si>
  <si>
    <t>5210-000030100001</t>
  </si>
  <si>
    <t>CAÑON/PROYECTOR</t>
  </si>
  <si>
    <t>5230-000030100000</t>
  </si>
  <si>
    <t>VIDEOCAMARA 80GB</t>
  </si>
  <si>
    <t>5230-000030100012</t>
  </si>
  <si>
    <t>ELIMINADOR 12V 3 AMP</t>
  </si>
  <si>
    <t>5230-000030100005</t>
  </si>
  <si>
    <t>CAMARA BULLET 1/3" COLO EXT. KEYTEK</t>
  </si>
  <si>
    <t>5230-000030100008</t>
  </si>
  <si>
    <t>CAMARA BULLT 1/3 PIXEL PLUS COLOR/600 T</t>
  </si>
  <si>
    <t>5230-000030100017</t>
  </si>
  <si>
    <t>TRANSRECETOR PASIVO</t>
  </si>
  <si>
    <t>5230-000030100019</t>
  </si>
  <si>
    <t>5230-000030100009</t>
  </si>
  <si>
    <t>5230-000030100013</t>
  </si>
  <si>
    <t>5230-000030100007</t>
  </si>
  <si>
    <t>5230-000030100004</t>
  </si>
  <si>
    <t>CAMARA DE VIDEO</t>
  </si>
  <si>
    <t>5230-000030100003</t>
  </si>
  <si>
    <t>CAMARA CAJA 1/3 "560 TVL 0.002 LUX</t>
  </si>
  <si>
    <t>5230-000030100018</t>
  </si>
  <si>
    <t>5230-000030100021</t>
  </si>
  <si>
    <t>5230-000030100022</t>
  </si>
  <si>
    <t>5230-000030100006</t>
  </si>
  <si>
    <t>CAMARA DIGITAL</t>
  </si>
  <si>
    <t>5230-000030100016</t>
  </si>
  <si>
    <t>5230-000030100015</t>
  </si>
  <si>
    <t>5230-000030100014</t>
  </si>
  <si>
    <t>5230-000030100010</t>
  </si>
  <si>
    <t>5230-000030100011</t>
  </si>
  <si>
    <t>5230-000030100023</t>
  </si>
  <si>
    <t>CAMARA PROFESIONAL</t>
  </si>
  <si>
    <t>5230-000030100002</t>
  </si>
  <si>
    <t>5230-000030100020</t>
  </si>
  <si>
    <t>5410-000020100000</t>
  </si>
  <si>
    <t>JEEP PATRIOT BASE (VEHÍCULO USADO)</t>
  </si>
  <si>
    <t>5410-000020100003</t>
  </si>
  <si>
    <t>FORD F-150 4X2 REG CAB TA</t>
  </si>
  <si>
    <t>5420-000020100002</t>
  </si>
  <si>
    <t>CAMPER FIBRA DE VIDRIO</t>
  </si>
  <si>
    <t>5490-000020100004</t>
  </si>
  <si>
    <t>HONDA GL 150 CARGO</t>
  </si>
  <si>
    <t>5640-000040100014</t>
  </si>
  <si>
    <t>TORRE CERAMICA MANUAL (CALEFACTOR ELECTRICO 120V-6</t>
  </si>
  <si>
    <t>5640-000040100015</t>
  </si>
  <si>
    <t>5650-000040100017</t>
  </si>
  <si>
    <t>TELEFONO BASICO</t>
  </si>
  <si>
    <t>5650-000040100023</t>
  </si>
  <si>
    <t>TELEFONO BÁSICO</t>
  </si>
  <si>
    <t>5650-000040100020</t>
  </si>
  <si>
    <t>5650-000040100021</t>
  </si>
  <si>
    <t>5650-000040100022</t>
  </si>
  <si>
    <t>5650-000040100016</t>
  </si>
  <si>
    <t>TELEFONO EJECUTIVO (CONMUTADOR SMALL BUSINESS)</t>
  </si>
  <si>
    <t>5650-000040100019</t>
  </si>
  <si>
    <t>5650-000040100024</t>
  </si>
  <si>
    <t>5650-000040100018</t>
  </si>
  <si>
    <t>5660-000040100009</t>
  </si>
  <si>
    <t>NO BREAK 8 CONTACTOS</t>
  </si>
  <si>
    <t>5660-000040100012</t>
  </si>
  <si>
    <t>NO BREAK INTERNET 550VA USB 8 CONTACTOS</t>
  </si>
  <si>
    <t>5660-000040100008</t>
  </si>
  <si>
    <t>5660-000040100011</t>
  </si>
  <si>
    <t>5660-000040100010</t>
  </si>
  <si>
    <t>5670-000040100007</t>
  </si>
  <si>
    <t>ROTOMARTILLO   1/2"</t>
  </si>
  <si>
    <t>5670-000040100000</t>
  </si>
  <si>
    <t>SIERRA DE INGLETE</t>
  </si>
  <si>
    <t>5670-000040100027</t>
  </si>
  <si>
    <t>SIERRA CIRCULAR</t>
  </si>
  <si>
    <t>5670-000040100028</t>
  </si>
  <si>
    <t>SIERRA CALADORA</t>
  </si>
  <si>
    <t>5670-000040100025</t>
  </si>
  <si>
    <t>ATORNILLADOR INALAMBRICO</t>
  </si>
  <si>
    <t>5670-000040100002</t>
  </si>
  <si>
    <t>LIJADORA DE BANDA</t>
  </si>
  <si>
    <t>5670-000040100003</t>
  </si>
  <si>
    <t>SIERRA CALADORA GUIA LASER</t>
  </si>
  <si>
    <t>5670-000040100005</t>
  </si>
  <si>
    <t>SIERRA DE MESA 10"</t>
  </si>
  <si>
    <t>5670-000040100013</t>
  </si>
  <si>
    <t>LIJADORA ORBITAL 5"</t>
  </si>
  <si>
    <t>5670-000040100026</t>
  </si>
  <si>
    <t>KIT BASICO DE REFLEJADO</t>
  </si>
  <si>
    <t>5670-000040100001</t>
  </si>
  <si>
    <t>ROUTER 1 3/4 HP 120 V</t>
  </si>
  <si>
    <t>5670-000040100006</t>
  </si>
  <si>
    <t>ESMERILADORA ANGULAR 4   1/2"</t>
  </si>
  <si>
    <t>5101-000010000012</t>
  </si>
  <si>
    <t>SILLA VISITANTE 4 PATAS SIN BRAZOS</t>
  </si>
  <si>
    <t>5101-000010000024</t>
  </si>
  <si>
    <t>MESA PLEGABLE DE TRABAJO DE 2.40MTS.</t>
  </si>
  <si>
    <t>5101-000010000336</t>
  </si>
  <si>
    <t>BASE DE MADERA CON CLAVELES</t>
  </si>
  <si>
    <t>5101-000010000287</t>
  </si>
  <si>
    <t>MOSTRADOR 2 CAJONES</t>
  </si>
  <si>
    <t>5101-000010000296</t>
  </si>
  <si>
    <t>5101-000010000288</t>
  </si>
  <si>
    <t>MOSTRADOR MEDIA LUNA CON 3 REPISAS</t>
  </si>
  <si>
    <t>5101-000010000299</t>
  </si>
  <si>
    <t>5101-000010000300</t>
  </si>
  <si>
    <t>5101-000010000282</t>
  </si>
  <si>
    <t>ANAQUEL DE METAL Y MADERA COLOR NATURAL</t>
  </si>
  <si>
    <t>5101-000010000297</t>
  </si>
  <si>
    <t>5101-000010000294</t>
  </si>
  <si>
    <t>5101-000010000025</t>
  </si>
  <si>
    <t>MESA PLEGABLE DE TRABAJO DE 1.83 MTS.</t>
  </si>
  <si>
    <t>5101-000010000018</t>
  </si>
  <si>
    <t>5101-000010000014</t>
  </si>
  <si>
    <t>5101-000010000023</t>
  </si>
  <si>
    <t>5101-000010000283</t>
  </si>
  <si>
    <t>5101-000010000015</t>
  </si>
  <si>
    <t>5101-000010000020</t>
  </si>
  <si>
    <t>5101-000010000021</t>
  </si>
  <si>
    <t>BARRA PARA MOSTRADOR</t>
  </si>
  <si>
    <t>5101-000010000289</t>
  </si>
  <si>
    <t>5101-000010000016</t>
  </si>
  <si>
    <t>5101-000010000295</t>
  </si>
  <si>
    <t>5101-000010000302</t>
  </si>
  <si>
    <t>5101-000010000284</t>
  </si>
  <si>
    <t>5101-000010000291</t>
  </si>
  <si>
    <t>5101-000010000017</t>
  </si>
  <si>
    <t>5101-000010000281</t>
  </si>
  <si>
    <t>5101-000010000290</t>
  </si>
  <si>
    <t>5101-000010000019</t>
  </si>
  <si>
    <t>5101-000010000280</t>
  </si>
  <si>
    <t>5101-000010000293</t>
  </si>
  <si>
    <t>5101-000010000013</t>
  </si>
  <si>
    <t>5101-000010000298</t>
  </si>
  <si>
    <t>5101-000010000292</t>
  </si>
  <si>
    <t>5101-000010000022</t>
  </si>
  <si>
    <t>MUEBLE DE MADERA</t>
  </si>
  <si>
    <t>5101-000010000011</t>
  </si>
  <si>
    <t>5101-000010000301</t>
  </si>
  <si>
    <t>5101-000010000286</t>
  </si>
  <si>
    <t>FORMAICAMOSTRADOR MEDIA LUNA CON 3 CAJONES</t>
  </si>
  <si>
    <t>5102-000010000261</t>
  </si>
  <si>
    <t>CAMARA A COLOR P/ CIRCUITO CERRADO MOD:EV-1323C12D</t>
  </si>
  <si>
    <t>5102-000010000268</t>
  </si>
  <si>
    <t>TRANSMISOR/ RECEPTOR PASIVO 400 MTS UTP C5</t>
  </si>
  <si>
    <t>5102-000010000008</t>
  </si>
  <si>
    <t>MICROHONDAS 0.7 DIGITAL</t>
  </si>
  <si>
    <t>5102-000010000006</t>
  </si>
  <si>
    <t>COPIADORA</t>
  </si>
  <si>
    <t>5102-000010000263</t>
  </si>
  <si>
    <t>FUENTE DE PODER 12V VCD P/CAM</t>
  </si>
  <si>
    <t>5102-000010000285</t>
  </si>
  <si>
    <t>SISTEMA DE CONTROL DE ASISTENCIA X HUELLA DIGITAL</t>
  </si>
  <si>
    <t>5102-000010000271</t>
  </si>
  <si>
    <t>5102-000010000267</t>
  </si>
  <si>
    <t>5102-000010000009</t>
  </si>
  <si>
    <t>DESHUMIFICADOR</t>
  </si>
  <si>
    <t>5102-000010000276</t>
  </si>
  <si>
    <t>5102-000010000277</t>
  </si>
  <si>
    <t>CAMARA CCD DIG COL 1/3"</t>
  </si>
  <si>
    <t>5102-000010000005</t>
  </si>
  <si>
    <t>5102-000010000010</t>
  </si>
  <si>
    <t>MAQUINA DE ESCRIBIR ELECTRICA</t>
  </si>
  <si>
    <t>5102-000010000004</t>
  </si>
  <si>
    <t>5102-000010000279</t>
  </si>
  <si>
    <t>REPRODUCTOR DVD C/R MODELO 320-XAX ,LAMINA</t>
  </si>
  <si>
    <t>5102-000010000278</t>
  </si>
  <si>
    <t>MINICOMPONENTE DE MP3, WMA, CD-R, CD-RW,</t>
  </si>
  <si>
    <t>5102-000010000259</t>
  </si>
  <si>
    <t>5102-000010000269</t>
  </si>
  <si>
    <t>5102-000010000262</t>
  </si>
  <si>
    <t>5102-000010000275</t>
  </si>
  <si>
    <t>5102-000010000273</t>
  </si>
  <si>
    <t>5104-000070000000</t>
  </si>
  <si>
    <t>BUSTO EN BRONCE DE DON EULALIO FERRER</t>
  </si>
  <si>
    <t>5104-000070000001</t>
  </si>
  <si>
    <t>PIANO DE COLA</t>
  </si>
  <si>
    <t>5205-000040000003</t>
  </si>
  <si>
    <t>NO BREAK INTERNET</t>
  </si>
  <si>
    <t>5205-000040000004</t>
  </si>
  <si>
    <t>5205-000040000002</t>
  </si>
  <si>
    <t>NO BREAK</t>
  </si>
  <si>
    <t>5205-000040000005</t>
  </si>
  <si>
    <t>5205-000040000001</t>
  </si>
  <si>
    <t>5205-000040000000</t>
  </si>
  <si>
    <t>5206-000030000003</t>
  </si>
  <si>
    <t>MULTIFUNCIONAL HP PHOTOSM 3310</t>
  </si>
  <si>
    <t>5206-000030000000</t>
  </si>
  <si>
    <t>COMPUTADORA HP PAVILION 5520</t>
  </si>
  <si>
    <t>5206-000030000112</t>
  </si>
  <si>
    <t>COMPUTADORA PAVILON PC A6600LA, MATERIAL LAMINA CO</t>
  </si>
  <si>
    <t>5206-000030000008</t>
  </si>
  <si>
    <t>COMPUTADORA IMAC CORE DUO</t>
  </si>
  <si>
    <t>5206-000030000009</t>
  </si>
  <si>
    <t>IMPRESORA HP OFFICECEJET PRO K550</t>
  </si>
  <si>
    <t>5206-000030000006</t>
  </si>
  <si>
    <t>COMPUTADORA HP PAVILION M7550</t>
  </si>
  <si>
    <t>5206-000030000005</t>
  </si>
  <si>
    <t>ESCANER HP SCANJET 2400</t>
  </si>
  <si>
    <t>5206-000030000001</t>
  </si>
  <si>
    <t>5206-000030000010</t>
  </si>
  <si>
    <t>5206-000030000002</t>
  </si>
  <si>
    <t>IMPRESORA EPSON MATRIZ LX300+</t>
  </si>
  <si>
    <t>5206-000030000114</t>
  </si>
  <si>
    <t>MACBOOK</t>
  </si>
  <si>
    <t>5206-000030000004</t>
  </si>
  <si>
    <t>IMPRESORA HP LASERJET 2600N CO</t>
  </si>
  <si>
    <t>5206-000030000007</t>
  </si>
  <si>
    <t>5900-000120000188</t>
  </si>
  <si>
    <t>ROMPIENDO CON EL VIENTO</t>
  </si>
  <si>
    <t>5900-000120000181</t>
  </si>
  <si>
    <t>5900-000120000068</t>
  </si>
  <si>
    <t>DON QUIJOTE CONTEMPLA LA BELLEZA</t>
  </si>
  <si>
    <t>5900-000120000372</t>
  </si>
  <si>
    <t>DON QUIJOTE ENTRE EL BIEN Y EL MAL (BOCETO PREPARA</t>
  </si>
  <si>
    <t>5900-000120000061</t>
  </si>
  <si>
    <t>QUIJOTE</t>
  </si>
  <si>
    <t>5900-000120000606</t>
  </si>
  <si>
    <t>5900-000120000166</t>
  </si>
  <si>
    <t>DON QUIJOTE REPRENDE A UN CABALLERO POR ASOTAR A U</t>
  </si>
  <si>
    <t>5900-000120000059</t>
  </si>
  <si>
    <t>DON QUIJOTE Y SANCHO PANZA</t>
  </si>
  <si>
    <t>5900-000120000405</t>
  </si>
  <si>
    <t>RETRATO DE DON QUIJOTE</t>
  </si>
  <si>
    <t>5900-000120000462</t>
  </si>
  <si>
    <t>HOMENAJE A DON QUIJOTE</t>
  </si>
  <si>
    <t>5900-000120000838</t>
  </si>
  <si>
    <t>DE LA MISTERIOSA CARTA</t>
  </si>
  <si>
    <t>5900-000120000757</t>
  </si>
  <si>
    <t>DON QUIJOTE, DULCINEA Y SANCHO PANZA</t>
  </si>
  <si>
    <t>5900-000120000740</t>
  </si>
  <si>
    <t>DON QUIJOTE Y ROCINANTE</t>
  </si>
  <si>
    <t>5900-000120000544</t>
  </si>
  <si>
    <t>DON QUIJOTE Y SANCHO</t>
  </si>
  <si>
    <t>5900-000120000022</t>
  </si>
  <si>
    <t>5900-000120000531</t>
  </si>
  <si>
    <t>5900-000120000079</t>
  </si>
  <si>
    <t>5900-000120000009</t>
  </si>
  <si>
    <t>SÍ..... SON BORREGOS</t>
  </si>
  <si>
    <t>5900-000120000074</t>
  </si>
  <si>
    <t>5900-000120000479</t>
  </si>
  <si>
    <t>QUIJOTE CÓSMICO</t>
  </si>
  <si>
    <t>5900-000120000455</t>
  </si>
  <si>
    <t>5900-000120000820</t>
  </si>
  <si>
    <t>CARTA A DULCINEA</t>
  </si>
  <si>
    <t>5900-000120000393</t>
  </si>
  <si>
    <t>TELA QUIJOTESCA</t>
  </si>
  <si>
    <t>5900-000120000753</t>
  </si>
  <si>
    <t>COLECCIÓN DE TIMBRES ALUSIVAS AL QUIJOTE</t>
  </si>
  <si>
    <t>5900-000120000604</t>
  </si>
  <si>
    <t>5900-000120000723</t>
  </si>
  <si>
    <t>CANTAR DE RANAS PARA TAN NOBLE FIGURA</t>
  </si>
  <si>
    <t>5900-000120000143</t>
  </si>
  <si>
    <t>DON QUIJOTE DÍPTICO</t>
  </si>
  <si>
    <t>5900-000120000147</t>
  </si>
  <si>
    <t>5900-000120000377</t>
  </si>
  <si>
    <t>5900-000120000213</t>
  </si>
  <si>
    <t>5900-000120000101</t>
  </si>
  <si>
    <t>5900-000120000129</t>
  </si>
  <si>
    <t>MANO DE DON QUIJOTE</t>
  </si>
  <si>
    <t>5900-000120000193</t>
  </si>
  <si>
    <t>QUIJOTE PENTAFÁSICO</t>
  </si>
  <si>
    <t>5900-000120000205</t>
  </si>
  <si>
    <t>MIGUEL DE CERVANTES</t>
  </si>
  <si>
    <t>5900-000120000396</t>
  </si>
  <si>
    <t>D´APRES DORÉ</t>
  </si>
  <si>
    <t>5900-000120000476</t>
  </si>
  <si>
    <t>DON QUIJOTE DE LA MANCHA</t>
  </si>
  <si>
    <t>5900-000120000536</t>
  </si>
  <si>
    <t>5900-000120000568</t>
  </si>
  <si>
    <t>5900-000120000730</t>
  </si>
  <si>
    <t>5900-000120000848</t>
  </si>
  <si>
    <t>VUESTRA GRANDEZA</t>
  </si>
  <si>
    <t>5900-000120000827</t>
  </si>
  <si>
    <t>5900-000120000501</t>
  </si>
  <si>
    <t>5900-000120000367</t>
  </si>
  <si>
    <t>DON QUIJOTE ENTRE EL BIEN Y EL MAL</t>
  </si>
  <si>
    <t>5900-000120000004</t>
  </si>
  <si>
    <t>ALONSO QUIJANO LEYENDO EL AMADIS</t>
  </si>
  <si>
    <t>5900-000120000016</t>
  </si>
  <si>
    <t>QUIJOTE PENSATIVO</t>
  </si>
  <si>
    <t>5900-000120000395</t>
  </si>
  <si>
    <t>5900-000120000486</t>
  </si>
  <si>
    <t>EL QUIJOTE DE LA LUNA NEGRA</t>
  </si>
  <si>
    <t>5900-000120000482</t>
  </si>
  <si>
    <t>LA AVENTURA DE LA SIERRA MORENA</t>
  </si>
  <si>
    <t>5900-000120000503</t>
  </si>
  <si>
    <t>DON ALONSO QUIJANO LEYENDO EL AMADIS</t>
  </si>
  <si>
    <t>5900-000120000655</t>
  </si>
  <si>
    <t>SANCHO PANZA</t>
  </si>
  <si>
    <t>5900-000120000425</t>
  </si>
  <si>
    <t>DON QUIJOTE Y SANCHO DESPUES DE LA REFRIEGA CON EL</t>
  </si>
  <si>
    <t>5900-000120000765</t>
  </si>
  <si>
    <t>LOS MOLINOS DE VIENTO</t>
  </si>
  <si>
    <t>5900-000120000368</t>
  </si>
  <si>
    <t>CAPILLA CERVANTINA</t>
  </si>
  <si>
    <t>5900-000120000334</t>
  </si>
  <si>
    <t>5900-000120000791</t>
  </si>
  <si>
    <t>ESCENA QUIJOTESCA</t>
  </si>
  <si>
    <t>5900-000120000843</t>
  </si>
  <si>
    <t>DON MIGUEL DE CERVANTES</t>
  </si>
  <si>
    <t>5900-000120000737</t>
  </si>
  <si>
    <t>5900-000120000538</t>
  </si>
  <si>
    <t>QUIJOTE Y ROCINANTE</t>
  </si>
  <si>
    <t>5900-000120000028</t>
  </si>
  <si>
    <t>5900-000120000505</t>
  </si>
  <si>
    <t>5900-000120000081</t>
  </si>
  <si>
    <t>MÁS ANCHOS QUE DON QUIJOTE</t>
  </si>
  <si>
    <t>5900-000120000082</t>
  </si>
  <si>
    <t>QUIJOTE, SANCHO Y DULCINEA</t>
  </si>
  <si>
    <t>5900-000120000139</t>
  </si>
  <si>
    <t>5900-000120000236</t>
  </si>
  <si>
    <t>EL HOMBRE QUE TOMÓ EL MUNDO EN SUS MANOS PARA VIVI</t>
  </si>
  <si>
    <t>5900-000120000496</t>
  </si>
  <si>
    <t>SIN TITULO</t>
  </si>
  <si>
    <t>5900-000120000030</t>
  </si>
  <si>
    <t>5900-000120000040</t>
  </si>
  <si>
    <t>LA SOMBRA DE LA LUNA</t>
  </si>
  <si>
    <t>5900-000120000491</t>
  </si>
  <si>
    <t>DIALOGO</t>
  </si>
  <si>
    <t>5900-000120000530</t>
  </si>
  <si>
    <t>SANCHO</t>
  </si>
  <si>
    <t>5900-000120000148</t>
  </si>
  <si>
    <t>5900-000120000100</t>
  </si>
  <si>
    <t>MI QUIJOTE</t>
  </si>
  <si>
    <t>5900-000120000570</t>
  </si>
  <si>
    <t>5900-000120000559</t>
  </si>
  <si>
    <t>5900-000120000539</t>
  </si>
  <si>
    <t>5900-000120000375</t>
  </si>
  <si>
    <t>5900-000120000478</t>
  </si>
  <si>
    <t>ANTES DE LA CONTIENDA</t>
  </si>
  <si>
    <t>5900-000120000493</t>
  </si>
  <si>
    <t>5900-000120000495</t>
  </si>
  <si>
    <t>5900-000120000498</t>
  </si>
  <si>
    <t>5900-000120000288</t>
  </si>
  <si>
    <t>5900-000120000230</t>
  </si>
  <si>
    <t>DON QUIJOTE TRANSPARENTE</t>
  </si>
  <si>
    <t>5900-000120000215</t>
  </si>
  <si>
    <t>5900-000120000184</t>
  </si>
  <si>
    <t>5900-000120000099</t>
  </si>
  <si>
    <t>DON QUIJOTE MOLIDO A PALOS</t>
  </si>
  <si>
    <t>5900-000120000220</t>
  </si>
  <si>
    <t>5900-000120000244</t>
  </si>
  <si>
    <t>QUIJOTE CAPITULO XXII</t>
  </si>
  <si>
    <t>5900-000120000438</t>
  </si>
  <si>
    <t>REPRESENTACIÓN DE PEDRO VARGAS Y AGUSTIN LARA</t>
  </si>
  <si>
    <t>5900-000120000593</t>
  </si>
  <si>
    <t>MEDALLONES</t>
  </si>
  <si>
    <t>5900-000120000024</t>
  </si>
  <si>
    <t>5900-000120000035</t>
  </si>
  <si>
    <t>5900-000120000064</t>
  </si>
  <si>
    <t>5900-000120000262</t>
  </si>
  <si>
    <t>5900-000120000414</t>
  </si>
  <si>
    <t>5900-000120000527</t>
  </si>
  <si>
    <t>5900-000120000766</t>
  </si>
  <si>
    <t>5900-000120000797</t>
  </si>
  <si>
    <t>BOCETO QUIJOTESCO</t>
  </si>
  <si>
    <t>5900-000120000043</t>
  </si>
  <si>
    <t>5900-000120000169</t>
  </si>
  <si>
    <t>5900-000120000386</t>
  </si>
  <si>
    <t>CONTRA LOS MOLINOS DE VIENTO</t>
  </si>
  <si>
    <t>5900-000120000499</t>
  </si>
  <si>
    <t>INGENIOSO HIDALGO</t>
  </si>
  <si>
    <t>5900-000120000581</t>
  </si>
  <si>
    <t>5900-000120000637</t>
  </si>
  <si>
    <t>5900-000120000777</t>
  </si>
  <si>
    <t>EL QUIJOTE EN EL EXILIO</t>
  </si>
  <si>
    <t>5900-000120000119</t>
  </si>
  <si>
    <t>ESCUDERO DE DON QUIJOTE</t>
  </si>
  <si>
    <t>5900-000120000238</t>
  </si>
  <si>
    <t>5900-000120000351</t>
  </si>
  <si>
    <t>QUIJOTE Y SANCHO</t>
  </si>
  <si>
    <t>5900-000120000357</t>
  </si>
  <si>
    <t>CERVANTES</t>
  </si>
  <si>
    <t>5900-000120000418</t>
  </si>
  <si>
    <t xml:space="preserve"> DON QUIJOTE Y SANCHO PANZA</t>
  </si>
  <si>
    <t>5900-000120000475</t>
  </si>
  <si>
    <t>5900-000120000590</t>
  </si>
  <si>
    <t>5900-000120000746</t>
  </si>
  <si>
    <t>HOMENAJE A DON QUIJOTE DE LA MANCHA</t>
  </si>
  <si>
    <t>5900-000120000793</t>
  </si>
  <si>
    <t>5900-000120000811</t>
  </si>
  <si>
    <t>TRIPTICO</t>
  </si>
  <si>
    <t>5900-000120000229</t>
  </si>
  <si>
    <t>DE LA JAMÁS VISTA NI OIDA ANTROPOMETRÍA MÍSTICA DE</t>
  </si>
  <si>
    <t>5900-000120000394</t>
  </si>
  <si>
    <t>5900-000120000406</t>
  </si>
  <si>
    <t>MI DON QUIJOTE</t>
  </si>
  <si>
    <t>5900-000120000535</t>
  </si>
  <si>
    <t>SANCHO Y RUSSIO</t>
  </si>
  <si>
    <t>5900-000120000605</t>
  </si>
  <si>
    <t>5900-000120000841</t>
  </si>
  <si>
    <t>LAS LECTURAS DE DON QUIJOTE</t>
  </si>
  <si>
    <t>5900-000120000062</t>
  </si>
  <si>
    <t>MOLINOS DE DON QUIJOTE</t>
  </si>
  <si>
    <t>5900-000120000077</t>
  </si>
  <si>
    <t>5900-000120000116</t>
  </si>
  <si>
    <t>DON QUIJOTE SOÑADOR</t>
  </si>
  <si>
    <t>5900-000120000210</t>
  </si>
  <si>
    <t>EL ALMA DE DON QUIJOTE</t>
  </si>
  <si>
    <t>5900-000120000311</t>
  </si>
  <si>
    <t>DON QUIJOTE, SANCHO Y ROCINANTE</t>
  </si>
  <si>
    <t>5900-000120000403</t>
  </si>
  <si>
    <t>DON QUIJOTE DERRIVADO NO VENCIDO</t>
  </si>
  <si>
    <t>5900-000120000421</t>
  </si>
  <si>
    <t>5900-000120000508</t>
  </si>
  <si>
    <t>5900-000120000561</t>
  </si>
  <si>
    <t>5900-000120000571</t>
  </si>
  <si>
    <t>5900-000120000734</t>
  </si>
  <si>
    <t>DON QUIJOTE INMORTAL</t>
  </si>
  <si>
    <t>5900-000120000012</t>
  </si>
  <si>
    <t>COMPOSICIÓN QUIJOTESCA</t>
  </si>
  <si>
    <t>5900-000120000122</t>
  </si>
  <si>
    <t>5900-000120000389</t>
  </si>
  <si>
    <t>5900-000120000422</t>
  </si>
  <si>
    <t>DON QUICHOTTE</t>
  </si>
  <si>
    <t>5900-000120000445</t>
  </si>
  <si>
    <t>5900-000120000572</t>
  </si>
  <si>
    <t>ESTAMPILLAS</t>
  </si>
  <si>
    <t>5900-000120000579</t>
  </si>
  <si>
    <t>5900-000120000599</t>
  </si>
  <si>
    <t>5900-000120000812</t>
  </si>
  <si>
    <t>LOS TIEMPOS DE DON QUIJOTE</t>
  </si>
  <si>
    <t>5900-000120000007</t>
  </si>
  <si>
    <t>5900-000120000211</t>
  </si>
  <si>
    <t>DON QUIJOTE DESINTEGRADO</t>
  </si>
  <si>
    <t>5900-000120000261</t>
  </si>
  <si>
    <t>5900-000120000332</t>
  </si>
  <si>
    <t>5900-000120000420</t>
  </si>
  <si>
    <t>5900-000120000432</t>
  </si>
  <si>
    <t>DON QUIJOTE EN LA IMAGINACIÓN</t>
  </si>
  <si>
    <t>5900-000120000440</t>
  </si>
  <si>
    <t>5900-000120000446</t>
  </si>
  <si>
    <t>DON QUIJOTE A LA AVENTURA</t>
  </si>
  <si>
    <t>5900-000120000490</t>
  </si>
  <si>
    <t>CABALLERO ANDANTE</t>
  </si>
  <si>
    <t>5900-000120000564</t>
  </si>
  <si>
    <t>5900-000120000674</t>
  </si>
  <si>
    <t>5900-000120000700</t>
  </si>
  <si>
    <t>5900-000120000754</t>
  </si>
  <si>
    <t>EL QUIJOTE</t>
  </si>
  <si>
    <t>5900-000120000840</t>
  </si>
  <si>
    <t>SUCESO DEL JUEGO DE LOS ESCAQUES</t>
  </si>
  <si>
    <t>5900-000120000845</t>
  </si>
  <si>
    <t>EL INGENIOSO HIDALGO DE LA MANCHA</t>
  </si>
  <si>
    <t>5900-000120000008</t>
  </si>
  <si>
    <t>DON QUIJOTE Y EL UNICORNIO</t>
  </si>
  <si>
    <t>5900-000120000529</t>
  </si>
  <si>
    <t>JUEGO DE AJEDREZ</t>
  </si>
  <si>
    <t>5900-000120000553</t>
  </si>
  <si>
    <t>MEDALLÓN</t>
  </si>
  <si>
    <t>5900-000120000597</t>
  </si>
  <si>
    <t>5900-000120000775</t>
  </si>
  <si>
    <t>LIBRO DE AUTOGRÁFOS</t>
  </si>
  <si>
    <t>5900-000120000025</t>
  </si>
  <si>
    <t>5900-000120000091</t>
  </si>
  <si>
    <t>DON QUIJOTE EN SU TRONO</t>
  </si>
  <si>
    <t>5900-000120000110</t>
  </si>
  <si>
    <t>5900-000120000135</t>
  </si>
  <si>
    <t>5900-000120000197</t>
  </si>
  <si>
    <t>ESTE ES GALLO (DIPTICO)</t>
  </si>
  <si>
    <t>5900-000120000242</t>
  </si>
  <si>
    <t>DE ESTE MODO NO ES CORDURA QUERER CURAR LA PASIÓN</t>
  </si>
  <si>
    <t>5900-000120000469</t>
  </si>
  <si>
    <t>ALONSO QUIJANO</t>
  </si>
  <si>
    <t>5900-000120000540</t>
  </si>
  <si>
    <t>5900-000120000609</t>
  </si>
  <si>
    <t>5900-000120000656</t>
  </si>
  <si>
    <t>5900-000120000759</t>
  </si>
  <si>
    <t>5900-000120000154</t>
  </si>
  <si>
    <t>5900-000120000206</t>
  </si>
  <si>
    <t>5900-000120000207</t>
  </si>
  <si>
    <t>EX LIBRIS. EULALIO FERRER</t>
  </si>
  <si>
    <t>5900-000120000223</t>
  </si>
  <si>
    <t>5900-000120000350</t>
  </si>
  <si>
    <t>5900-000120000413</t>
  </si>
  <si>
    <t>5900-000120000460</t>
  </si>
  <si>
    <t>5900-000120000741</t>
  </si>
  <si>
    <t>5900-000120000815</t>
  </si>
  <si>
    <t>5900-000120000080</t>
  </si>
  <si>
    <t>SIN TÍTULO</t>
  </si>
  <si>
    <t>5900-000120000151</t>
  </si>
  <si>
    <t>5900-000120000402</t>
  </si>
  <si>
    <t>5900-000120000404</t>
  </si>
  <si>
    <t>QUIJOTE MENSAJE OPORTUNO</t>
  </si>
  <si>
    <t>5900-000120000466</t>
  </si>
  <si>
    <t>DON QUIJOTE SOBRE CASTILLA</t>
  </si>
  <si>
    <t>5900-000120000517</t>
  </si>
  <si>
    <t>POKER ESPAÑOL</t>
  </si>
  <si>
    <t>5900-000120000545</t>
  </si>
  <si>
    <t>5900-000120000575</t>
  </si>
  <si>
    <t>5900-000120000594</t>
  </si>
  <si>
    <t>CAJA DE JUEGOS</t>
  </si>
  <si>
    <t>5900-000120000596</t>
  </si>
  <si>
    <t>DON QUIJOTE Y LOS MOLINOS</t>
  </si>
  <si>
    <t>5900-000120000653</t>
  </si>
  <si>
    <t>5900-000120000055</t>
  </si>
  <si>
    <t>DOS BOCETOS PARA TRÍPTICO</t>
  </si>
  <si>
    <t>5900-000120000085</t>
  </si>
  <si>
    <t>5900-000120000161</t>
  </si>
  <si>
    <t>5900-000120000185</t>
  </si>
  <si>
    <t>5900-000120000258</t>
  </si>
  <si>
    <t>5900-000120000286</t>
  </si>
  <si>
    <t>5900-000120000292</t>
  </si>
  <si>
    <t>5900-000120000435</t>
  </si>
  <si>
    <t>5900-000120000519</t>
  </si>
  <si>
    <t>DON QUIJOTE Y SANCHO  PANZA</t>
  </si>
  <si>
    <t>5900-000120000038</t>
  </si>
  <si>
    <t>5900-000120000073</t>
  </si>
  <si>
    <t>5900-000120000128</t>
  </si>
  <si>
    <t>5900-000120000145</t>
  </si>
  <si>
    <t>5900-000120000159</t>
  </si>
  <si>
    <t>5900-000120000217</t>
  </si>
  <si>
    <t>DE LO QUE SUCEDIÓ AL INGENIOSO HIDALGO DICHO DE RE</t>
  </si>
  <si>
    <t>5900-000120000359</t>
  </si>
  <si>
    <t>IMÁGENES DEL QUIJOTE</t>
  </si>
  <si>
    <t>5900-000120000387</t>
  </si>
  <si>
    <t>5900-000120000390</t>
  </si>
  <si>
    <t>ALDONZA LORENZO</t>
  </si>
  <si>
    <t>5900-000120000497</t>
  </si>
  <si>
    <t>DON QUIJOTE DE LA MANCHA DE PIE</t>
  </si>
  <si>
    <t>5900-000120000507</t>
  </si>
  <si>
    <t>5900-000120000654</t>
  </si>
  <si>
    <t>5900-000120000779</t>
  </si>
  <si>
    <t>FULGURACIÓN QUIJOTESCA</t>
  </si>
  <si>
    <t>5900-000120000796</t>
  </si>
  <si>
    <t>EL QUIJOTE Y LOS MOLINOS</t>
  </si>
  <si>
    <t>5900-000120000835</t>
  </si>
  <si>
    <t>DULCINA</t>
  </si>
  <si>
    <t>5900-000120000109</t>
  </si>
  <si>
    <t>5900-000120000397</t>
  </si>
  <si>
    <t>5900-000120000587</t>
  </si>
  <si>
    <t>5900-000120000744</t>
  </si>
  <si>
    <t>5900-000120000789</t>
  </si>
  <si>
    <t>5900-000120000834</t>
  </si>
  <si>
    <t>DON QUIJOTE, ADELANTE</t>
  </si>
  <si>
    <t>5900-000120000088</t>
  </si>
  <si>
    <t>5900-000120000487</t>
  </si>
  <si>
    <t>5900-000120000528</t>
  </si>
  <si>
    <t>5900-000120000095</t>
  </si>
  <si>
    <t>5900-000120000374</t>
  </si>
  <si>
    <t>5900-000120000458</t>
  </si>
  <si>
    <t>5900-000120000520</t>
  </si>
  <si>
    <t>5900-000120000558</t>
  </si>
  <si>
    <t>5900-000120000583</t>
  </si>
  <si>
    <t>5900-000120000749</t>
  </si>
  <si>
    <t>GRABADO A COLOR DE DON QUIJOTE</t>
  </si>
  <si>
    <t>5900-000120000824</t>
  </si>
  <si>
    <t>DON QUIJOTE CONTRA LOS MOLINOS DE VIENTO</t>
  </si>
  <si>
    <t>5900-000120000010</t>
  </si>
  <si>
    <t>5900-000120000013</t>
  </si>
  <si>
    <t>5900-000120000057</t>
  </si>
  <si>
    <t>5900-000120000221</t>
  </si>
  <si>
    <t>5900-000120000381</t>
  </si>
  <si>
    <t>5900-000120000392</t>
  </si>
  <si>
    <t>5900-000120000401</t>
  </si>
  <si>
    <t>METAMORFOSIS DE UNA IMAGEN</t>
  </si>
  <si>
    <t>5900-000120000417</t>
  </si>
  <si>
    <t>5900-000120000546</t>
  </si>
  <si>
    <t>DON QUIJOTE A CABALLO</t>
  </si>
  <si>
    <t>5900-000120000549</t>
  </si>
  <si>
    <t>5900-000120000603</t>
  </si>
  <si>
    <t>FLORERO</t>
  </si>
  <si>
    <t>5900-000120000772</t>
  </si>
  <si>
    <t>LA ÚLTIMA ILUSIÓN DE DON QUIJOTE</t>
  </si>
  <si>
    <t>5900-000120000045</t>
  </si>
  <si>
    <t>5900-000120000075</t>
  </si>
  <si>
    <t>5900-000120000086</t>
  </si>
  <si>
    <t>DON QUIJOTE EN CARNE VIVA</t>
  </si>
  <si>
    <t>5900-000120000097</t>
  </si>
  <si>
    <t>5900-000120000115</t>
  </si>
  <si>
    <t>5900-000120000163</t>
  </si>
  <si>
    <t>5900-000120000153</t>
  </si>
  <si>
    <t>5900-000120000224</t>
  </si>
  <si>
    <t>5900-000120000254</t>
  </si>
  <si>
    <t>5900-000120000275</t>
  </si>
  <si>
    <t>S/N</t>
  </si>
  <si>
    <t>5900-000120000344</t>
  </si>
  <si>
    <t>5900-000120000352</t>
  </si>
  <si>
    <t>5900-000120000384</t>
  </si>
  <si>
    <t>5900-000120000745</t>
  </si>
  <si>
    <t>DE CUANDO ASESINARON AL QUIJOTE Y LO QUE SUCEDIÓ D</t>
  </si>
  <si>
    <t>5900-000120000763</t>
  </si>
  <si>
    <t>5900-000120000774</t>
  </si>
  <si>
    <t>JUEGO DE PIEZAS ÚNICAS DE CRISTAL MURANO CON DON Q</t>
  </si>
  <si>
    <t>5900-000120000782</t>
  </si>
  <si>
    <t>NUEVAS Y FAMOSÍSIMAS AVENTURAS</t>
  </si>
  <si>
    <t>5900-000120000096</t>
  </si>
  <si>
    <t>5900-000120000124</t>
  </si>
  <si>
    <t>DON QUIJOTE LOCO Y SABIO</t>
  </si>
  <si>
    <t>5900-000120000182</t>
  </si>
  <si>
    <t>QUIJOTE SIN FIN</t>
  </si>
  <si>
    <t>5900-000120000346</t>
  </si>
  <si>
    <t>5900-000120000411</t>
  </si>
  <si>
    <t>5900-000120000430</t>
  </si>
  <si>
    <t>5900-000120000461</t>
  </si>
  <si>
    <t>5900-000120000473</t>
  </si>
  <si>
    <t>RETABLO</t>
  </si>
  <si>
    <t>5900-000120000569</t>
  </si>
  <si>
    <t>5900-000120000031</t>
  </si>
  <si>
    <t>5900-000120000083</t>
  </si>
  <si>
    <t>5900-000120000113</t>
  </si>
  <si>
    <t>5900-000120000201</t>
  </si>
  <si>
    <t>5900-000120000117</t>
  </si>
  <si>
    <t>5900-000120000391</t>
  </si>
  <si>
    <t>5900-000120000383</t>
  </si>
  <si>
    <t>5900-000120000615</t>
  </si>
  <si>
    <t>5900-000120000133</t>
  </si>
  <si>
    <t>5900-000120000032</t>
  </si>
  <si>
    <t>5900-000120000027</t>
  </si>
  <si>
    <t>5900-000120000020</t>
  </si>
  <si>
    <t>5900-000120000790</t>
  </si>
  <si>
    <t>5900-000120000781</t>
  </si>
  <si>
    <t>VIRGINAL DONCELLA DEL SILLÓN DE TRÉBOLES ROJOS</t>
  </si>
  <si>
    <t>5900-000120000752</t>
  </si>
  <si>
    <t>5900-000120000729</t>
  </si>
  <si>
    <t>5900-000120000044</t>
  </si>
  <si>
    <t>DON QUIJOTE EN GUANAJUATO</t>
  </si>
  <si>
    <t>5900-000120000126</t>
  </si>
  <si>
    <t>EL AMA -PRINCESA MICOMICONA</t>
  </si>
  <si>
    <t>5900-000120000187</t>
  </si>
  <si>
    <t>CABEZA DE DON QUIJOTE</t>
  </si>
  <si>
    <t>5900-000120000200</t>
  </si>
  <si>
    <t>5900-000120000385</t>
  </si>
  <si>
    <t>5900-000120000398</t>
  </si>
  <si>
    <t>D´APRES DORÉ (BOCETO)</t>
  </si>
  <si>
    <t>5900-000120000470</t>
  </si>
  <si>
    <t>5900-000120000849</t>
  </si>
  <si>
    <t>ANECDOTARIO DE UN DELIRIO LÚDICO</t>
  </si>
  <si>
    <t>5900-000120000060</t>
  </si>
  <si>
    <t>EL PERFIL DE ROCINANTE</t>
  </si>
  <si>
    <t>5900-000120000106</t>
  </si>
  <si>
    <t>5900-000120000750</t>
  </si>
  <si>
    <t>LA AVENTURA VA GUIANDO NUESTRAS COSAS</t>
  </si>
  <si>
    <t>5900-000120000565</t>
  </si>
  <si>
    <t>5900-000120000756</t>
  </si>
  <si>
    <t>5900-000120000850</t>
  </si>
  <si>
    <t>REFLEJO 1990</t>
  </si>
  <si>
    <t>5900-000120000067</t>
  </si>
  <si>
    <t>5900-000120000149</t>
  </si>
  <si>
    <t>ROCINANTE</t>
  </si>
  <si>
    <t>5900-000120000155</t>
  </si>
  <si>
    <t>5900-000120000160</t>
  </si>
  <si>
    <t>5900-000120000255</t>
  </si>
  <si>
    <t>5900-000120000380</t>
  </si>
  <si>
    <t>5900-000120000442</t>
  </si>
  <si>
    <t>5900-000120000601</t>
  </si>
  <si>
    <t>5900-000120000770</t>
  </si>
  <si>
    <t>5900-000120000806</t>
  </si>
  <si>
    <t>5900-000120000036</t>
  </si>
  <si>
    <t>EL ENDEREZADOR DE ENTUERTOS</t>
  </si>
  <si>
    <t>5900-000120000072</t>
  </si>
  <si>
    <t>5900-000120000582</t>
  </si>
  <si>
    <t>5900-000120000650</t>
  </si>
  <si>
    <t>5900-000120000240</t>
  </si>
  <si>
    <t>5900-000120000450</t>
  </si>
  <si>
    <t>5900-000120000485</t>
  </si>
  <si>
    <t>UNA LANZA EN EL CIELO</t>
  </si>
  <si>
    <t>5900-000120000576</t>
  </si>
  <si>
    <t>5900-000120000584</t>
  </si>
  <si>
    <t>DON QUIJOTE MEDALLONES</t>
  </si>
  <si>
    <t>5900-000120000003</t>
  </si>
  <si>
    <t>5900-000120000048</t>
  </si>
  <si>
    <t>5900-000120000176</t>
  </si>
  <si>
    <t>5900-000120000232</t>
  </si>
  <si>
    <t>CAPITULO XI</t>
  </si>
  <si>
    <t>5900-000120000264</t>
  </si>
  <si>
    <t>5900-000120000354</t>
  </si>
  <si>
    <t>5900-000120000407</t>
  </si>
  <si>
    <t>EXEGESIS PLÁSTICA SOBRE MOTIVOS CERVANTINOS</t>
  </si>
  <si>
    <t>5900-000120000551</t>
  </si>
  <si>
    <t>5900-000120000738</t>
  </si>
  <si>
    <t>5900-000120000748</t>
  </si>
  <si>
    <t>5900-000120000190</t>
  </si>
  <si>
    <t>5900-000120000365</t>
  </si>
  <si>
    <t>5900-000120000415</t>
  </si>
  <si>
    <t>DON QUIJOTE EN EL EXILIO (BOCETOS PREPARATORIOS)</t>
  </si>
  <si>
    <t>5900-000120000436</t>
  </si>
  <si>
    <t>5900-000120000500</t>
  </si>
  <si>
    <t>5900-000120000235</t>
  </si>
  <si>
    <t>GENIO Y FIGURA</t>
  </si>
  <si>
    <t>5900-000120000212</t>
  </si>
  <si>
    <t>5900-000120000293</t>
  </si>
  <si>
    <t>5900-000120000378</t>
  </si>
  <si>
    <t>5900-000120000410</t>
  </si>
  <si>
    <t>CABEZA Y CORAZÓN DE DON QUIJOTE</t>
  </si>
  <si>
    <t>5900-000120000423</t>
  </si>
  <si>
    <t>5900-000120000459</t>
  </si>
  <si>
    <t>5900-000120000488</t>
  </si>
  <si>
    <t>LA AGONIA DEL QUIJOTE</t>
  </si>
  <si>
    <t>5900-000120000574</t>
  </si>
  <si>
    <t>5900-000120000828</t>
  </si>
  <si>
    <t>DON QUJOTE</t>
  </si>
  <si>
    <t>5900-000120000837</t>
  </si>
  <si>
    <t>FLORES PARA SOR JUANA</t>
  </si>
  <si>
    <t>5900-000120000011</t>
  </si>
  <si>
    <t>5900-000120000199</t>
  </si>
  <si>
    <t>5900-000120000226</t>
  </si>
  <si>
    <t>DON ALONSO SE ENAJENA</t>
  </si>
  <si>
    <t>5900-000120000233</t>
  </si>
  <si>
    <t>DE LOS QUE LANZAN EN ASTILLERO</t>
  </si>
  <si>
    <t>5900-000120000259</t>
  </si>
  <si>
    <t>5900-000120000427</t>
  </si>
  <si>
    <t>5900-000120000468</t>
  </si>
  <si>
    <t>VISIÓN QUIJOTESCA (TRIPTICO)</t>
  </si>
  <si>
    <t>5900-000120000515</t>
  </si>
  <si>
    <t>5900-000120000543</t>
  </si>
  <si>
    <t>5900-000120000611</t>
  </si>
  <si>
    <t>MESA CON MOLINO</t>
  </si>
  <si>
    <t>5900-000120000726</t>
  </si>
  <si>
    <t>5900-000120000014</t>
  </si>
  <si>
    <t>DULCINEA</t>
  </si>
  <si>
    <t>5900-000120000029</t>
  </si>
  <si>
    <t>5900-000120000093</t>
  </si>
  <si>
    <t>LAS VISIONES DEL QUIJOTE</t>
  </si>
  <si>
    <t>5900-000120000174</t>
  </si>
  <si>
    <t>5900-000120000219</t>
  </si>
  <si>
    <t>HOMENAJE</t>
  </si>
  <si>
    <t>5900-000120000183</t>
  </si>
  <si>
    <t>DON QUICCHOTTE</t>
  </si>
  <si>
    <t>5900-000120000194</t>
  </si>
  <si>
    <t>5900-000120000247</t>
  </si>
  <si>
    <t>5900-000120000373</t>
  </si>
  <si>
    <t>5900-000120000400</t>
  </si>
  <si>
    <t>5900-000120000416</t>
  </si>
  <si>
    <t>5900-000120000483</t>
  </si>
  <si>
    <t>DON ALONSO QUIJANO</t>
  </si>
  <si>
    <t>5900-000120000613</t>
  </si>
  <si>
    <t>MOLINO DE VIENTO</t>
  </si>
  <si>
    <t>5900-000120000762</t>
  </si>
  <si>
    <t>PARTIDA DE MATRIMONIO DE MIGUEL DE CERVANTES Y CAT</t>
  </si>
  <si>
    <t>5900-000120000830</t>
  </si>
  <si>
    <t>VALEROSO DON QUIJOTE</t>
  </si>
  <si>
    <t>5900-000120000023</t>
  </si>
  <si>
    <t>SOÑANDO BATALLAS</t>
  </si>
  <si>
    <t>5900-000120000050</t>
  </si>
  <si>
    <t>5900-000120000070</t>
  </si>
  <si>
    <t>DON QUIJOTE Y DULCINEA</t>
  </si>
  <si>
    <t>5900-000120000078</t>
  </si>
  <si>
    <t>JOVEN Y MORENO EL QUIJOTE</t>
  </si>
  <si>
    <t>5900-000120000102</t>
  </si>
  <si>
    <t>5900-000120000120</t>
  </si>
  <si>
    <t>5900-000120000156</t>
  </si>
  <si>
    <t>DON QUIJOTE (DIPTICO)</t>
  </si>
  <si>
    <t>5900-000120000191</t>
  </si>
  <si>
    <t>5900-000120000203</t>
  </si>
  <si>
    <t>DON QUIJOTE ENTRE BARROTES</t>
  </si>
  <si>
    <t>5900-000120000234</t>
  </si>
  <si>
    <t>EN UN LUGAR DE LA MANCHA</t>
  </si>
  <si>
    <t>5900-000120000355</t>
  </si>
  <si>
    <t>5900-000120000141</t>
  </si>
  <si>
    <t>5900-000120000111</t>
  </si>
  <si>
    <t>5900-000120000140</t>
  </si>
  <si>
    <t>ROSTRO DE DON QUIJOTE</t>
  </si>
  <si>
    <t>5900-000120000144</t>
  </si>
  <si>
    <t>SANCHO, CON LA IGLESIA HEMOS TOPADO</t>
  </si>
  <si>
    <t>5900-000120000171</t>
  </si>
  <si>
    <t>5900-000120000186</t>
  </si>
  <si>
    <t>5900-000120000419</t>
  </si>
  <si>
    <t>CALAVERA QUIJOTESCA</t>
  </si>
  <si>
    <t>5900-000120000522</t>
  </si>
  <si>
    <t>5900-000120000612</t>
  </si>
  <si>
    <t>5900-000120000667</t>
  </si>
  <si>
    <t>5900-000120000710</t>
  </si>
  <si>
    <t>5900-000120000764</t>
  </si>
  <si>
    <t>5900-000120000798</t>
  </si>
  <si>
    <t>5900-000120000800</t>
  </si>
  <si>
    <t>5900-000120000056</t>
  </si>
  <si>
    <t>5900-000120000123</t>
  </si>
  <si>
    <t>DON QUIJOTE Y SUS TRES LANZAS</t>
  </si>
  <si>
    <t>5900-000120000279</t>
  </si>
  <si>
    <t>5900-000120000336</t>
  </si>
  <si>
    <t>5900-000120000444</t>
  </si>
  <si>
    <t>5900-000120000512</t>
  </si>
  <si>
    <t>MARKLES DE DON QUIJOTE</t>
  </si>
  <si>
    <t>5900-000120000514</t>
  </si>
  <si>
    <t>5900-000120000728</t>
  </si>
  <si>
    <t>5900-000120000742</t>
  </si>
  <si>
    <t>5900-000120000778</t>
  </si>
  <si>
    <t>MOLINOS DE VIENTO</t>
  </si>
  <si>
    <t>5900-000120000780</t>
  </si>
  <si>
    <t>CAMINANTES</t>
  </si>
  <si>
    <t>5900-000120000785</t>
  </si>
  <si>
    <t>5900-000120000506</t>
  </si>
  <si>
    <t>5900-000120000513</t>
  </si>
  <si>
    <t>5900-000120000711</t>
  </si>
  <si>
    <t>5900-000120000735</t>
  </si>
  <si>
    <t>5900-000120000787</t>
  </si>
  <si>
    <t>5900-000120000818</t>
  </si>
  <si>
    <t>5900-000120000041</t>
  </si>
  <si>
    <t>5900-000120000157</t>
  </si>
  <si>
    <t>DON QUIJOTE NUBE</t>
  </si>
  <si>
    <t>5900-000120000358</t>
  </si>
  <si>
    <t>5900-000120000369</t>
  </si>
  <si>
    <t>5900-000120000408</t>
  </si>
  <si>
    <t>DON QUIJOTE CRISTO (DÍPTICO)</t>
  </si>
  <si>
    <t>5900-000120000443</t>
  </si>
  <si>
    <t>5900-000120000516</t>
  </si>
  <si>
    <t>5900-000120000598</t>
  </si>
  <si>
    <t>5900-000120000614</t>
  </si>
  <si>
    <t>5900-000120000616</t>
  </si>
  <si>
    <t>EX LIBRIS (TRES IMPRESIONES)</t>
  </si>
  <si>
    <t>5900-000120000761</t>
  </si>
  <si>
    <t>EL QUIJOTE EN LOS CAMPOS DE CASTILLA</t>
  </si>
  <si>
    <t>5900-000120000130</t>
  </si>
  <si>
    <t>5900-000120000504</t>
  </si>
  <si>
    <t>5900-000120000537</t>
  </si>
  <si>
    <t>5900-000120000409</t>
  </si>
  <si>
    <t>5900-000120000379</t>
  </si>
  <si>
    <t>5900-000120000431</t>
  </si>
  <si>
    <t>5900-000120000434</t>
  </si>
  <si>
    <t>5900-000120000589</t>
  </si>
  <si>
    <t>5900-000120000647</t>
  </si>
  <si>
    <t>5900-000120000675</t>
  </si>
  <si>
    <t>5900-000120000802</t>
  </si>
  <si>
    <t>5900-000120000021</t>
  </si>
  <si>
    <t>EN UN LUGAR DE LA MANCHA (DIPTICO)</t>
  </si>
  <si>
    <t>5900-000120000108</t>
  </si>
  <si>
    <t>5900-000120000165</t>
  </si>
  <si>
    <t>DON QUIJOTE PARTE PRIMERA CAP. VIII</t>
  </si>
  <si>
    <t>5900-000120000167</t>
  </si>
  <si>
    <t>5900-000120000382</t>
  </si>
  <si>
    <t>5900-000120000433</t>
  </si>
  <si>
    <t>AQUÍ ESTOY, SIEMPRE ESTOY</t>
  </si>
  <si>
    <t>5900-000120000454</t>
  </si>
  <si>
    <t>5900-000120000773</t>
  </si>
  <si>
    <t>5900-000120000810</t>
  </si>
  <si>
    <t>CABALLERO DE LA TRISTE FIGURA</t>
  </si>
  <si>
    <t>5900-000120000825</t>
  </si>
  <si>
    <t>EL RINCÓN DE LOS CABREROS</t>
  </si>
  <si>
    <t>5900-000120000832</t>
  </si>
  <si>
    <t>5900-000120000170</t>
  </si>
  <si>
    <t>5900-000120000231</t>
  </si>
  <si>
    <t>5900-000120000337</t>
  </si>
  <si>
    <t>5900-000120000371</t>
  </si>
  <si>
    <t>5900-000120000792</t>
  </si>
  <si>
    <t>5900-000120000017</t>
  </si>
  <si>
    <t>5900-000120000090</t>
  </si>
  <si>
    <t>5900-000120000142</t>
  </si>
  <si>
    <t>5900-000120000480</t>
  </si>
  <si>
    <t>YO SE QUIEN SOY, QUIJOTE</t>
  </si>
  <si>
    <t>5900-000120000502</t>
  </si>
  <si>
    <t>5900-000120000523</t>
  </si>
  <si>
    <t xml:space="preserve"> (3) CUBIERTOS</t>
  </si>
  <si>
    <t>5900-000120000578</t>
  </si>
  <si>
    <t>5900-000120000736</t>
  </si>
  <si>
    <t>5900-000120000776</t>
  </si>
  <si>
    <t>EL SUEÑO DEL QUIJOTE</t>
  </si>
  <si>
    <t>5900-000120000783</t>
  </si>
  <si>
    <t>QUIJOTE POLIÉDRICO</t>
  </si>
  <si>
    <t>5900-000120000829</t>
  </si>
  <si>
    <t>NADA COMO UN BUEN LIBRO</t>
  </si>
  <si>
    <t>5900-000120000131</t>
  </si>
  <si>
    <t>RUCIO</t>
  </si>
  <si>
    <t>5900-000120000208</t>
  </si>
  <si>
    <t>EL QUIJOTE NOS VISITA... EL PUEBLO VOTÓ Y CARDENAS</t>
  </si>
  <si>
    <t>5900-000120000253</t>
  </si>
  <si>
    <t>5900-000120000429</t>
  </si>
  <si>
    <t>DULCINEA DEL TOBOSO Y DON QUIJOTE DE LA MANCHA</t>
  </si>
  <si>
    <t>5900-000120000532</t>
  </si>
  <si>
    <t>5900-000120000588</t>
  </si>
  <si>
    <t>5900-000120000607</t>
  </si>
  <si>
    <t>5900-000120000751</t>
  </si>
  <si>
    <t>TRÍPTICO DE LA SOLEDAD</t>
  </si>
  <si>
    <t>5900-000120000771</t>
  </si>
  <si>
    <t>DON CHISCIOTE</t>
  </si>
  <si>
    <t>5900-000120000388</t>
  </si>
  <si>
    <t>5900-000120000426</t>
  </si>
  <si>
    <t>5900-000120000467</t>
  </si>
  <si>
    <t>EVOCACIÓN QUIJOTESCA</t>
  </si>
  <si>
    <t>5900-000120000492</t>
  </si>
  <si>
    <t>5900-000120000518</t>
  </si>
  <si>
    <t>5900-000120000567</t>
  </si>
  <si>
    <t>5900-000120000836</t>
  </si>
  <si>
    <t>MANTEANDO A SANCHO PANZA</t>
  </si>
  <si>
    <t>5900-000120000847</t>
  </si>
  <si>
    <t>MONTADOS EN EL TRONANTE CLAVILEÑO ALIGERÓ</t>
  </si>
  <si>
    <t>5900-000120000227</t>
  </si>
  <si>
    <t>EL QUIJOTE MENSAJE OPORTUNO</t>
  </si>
  <si>
    <t>5900-000120000287</t>
  </si>
  <si>
    <t>5900-000120000353</t>
  </si>
  <si>
    <t>5900-000120000474</t>
  </si>
  <si>
    <t>5900-000120000525</t>
  </si>
  <si>
    <t>PIPAS DON QUIJOTE Y SANCHO</t>
  </si>
  <si>
    <t>5900-000120000788</t>
  </si>
  <si>
    <t>5900-000120000844</t>
  </si>
  <si>
    <t>LUCHA Y MUERTE DE DON QUJOTE.</t>
  </si>
  <si>
    <t>5900-000120000005</t>
  </si>
  <si>
    <t>DON QUIJOTE Y SUS PERSONAJES</t>
  </si>
  <si>
    <t>5900-000120000033</t>
  </si>
  <si>
    <t>MIGUEL DE CERVANTES CON DON QUIJOTE Y SANCHO PANZA</t>
  </si>
  <si>
    <t>5900-000120000065</t>
  </si>
  <si>
    <t>5900-000120000241</t>
  </si>
  <si>
    <t>MALA SIMIENTE</t>
  </si>
  <si>
    <t>5900-000120000412</t>
  </si>
  <si>
    <t>DON QUIJOTE EN EL EXILIO</t>
  </si>
  <si>
    <t>5900-000120000472</t>
  </si>
  <si>
    <t>5900-000120000489</t>
  </si>
  <si>
    <t>5900-000120000494</t>
  </si>
  <si>
    <t>5900-000120000566</t>
  </si>
  <si>
    <t>5900-000120000677</t>
  </si>
  <si>
    <t>5900-000120000716</t>
  </si>
  <si>
    <t>5900-000120000114</t>
  </si>
  <si>
    <t>5900-000120000121</t>
  </si>
  <si>
    <t>EL INSTANTE DE LA CREACIÓN (BOCETOS)</t>
  </si>
  <si>
    <t>5900-000120000138</t>
  </si>
  <si>
    <t>5900-000120000366</t>
  </si>
  <si>
    <t>5900-000120000441</t>
  </si>
  <si>
    <t>5900-000120000602</t>
  </si>
  <si>
    <t>5900-000120000768</t>
  </si>
  <si>
    <t>CABEZA DE DON QUIJOTE EN BRONCE</t>
  </si>
  <si>
    <t>5900-000120000823</t>
  </si>
  <si>
    <t>MONUMENTO QUIJOTESCO</t>
  </si>
  <si>
    <t>5900-000120000839</t>
  </si>
  <si>
    <t>JUGANDO ESTÁN ESTOS NIÑOS</t>
  </si>
  <si>
    <t>5900-000120000104</t>
  </si>
  <si>
    <t>5900-000120000177</t>
  </si>
  <si>
    <t>5900-000120000204</t>
  </si>
  <si>
    <t>5900-000120000239</t>
  </si>
  <si>
    <t>5900-000120000724</t>
  </si>
  <si>
    <t>5900-000120000804</t>
  </si>
  <si>
    <t>5900-000120000808</t>
  </si>
  <si>
    <t>5900-000120000019</t>
  </si>
  <si>
    <t>5900-000120000026</t>
  </si>
  <si>
    <t>5900-000120000103</t>
  </si>
  <si>
    <t>5900-000120000664</t>
  </si>
  <si>
    <t>5900-000120000803</t>
  </si>
  <si>
    <t>5900-000120000821</t>
  </si>
  <si>
    <t>5900-000120000846</t>
  </si>
  <si>
    <t>5900-000120000132</t>
  </si>
  <si>
    <t>5900-000120000214</t>
  </si>
  <si>
    <t>QUIJOTE ESPACIAL</t>
  </si>
  <si>
    <t>5900-000120000243</t>
  </si>
  <si>
    <t>EL ENCIERRO DE UN MUNDO</t>
  </si>
  <si>
    <t>5900-000120000376</t>
  </si>
  <si>
    <t>CAPILLA CERVANTINA (BOCETOS PREPARATORIOS)</t>
  </si>
  <si>
    <t>5900-000120000548</t>
  </si>
  <si>
    <t>5900-000120000573</t>
  </si>
  <si>
    <t>5900-000120000725</t>
  </si>
  <si>
    <t>EL INSTANTE DE LA CREACIÓN</t>
  </si>
  <si>
    <t>5900-000120000727</t>
  </si>
  <si>
    <t>DON QUIJOTE EN EL DESTIERRO</t>
  </si>
  <si>
    <t>5900-000120000739</t>
  </si>
  <si>
    <t>5900-000120000786</t>
  </si>
  <si>
    <t>QUIJOTE 2000</t>
  </si>
  <si>
    <t>5900-000120000842</t>
  </si>
  <si>
    <t>5900-000120000063</t>
  </si>
  <si>
    <t>5900-000120000066</t>
  </si>
  <si>
    <t>5900-000120000069</t>
  </si>
  <si>
    <t>SANCHO PANZA Y RUCIO</t>
  </si>
  <si>
    <t>5900-000120000150</t>
  </si>
  <si>
    <t>5900-000120000202</t>
  </si>
  <si>
    <t>5900-000120000370</t>
  </si>
  <si>
    <t>5900-000120000477</t>
  </si>
  <si>
    <t>EL CABALLERO DESTROZADO</t>
  </si>
  <si>
    <t>5900-000120000743</t>
  </si>
  <si>
    <t>5900-000120000105</t>
  </si>
  <si>
    <t>5900-000120000107</t>
  </si>
  <si>
    <t>5900-000120000447</t>
  </si>
  <si>
    <t>5900-000120000451</t>
  </si>
  <si>
    <t>CABALGANDO DE PABLO PICASSO</t>
  </si>
  <si>
    <t>5900-000120000484</t>
  </si>
  <si>
    <t>LA ALUCINACIÓN DE ALONSO QUIJANO</t>
  </si>
  <si>
    <t>5900-000120000554</t>
  </si>
  <si>
    <t>PORTA PUROS</t>
  </si>
  <si>
    <t>5900-000120000580</t>
  </si>
  <si>
    <t>5900-000120000646</t>
  </si>
  <si>
    <t>5900-000120000794</t>
  </si>
  <si>
    <t>5900-000120000052</t>
  </si>
  <si>
    <t>5900-000120000310</t>
  </si>
  <si>
    <t>5900-000120000361</t>
  </si>
  <si>
    <t>5900-000120000822</t>
  </si>
  <si>
    <t>CABEZA DE DULCINEA</t>
  </si>
  <si>
    <t>5900-000120000087</t>
  </si>
  <si>
    <t>DON QUIJOTE SOBRE LA MANCHA</t>
  </si>
  <si>
    <t>5900-000120000127</t>
  </si>
  <si>
    <t>5900-000120000146</t>
  </si>
  <si>
    <t>5900-000120000547</t>
  </si>
  <si>
    <t>5900-000120000648</t>
  </si>
  <si>
    <t>5900-000120000747</t>
  </si>
  <si>
    <t>UN TAL CABALLERO DE LA MANCHA DEL CUAL NO ME QUIER</t>
  </si>
  <si>
    <t>5900-000120000758</t>
  </si>
  <si>
    <t>CON LA IGLESIA HEMOS TOPADO, SANCHO</t>
  </si>
  <si>
    <t>5900-000120000801</t>
  </si>
  <si>
    <t>5900-000120000042</t>
  </si>
  <si>
    <t>5900-000120000058</t>
  </si>
  <si>
    <t>LA REVELIÓN DE ROCINANTE</t>
  </si>
  <si>
    <t>5900-000120000112</t>
  </si>
  <si>
    <t>DON QUIJOTE DE LA MANCHA SENTADO</t>
  </si>
  <si>
    <t>5900-000120000118</t>
  </si>
  <si>
    <t>5900-000120000136</t>
  </si>
  <si>
    <t>DON QUIJOTE (BOCETO)</t>
  </si>
  <si>
    <t>5900-000120000175</t>
  </si>
  <si>
    <t>DON QUIJOTE PARTE I CAP. XVI</t>
  </si>
  <si>
    <t>5900-000120000521</t>
  </si>
  <si>
    <t>5900-000120000657</t>
  </si>
  <si>
    <t>5900-000120000826</t>
  </si>
  <si>
    <t>5900-000120000125</t>
  </si>
  <si>
    <t>5900-000120000225</t>
  </si>
  <si>
    <t>LA DESGRACIA DE NUESTRO CABALLERO</t>
  </si>
  <si>
    <t>5900-000120000237</t>
  </si>
  <si>
    <t>ROCINANTE ENCABRONADO CON DON QUIJOTE</t>
  </si>
  <si>
    <t>5900-000120000274</t>
  </si>
  <si>
    <t>5900-000120000303</t>
  </si>
  <si>
    <t>5900-000120000563</t>
  </si>
  <si>
    <t>5900-000120000595</t>
  </si>
  <si>
    <t>5900-000120000600</t>
  </si>
  <si>
    <t>5900-000120000006</t>
  </si>
  <si>
    <t>5900-000120000054</t>
  </si>
  <si>
    <t>5900-000120000245</t>
  </si>
  <si>
    <t>DON QUIJOTE ESPANTADO POR LA MUERTE</t>
  </si>
  <si>
    <t>5900-000120000282</t>
  </si>
  <si>
    <t>5900-000120000534</t>
  </si>
  <si>
    <t>5900-000120000173</t>
  </si>
  <si>
    <t>5900-000120000424</t>
  </si>
  <si>
    <t>DON QUIJOTE SOÑADOR DE LA SIERRA MORENA</t>
  </si>
  <si>
    <t>5900-000120000439</t>
  </si>
  <si>
    <t>5900-000120000671</t>
  </si>
  <si>
    <t>5900-000120000037</t>
  </si>
  <si>
    <t>5900-000120000094</t>
  </si>
  <si>
    <t>SERÁ VERDAD QUE DON ALONSO QUIJANO VOLVIÓSE LOCO P</t>
  </si>
  <si>
    <t>5900-000120000192</t>
  </si>
  <si>
    <t>NUEVE POSTALES QUIJOTESCAS</t>
  </si>
  <si>
    <t>5900-000120000228</t>
  </si>
  <si>
    <t>5900-000120000266</t>
  </si>
  <si>
    <t>5900-000120000335</t>
  </si>
  <si>
    <t>DUCAL Y ENCANTADOR</t>
  </si>
  <si>
    <t>5900-000120000399</t>
  </si>
  <si>
    <t>5900-000120000428</t>
  </si>
  <si>
    <t>5900-000120000471</t>
  </si>
  <si>
    <t>5900-000120000541</t>
  </si>
  <si>
    <t>5900-000120000618</t>
  </si>
  <si>
    <t>5900-000120000732</t>
  </si>
  <si>
    <t>5900-000120000755</t>
  </si>
  <si>
    <t>5900-000120000805</t>
  </si>
  <si>
    <t xml:space="preserve"> EL QUIJOTE Y LOS NIÑOS</t>
  </si>
  <si>
    <t>5900-000120000819</t>
  </si>
  <si>
    <t>5900-000120000098</t>
  </si>
  <si>
    <t>DON QUIJOTE EVOCADO</t>
  </si>
  <si>
    <t>5900-000120000195</t>
  </si>
  <si>
    <t>5900-000120000152</t>
  </si>
  <si>
    <t>MEDITACIÓN DE DON QUIJOTE</t>
  </si>
  <si>
    <t>5900-000120000784</t>
  </si>
  <si>
    <t>BOCETO PREPARATORIO DE ESCULTURA QUIJOTESCA</t>
  </si>
  <si>
    <t>5900-000120000807</t>
  </si>
  <si>
    <t>5900-000120000015</t>
  </si>
  <si>
    <t>5900-000120000053</t>
  </si>
  <si>
    <t>5900-000120000071</t>
  </si>
  <si>
    <t>5900-000120000084</t>
  </si>
  <si>
    <t>DON QUIJOTE EL SR. DE LOS TRISTES</t>
  </si>
  <si>
    <t>5900-000120000168</t>
  </si>
  <si>
    <t>5900-000120000209</t>
  </si>
  <si>
    <t>5900-000120000437</t>
  </si>
  <si>
    <t>HACIA LA LUZ, SANCHO... CABALGUEMOS</t>
  </si>
  <si>
    <t>5900-000120000465</t>
  </si>
  <si>
    <t>DON QUIJOTE EN SU ÚLTIMA AVENTURA</t>
  </si>
  <si>
    <t>5900-000120000481</t>
  </si>
  <si>
    <t>PROYECTO PARA UNA PINTURA.(EXEGESIS PLÁSTICA SOBRE</t>
  </si>
  <si>
    <t>5900-000120000511</t>
  </si>
  <si>
    <t>5900-000120000610</t>
  </si>
  <si>
    <t>5900-000120000649</t>
  </si>
  <si>
    <t>5900-000120000799</t>
  </si>
  <si>
    <t>5900-000120000196</t>
  </si>
  <si>
    <t>DON QUIJOTE (ESCENA DEL PARAJE)</t>
  </si>
  <si>
    <t>5900-000120000305</t>
  </si>
  <si>
    <t>5900-000120000356</t>
  </si>
  <si>
    <t>QUIJOTE CENTENARIO</t>
  </si>
  <si>
    <t>5900-000120000463</t>
  </si>
  <si>
    <t>5900-000120000464</t>
  </si>
  <si>
    <t>5900-000120000592</t>
  </si>
  <si>
    <t>5900-000120000608</t>
  </si>
  <si>
    <t>5900-000120000760</t>
  </si>
  <si>
    <t>MOLINOS</t>
  </si>
  <si>
    <t>5900-000120000795</t>
  </si>
  <si>
    <t>5900-000120000046</t>
  </si>
  <si>
    <t>5900-000120000089</t>
  </si>
  <si>
    <t>INTELECTO Y VICIO</t>
  </si>
  <si>
    <t>OTROS</t>
  </si>
  <si>
    <t>Museo Iconografico del Quijote</t>
  </si>
  <si>
    <t>2119904002  CXP A GEG</t>
  </si>
  <si>
    <t>5113132000  PRIMAS DE VACAS., D</t>
  </si>
  <si>
    <t>5113133000  HORAS EXTRAORDINARIAS</t>
  </si>
  <si>
    <t>5116171000  ESTÍMULOS</t>
  </si>
  <si>
    <t>5121212000  MATERIALES Y UTILES</t>
  </si>
  <si>
    <t>5121214000  MAT.,UTILES Y EQUIPO</t>
  </si>
  <si>
    <t>5121216000  MATERIAL DE LIMPIEZA</t>
  </si>
  <si>
    <t>5123233000  PROD. PAPEL, CAR.</t>
  </si>
  <si>
    <t>5125256000  FIB. SINTET. HULE</t>
  </si>
  <si>
    <t>5127272000  PRENDAS DE PROTECCIÓN</t>
  </si>
  <si>
    <t>5129299000  REF. OT. BIE. MUEB.</t>
  </si>
  <si>
    <t>5132325000  ARRENDAMIENTO DE EQU</t>
  </si>
  <si>
    <t>5132327000  ARRE. ACT. INTANG</t>
  </si>
  <si>
    <t>5132329000  OTROS ARRENDAMIENTOS</t>
  </si>
  <si>
    <t>5133338000  SERVICIOS DE VIGILANCIA</t>
  </si>
  <si>
    <t>5134134500  SEGUROS DE BIENES PATRIMONIALES</t>
  </si>
  <si>
    <t>5135351000  CONSERV. Y MANTENIMI</t>
  </si>
  <si>
    <t>5135357000  INST., REP. Y MTTO.</t>
  </si>
  <si>
    <t>5135359000  SERVICIOS DE JARDINE</t>
  </si>
  <si>
    <t>5138382000  GASTOS DE ORDEN SOCIAL Y CULTURAL</t>
  </si>
  <si>
    <t>VENTAS DEL 7 AL 13 2014 ABRIL DEPOSITO MAYOR</t>
  </si>
  <si>
    <t>1000469/2017</t>
  </si>
  <si>
    <t>CONCILIACION BANCARIA CUENTA BANCARIA SERFIN NÚMERO 82-50079989-5</t>
  </si>
  <si>
    <t>AYUDAS SOCIALES A PERSONAS</t>
  </si>
  <si>
    <t>X</t>
  </si>
  <si>
    <t>Social</t>
  </si>
  <si>
    <t>Saldo Neto en la Hacienda Pública / Patrimonio 2017</t>
  </si>
  <si>
    <t>Hacienda Pública/Patrimonio Neto Final del Ejercicio 2017</t>
  </si>
  <si>
    <t>2117101013  ISR RETENCION ARRENDAMIENTO</t>
  </si>
  <si>
    <t>2117102003  CEDULAR ARRENDAMIENTO A PAGAR</t>
  </si>
  <si>
    <t>5124248000  MATERIALES COMPLEMENTARIOS</t>
  </si>
  <si>
    <t>5129294000  REFACCIONES Y ACCESO</t>
  </si>
  <si>
    <t>5129296000  REF. EQ. TRANSP.</t>
  </si>
  <si>
    <t>5135352000  INST., REPAR. MTTO.</t>
  </si>
  <si>
    <t>1242 Mobiliario y Equipo Educacional y R</t>
  </si>
  <si>
    <t>5102-000010000258</t>
  </si>
  <si>
    <t>5210-000030100024</t>
  </si>
  <si>
    <t>EQUIPO DE SONIDO DE DOS VIAS (MEZCLADORA) INCLUYE</t>
  </si>
  <si>
    <t>DIF COM BANCARIAS 03/2014</t>
  </si>
  <si>
    <t>COMISIONES SIN REGISTRO 08/2014</t>
  </si>
  <si>
    <t>DIFERENCIA COM 07/2015</t>
  </si>
  <si>
    <t xml:space="preserve">DIF.  DE VOUCHER AGOSTO </t>
  </si>
  <si>
    <t>1112107004  SANTANDER-SERFIN 82-500799895</t>
  </si>
  <si>
    <t>Del 01 de Enero al 31 de Diciembre del 2017 y  Diciembre 2016</t>
  </si>
  <si>
    <t>Al 31 de Diciembre del 2017</t>
  </si>
  <si>
    <t>Al 31 de Diciembre del 2017 y Diciembre 2016</t>
  </si>
  <si>
    <t>Al 31 de Diciembre  del 2017</t>
  </si>
  <si>
    <t>1123102001 FUNCIONARIOS Y EMPLEADOS</t>
  </si>
  <si>
    <t>1123103101  IVA ACREDITABLE</t>
  </si>
  <si>
    <t>2111102001  SUELDOS DEVENGADOS E</t>
  </si>
  <si>
    <t>2112102001  PROVEEDORES EJE ANT</t>
  </si>
  <si>
    <t>2119904005  CXP POR REMANENTES</t>
  </si>
  <si>
    <t>2119904008  CXP REMANENTE EN SOL</t>
  </si>
  <si>
    <t>4222922000  MUNICIPAL MATERIALES</t>
  </si>
  <si>
    <t>4222923000  MUNICIPAL SERVICIOS GENERALES</t>
  </si>
  <si>
    <t>5112121000  HONORARIOS ASIMILABLES A SALARI</t>
  </si>
  <si>
    <t>5114141000  APORTACIONES DE SEGURIDAD SOCIA</t>
  </si>
  <si>
    <t>5124246000  MATERIAL ELECTRICO Y ELECTRONIC</t>
  </si>
  <si>
    <t>5125253000  MEDICINAS Y PRODUCTO</t>
  </si>
  <si>
    <t>5127271000  VESTUARIOS Y UNIFORMES</t>
  </si>
  <si>
    <t>5127274000  PRODUCTOS TEXTILES</t>
  </si>
  <si>
    <t>5129297000  REF. EQ. DEF. Y SEG.</t>
  </si>
  <si>
    <t>5131317000  SERV. ACCESO A INTE</t>
  </si>
  <si>
    <t>5134348000  COMISIONES POR VENTAS</t>
  </si>
  <si>
    <t>5136365000  SERV. DE LA INDUSTR</t>
  </si>
  <si>
    <t>5139396000  OT. GTOS. RESPONS.</t>
  </si>
  <si>
    <t>5515151100  DEP. MUEBLES DE OFIC</t>
  </si>
  <si>
    <t>5515151500  DEP. EQUIPO DE COMPU</t>
  </si>
  <si>
    <t>5515151900  DEP. OTROS MOBILIARI</t>
  </si>
  <si>
    <t>5515252100  DEP. EQUIPO Y APARAT</t>
  </si>
  <si>
    <t>5515252300  DEP. CÁMARAS FOTOGRÁ</t>
  </si>
  <si>
    <t>5515454100  DEP. AUTOMOVILES Y CAMIONES</t>
  </si>
  <si>
    <t>5515454200  DEP.CARROCERIAS Y REMOLQUES</t>
  </si>
  <si>
    <t>5515454900  DEP. OTROS EQUIPOS DE TRANSPORTE</t>
  </si>
  <si>
    <t>5515656400  DEP. SISTEMA DE AIRE</t>
  </si>
  <si>
    <t>5515656500  DEP. EQUIPOS DE COMU</t>
  </si>
  <si>
    <t>5515656600  DEP. EQUIPO DE GENER</t>
  </si>
  <si>
    <t>5515656700  DEP. HERRAMIENTAS Y</t>
  </si>
  <si>
    <t>Del 1 de Enero al 31 de Diciembre de 2017</t>
  </si>
  <si>
    <t>Del 1 de Enero al 31 de diciembre de 2017</t>
  </si>
  <si>
    <t>Del 01 de Enero al 31 de Diciembre de 2017</t>
  </si>
  <si>
    <t>Del 01 Enero al 31 de Diciembre del 2017</t>
  </si>
  <si>
    <t>Del 01 de Enero al 31 de Diciembre 2017</t>
  </si>
  <si>
    <t>ZARAGOZA ZUÑIGA JUAN MANUEL</t>
  </si>
  <si>
    <t>ALCOCER MARTÍNEZ JOSE ALFOSO</t>
  </si>
  <si>
    <t>GUTIERREZ MIRANDA DAVID</t>
  </si>
  <si>
    <t>MUSEO ICONOGRAFICO DEL QUIJOTE
MONTOS PAGADOS POR AYUDAS Y SUBSIDIOS
AL 31 DE DICIEMBRE DEL 2017</t>
  </si>
  <si>
    <t>AL 31 DE DICIEMBRE DE 2017</t>
  </si>
  <si>
    <t>Al 31 DE DICIEMBRE DE 2017</t>
  </si>
  <si>
    <t>DEPOSITO 22 DE NOV REFERENCIA 6644142</t>
  </si>
  <si>
    <t>VENTAS DE NOV NO REFLEJADAS</t>
  </si>
  <si>
    <t>DEPOSITO VENTAS CAMPANERO</t>
  </si>
  <si>
    <t>DEPOSITO EN EFECTIVO NO IDENTIFICADO 20 DIC</t>
  </si>
  <si>
    <t>VENTAS EN TARJETAS DEL 19 AL 24 DE DIC</t>
  </si>
  <si>
    <t>REINTEGRO FONDO FIJO</t>
  </si>
  <si>
    <t>VENTAS TARJETA DEL 26 AL 29 DE DICIEMBRE DE 2017</t>
  </si>
  <si>
    <t xml:space="preserve">Información Financiera 4to Trimestre 2017 </t>
  </si>
  <si>
    <t>5130-000070100183</t>
  </si>
  <si>
    <t>5102-000010000265</t>
  </si>
  <si>
    <t>5102-000010000257</t>
  </si>
  <si>
    <t>5102-000010000272</t>
  </si>
  <si>
    <t>5102-000010000274</t>
  </si>
  <si>
    <t>Y YO SOY MAS MENTECATO QUE EL PUES LE SIGO Y LE</t>
  </si>
  <si>
    <t>5102-000010000260</t>
  </si>
  <si>
    <t>5102-000010000002</t>
  </si>
  <si>
    <t>5102-000010000001</t>
  </si>
  <si>
    <t>PANTALLA PLANA 29" MOD:DTQ-29U1FF, PLASTICO,GRIS	3669.00_x000D_
5102-000010000266	FUENTE DE PODER 12V VCD P/CAM	138.00_x000D_
5102-000010000270	TRANSMISOR/ RECEPTOR PASIVO 400 MTS UTP C5	252.12_x000D_
5102-000010000007	ENFRIADOR DE AGUA  2 LLAVES	2399.00_x000D_
5102-000010000264	FUENTE DE PODER 12V VCD P/CAM	138.00_x000D_
5102-000010000003	CAMARA CCD DIG COL 1/3"""</t>
  </si>
  <si>
    <t>MONITOR COLOR 21"</t>
  </si>
  <si>
    <t>GRABADORA DIGITAL DUPLEX 16 ENTRADAS</t>
  </si>
  <si>
    <t>Correspondiente del 1 de enero al 31 de Diciembre de 2017</t>
  </si>
  <si>
    <t>Correspondiente del 1 de enero al 31 de diciembre de 2017</t>
  </si>
  <si>
    <t>MUSEO ICONOGRAFICO DEL QUIJOTE
EJERCICIO Y DESTINO DE GASTO FEDERALIZADO Y REINTEGROS
DEL 1 DE ENERO AL 31 DE DICIEMBRE DEL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</si>
</sst>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 numFmtId="168" formatCode="_-* #,##0.00\ _€_-;\-* #,##0.00\ _€_-;_-* &quot;-&quot;??\ _€_-;_-@_-"/>
    <numFmt numFmtId="169" formatCode="_(* #,##0.00_);_(* \(#,##0.00\);_(* &quot;-&quot;??_);_(@_)"/>
    <numFmt numFmtId="170" formatCode="_-* #,##0_-;\-* #,##0_-;_-* &quot;-&quot;??_-;_-@_-"/>
    <numFmt numFmtId="171" formatCode="#,##0.0000000000000"/>
    <numFmt numFmtId="172" formatCode="[$$-80A]#,##0.00"/>
    <numFmt numFmtId="173" formatCode="_(&quot;$&quot;* #,##0.00_);_(&quot;$&quot;* \(#,##0.00\);_(&quot;$&quot;* &quot;-&quot;??_);_(@_)"/>
    <numFmt numFmtId="174" formatCode="&quot;$&quot;#,##0.00"/>
    <numFmt numFmtId="175" formatCode="&quot;$&quot;#,##0.00_);[Red]\(&quot;$&quot;#,##0.00\)"/>
    <numFmt numFmtId="176" formatCode="0000000000"/>
    <numFmt numFmtId="177" formatCode="#,##0.0"/>
    <numFmt numFmtId="178" formatCode="#,##0.00_ ;\-#,##0.00\ "/>
  </numFmts>
  <fonts count="88"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8"/>
      <name val="Arial"/>
      <family val="2"/>
    </font>
    <font>
      <b/>
      <sz val="9"/>
      <name val="Arial"/>
      <family val="2"/>
    </font>
    <font>
      <sz val="10"/>
      <name val="Arial"/>
      <family val="2"/>
    </font>
    <font>
      <b/>
      <sz val="8"/>
      <name val="Arial"/>
      <family val="2"/>
    </font>
    <font>
      <sz val="9"/>
      <name val="Arial"/>
      <family val="2"/>
    </font>
    <font>
      <b/>
      <i/>
      <sz val="8"/>
      <name val="Arial"/>
      <family val="2"/>
    </font>
    <font>
      <sz val="11"/>
      <color theme="1"/>
      <name val="Calibri"/>
      <family val="2"/>
      <scheme val="minor"/>
    </font>
    <font>
      <sz val="8"/>
      <color theme="1"/>
      <name val="Arial"/>
      <family val="2"/>
    </font>
    <font>
      <b/>
      <sz val="8"/>
      <color theme="1"/>
      <name val="Arial"/>
      <family val="2"/>
    </font>
    <font>
      <sz val="8"/>
      <color theme="1"/>
      <name val="Calibri"/>
      <family val="2"/>
      <scheme val="minor"/>
    </font>
    <font>
      <sz val="11"/>
      <color indexed="8"/>
      <name val="Calibri"/>
      <family val="2"/>
    </font>
    <font>
      <b/>
      <sz val="10"/>
      <name val="Arial"/>
      <family val="2"/>
    </font>
    <font>
      <b/>
      <sz val="10"/>
      <color rgb="FF002060"/>
      <name val="Arial"/>
      <family val="2"/>
    </font>
    <font>
      <sz val="9"/>
      <color indexed="81"/>
      <name val="Tahoma"/>
      <family val="2"/>
    </font>
    <font>
      <b/>
      <sz val="9"/>
      <color indexed="81"/>
      <name val="Tahoma"/>
      <family val="2"/>
    </font>
    <font>
      <sz val="11"/>
      <color theme="0"/>
      <name val="Calibri"/>
      <family val="2"/>
      <scheme val="minor"/>
    </font>
    <font>
      <sz val="10"/>
      <color theme="1"/>
      <name val="Arial"/>
      <family val="2"/>
    </font>
    <font>
      <b/>
      <sz val="10"/>
      <color theme="1"/>
      <name val="Arial"/>
      <family val="2"/>
    </font>
    <font>
      <sz val="10"/>
      <color theme="0"/>
      <name val="Arial"/>
      <family val="2"/>
    </font>
    <font>
      <i/>
      <sz val="10"/>
      <name val="Arial"/>
      <family val="2"/>
    </font>
    <font>
      <b/>
      <i/>
      <sz val="10"/>
      <name val="Arial"/>
      <family val="2"/>
    </font>
    <font>
      <i/>
      <sz val="10"/>
      <color theme="1"/>
      <name val="Arial"/>
      <family val="2"/>
    </font>
    <font>
      <b/>
      <sz val="10"/>
      <color theme="0" tint="-0.499984740745262"/>
      <name val="Arial"/>
      <family val="2"/>
    </font>
    <font>
      <b/>
      <sz val="10"/>
      <color theme="0"/>
      <name val="Arial"/>
      <family val="2"/>
    </font>
    <font>
      <b/>
      <i/>
      <sz val="10"/>
      <color theme="1"/>
      <name val="Arial"/>
      <family val="2"/>
    </font>
    <font>
      <sz val="10"/>
      <color rgb="FFFF0000"/>
      <name val="Arial"/>
      <family val="2"/>
    </font>
    <font>
      <b/>
      <sz val="10"/>
      <color theme="1" tint="0.34998626667073579"/>
      <name val="Arial"/>
      <family val="2"/>
    </font>
    <font>
      <u/>
      <sz val="10"/>
      <color theme="1"/>
      <name val="Arial"/>
      <family val="2"/>
    </font>
    <font>
      <b/>
      <sz val="10"/>
      <color rgb="FF0070C0"/>
      <name val="Arial"/>
      <family val="2"/>
    </font>
    <font>
      <b/>
      <u/>
      <sz val="10"/>
      <color theme="1"/>
      <name val="Arial"/>
      <family val="2"/>
    </font>
    <font>
      <b/>
      <sz val="10"/>
      <color rgb="FF000000"/>
      <name val="Arial"/>
      <family val="2"/>
    </font>
    <font>
      <sz val="10"/>
      <color rgb="FF000000"/>
      <name val="Arial"/>
      <family val="2"/>
    </font>
    <font>
      <sz val="10"/>
      <color rgb="FF222222"/>
      <name val="Arial"/>
      <family val="2"/>
    </font>
    <font>
      <sz val="10"/>
      <color indexed="8"/>
      <name val="Arial"/>
      <family val="2"/>
    </font>
    <font>
      <b/>
      <sz val="10"/>
      <color indexed="8"/>
      <name val="Arial"/>
      <family val="2"/>
    </font>
    <font>
      <b/>
      <sz val="10"/>
      <color rgb="FFFF0000"/>
      <name val="Arial"/>
      <family val="2"/>
    </font>
    <font>
      <b/>
      <vertAlign val="superscript"/>
      <sz val="10"/>
      <name val="Arial"/>
      <family val="2"/>
    </font>
    <font>
      <vertAlign val="superscript"/>
      <sz val="10"/>
      <color theme="1"/>
      <name val="Arial"/>
      <family val="2"/>
    </font>
    <font>
      <b/>
      <sz val="8"/>
      <color indexed="8"/>
      <name val="Arial"/>
      <family val="2"/>
    </font>
    <font>
      <sz val="12"/>
      <color indexed="24"/>
      <name val="Arial"/>
      <family val="2"/>
    </font>
    <font>
      <b/>
      <sz val="18"/>
      <color indexed="24"/>
      <name val="Arial"/>
      <family val="2"/>
    </font>
    <font>
      <b/>
      <sz val="14"/>
      <color indexed="24"/>
      <name val="Arial"/>
      <family val="2"/>
    </font>
    <font>
      <sz val="11"/>
      <color theme="1"/>
      <name val="Garamond"/>
      <family val="2"/>
    </font>
    <font>
      <b/>
      <sz val="18"/>
      <color theme="3"/>
      <name val="Cambria"/>
      <family val="2"/>
      <scheme val="major"/>
    </font>
    <font>
      <b/>
      <sz val="15"/>
      <color theme="3"/>
      <name val="Arial Narrow"/>
      <family val="2"/>
    </font>
    <font>
      <b/>
      <sz val="13"/>
      <color theme="3"/>
      <name val="Arial Narrow"/>
      <family val="2"/>
    </font>
    <font>
      <b/>
      <sz val="11"/>
      <color theme="3"/>
      <name val="Arial Narrow"/>
      <family val="2"/>
    </font>
    <font>
      <sz val="11"/>
      <color rgb="FF006100"/>
      <name val="Arial Narrow"/>
      <family val="2"/>
    </font>
    <font>
      <sz val="11"/>
      <color rgb="FF9C0006"/>
      <name val="Arial Narrow"/>
      <family val="2"/>
    </font>
    <font>
      <sz val="11"/>
      <color rgb="FF9C6500"/>
      <name val="Arial Narrow"/>
      <family val="2"/>
    </font>
    <font>
      <sz val="11"/>
      <color rgb="FF3F3F76"/>
      <name val="Arial Narrow"/>
      <family val="2"/>
    </font>
    <font>
      <b/>
      <sz val="11"/>
      <color rgb="FF3F3F3F"/>
      <name val="Arial Narrow"/>
      <family val="2"/>
    </font>
    <font>
      <b/>
      <sz val="11"/>
      <color rgb="FFFA7D00"/>
      <name val="Arial Narrow"/>
      <family val="2"/>
    </font>
    <font>
      <sz val="11"/>
      <color rgb="FFFA7D00"/>
      <name val="Arial Narrow"/>
      <family val="2"/>
    </font>
    <font>
      <b/>
      <sz val="11"/>
      <color theme="0"/>
      <name val="Arial Narrow"/>
      <family val="2"/>
    </font>
    <font>
      <sz val="11"/>
      <color rgb="FFFF0000"/>
      <name val="Arial Narrow"/>
      <family val="2"/>
    </font>
    <font>
      <i/>
      <sz val="11"/>
      <color rgb="FF7F7F7F"/>
      <name val="Arial Narrow"/>
      <family val="2"/>
    </font>
    <font>
      <b/>
      <sz val="11"/>
      <color theme="1"/>
      <name val="Arial Narrow"/>
      <family val="2"/>
    </font>
    <font>
      <sz val="11"/>
      <color theme="0"/>
      <name val="Arial Narrow"/>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theme="1"/>
      <name val="Times New Roman"/>
      <family val="2"/>
    </font>
    <font>
      <sz val="10"/>
      <name val="Arial"/>
      <family val="2"/>
    </font>
    <font>
      <b/>
      <sz val="7"/>
      <color indexed="81"/>
      <name val="Arial Narrow"/>
      <family val="2"/>
    </font>
    <font>
      <sz val="18"/>
      <color theme="3"/>
      <name val="Cambria"/>
      <family val="2"/>
      <scheme val="major"/>
    </font>
    <font>
      <sz val="11"/>
      <name val="Calibri"/>
      <family val="2"/>
      <scheme val="minor"/>
    </font>
    <font>
      <b/>
      <sz val="15"/>
      <color indexed="56"/>
      <name val="Arial Narrow"/>
      <family val="2"/>
    </font>
    <font>
      <sz val="11"/>
      <color rgb="FF000000"/>
      <name val="Calibri"/>
      <family val="2"/>
      <scheme val="minor"/>
    </font>
  </fonts>
  <fills count="41">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0"/>
      </patternFill>
    </fill>
  </fills>
  <borders count="64">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theme="0" tint="-0.499984740745262"/>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indexed="62"/>
      </bottom>
      <diagonal/>
    </border>
  </borders>
  <cellStyleXfs count="58527">
    <xf numFmtId="0" fontId="0" fillId="0" borderId="0"/>
    <xf numFmtId="164" fontId="10" fillId="0" borderId="0"/>
    <xf numFmtId="43" fontId="14" fillId="0" borderId="0" applyFont="0" applyFill="0" applyBorder="0" applyAlignment="0" applyProtection="0"/>
    <xf numFmtId="0" fontId="10" fillId="0" borderId="0"/>
    <xf numFmtId="0" fontId="14" fillId="0" borderId="0"/>
    <xf numFmtId="43" fontId="18" fillId="0" borderId="0" applyFont="0" applyFill="0" applyBorder="0" applyAlignment="0" applyProtection="0"/>
    <xf numFmtId="0" fontId="10" fillId="0" borderId="0"/>
    <xf numFmtId="0" fontId="15" fillId="0" borderId="0"/>
    <xf numFmtId="0" fontId="10" fillId="0" borderId="0"/>
    <xf numFmtId="9" fontId="15" fillId="0" borderId="0" applyFont="0" applyFill="0" applyBorder="0" applyAlignment="0" applyProtection="0"/>
    <xf numFmtId="167"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4" fillId="0" borderId="0"/>
    <xf numFmtId="0" fontId="14" fillId="0" borderId="0"/>
    <xf numFmtId="9" fontId="14" fillId="0" borderId="0" applyFont="0" applyFill="0" applyBorder="0" applyAlignment="0" applyProtection="0"/>
    <xf numFmtId="0" fontId="10" fillId="0" borderId="0"/>
    <xf numFmtId="0" fontId="47" fillId="0" borderId="0" applyNumberFormat="0" applyFill="0" applyBorder="0" applyAlignment="0" applyProtection="0"/>
    <xf numFmtId="2" fontId="47" fillId="0" borderId="0" applyFill="0" applyBorder="0" applyAlignment="0" applyProtection="0"/>
    <xf numFmtId="0" fontId="48" fillId="0" borderId="0" applyNumberFormat="0" applyFill="0" applyBorder="0" applyAlignment="0" applyProtection="0"/>
    <xf numFmtId="0" fontId="49" fillId="0" borderId="0" applyNumberFormat="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9" borderId="49" applyNumberFormat="0" applyFont="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0" fontId="47" fillId="0" borderId="50" applyNumberFormat="0" applyFill="0" applyAlignment="0" applyProtection="0"/>
    <xf numFmtId="168" fontId="18" fillId="0" borderId="0" applyFont="0" applyFill="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43" fontId="10" fillId="0" borderId="0" applyFont="0" applyFill="0" applyBorder="0" applyAlignment="0" applyProtection="0"/>
    <xf numFmtId="0" fontId="14" fillId="0" borderId="0"/>
    <xf numFmtId="0" fontId="10" fillId="0" borderId="0"/>
    <xf numFmtId="43" fontId="14" fillId="0" borderId="0" applyFont="0" applyFill="0" applyBorder="0" applyAlignment="0" applyProtection="0"/>
    <xf numFmtId="0" fontId="50" fillId="0" borderId="0"/>
    <xf numFmtId="0" fontId="14" fillId="0" borderId="0"/>
    <xf numFmtId="0" fontId="14" fillId="0" borderId="0"/>
    <xf numFmtId="9" fontId="14" fillId="0" borderId="0" applyFont="0" applyFill="0" applyBorder="0" applyAlignment="0" applyProtection="0"/>
    <xf numFmtId="43" fontId="10" fillId="0" borderId="0" applyFont="0" applyFill="0" applyBorder="0" applyAlignment="0" applyProtection="0"/>
    <xf numFmtId="0" fontId="14" fillId="0" borderId="0"/>
    <xf numFmtId="0" fontId="10" fillId="0" borderId="0"/>
    <xf numFmtId="0" fontId="10" fillId="0" borderId="0"/>
    <xf numFmtId="0" fontId="10" fillId="0" borderId="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applyNumberFormat="0" applyFill="0" applyBorder="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14"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165" fontId="10" fillId="0" borderId="0"/>
    <xf numFmtId="165" fontId="10" fillId="0" borderId="0"/>
    <xf numFmtId="165" fontId="10" fillId="0" borderId="0"/>
    <xf numFmtId="165" fontId="10" fillId="0" borderId="0"/>
    <xf numFmtId="4" fontId="41" fillId="40" borderId="59" applyNumberFormat="0" applyProtection="0">
      <alignment horizontal="left" vertical="center" indent="1"/>
    </xf>
    <xf numFmtId="166" fontId="14" fillId="0" borderId="0" applyFont="0" applyFill="0" applyBorder="0" applyAlignment="0" applyProtection="0"/>
    <xf numFmtId="0" fontId="10" fillId="0" borderId="0"/>
    <xf numFmtId="43" fontId="14" fillId="0" borderId="0" applyFont="0" applyFill="0" applyBorder="0" applyAlignment="0" applyProtection="0"/>
    <xf numFmtId="164" fontId="10" fillId="0" borderId="0"/>
    <xf numFmtId="0" fontId="7" fillId="9" borderId="49" applyNumberFormat="0" applyFont="0" applyAlignment="0" applyProtection="0"/>
    <xf numFmtId="169"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0" fontId="7" fillId="9" borderId="49" applyNumberFormat="0" applyFont="0" applyAlignment="0" applyProtection="0"/>
    <xf numFmtId="164" fontId="10" fillId="0" borderId="0"/>
    <xf numFmtId="164" fontId="10" fillId="0" borderId="0"/>
    <xf numFmtId="0" fontId="67" fillId="0" borderId="51"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0" applyNumberFormat="0" applyFill="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76" fillId="0" borderId="56" applyNumberFormat="0" applyFill="0" applyAlignment="0" applyProtection="0"/>
    <xf numFmtId="0" fontId="77" fillId="23" borderId="57"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58" applyNumberFormat="0" applyFill="0" applyAlignment="0" applyProtection="0"/>
    <xf numFmtId="0" fontId="23" fillId="24"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4" fillId="32"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70" fillId="18" borderId="0" applyNumberFormat="0" applyBorder="0" applyAlignment="0" applyProtection="0"/>
    <xf numFmtId="0" fontId="69" fillId="0" borderId="0" applyNumberFormat="0" applyFill="0" applyBorder="0" applyAlignment="0" applyProtection="0"/>
    <xf numFmtId="0" fontId="14" fillId="28" borderId="0" applyNumberFormat="0" applyBorder="0" applyAlignment="0" applyProtection="0"/>
    <xf numFmtId="0" fontId="7" fillId="10" borderId="0" applyNumberFormat="0" applyBorder="0" applyAlignment="0" applyProtection="0"/>
    <xf numFmtId="0" fontId="74" fillId="22" borderId="55" applyNumberFormat="0" applyAlignment="0" applyProtection="0"/>
    <xf numFmtId="0" fontId="75" fillId="22" borderId="54" applyNumberFormat="0" applyAlignment="0" applyProtection="0"/>
    <xf numFmtId="0" fontId="80" fillId="0" borderId="58" applyNumberFormat="0" applyFill="0" applyAlignment="0" applyProtection="0"/>
    <xf numFmtId="0" fontId="7" fillId="10" borderId="0" applyNumberFormat="0" applyBorder="0" applyAlignment="0" applyProtection="0"/>
    <xf numFmtId="0" fontId="7" fillId="25"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69" fillId="0" borderId="53"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9" fillId="0" borderId="0" applyNumberFormat="0" applyFill="0" applyBorder="0" applyAlignment="0" applyProtection="0"/>
    <xf numFmtId="0" fontId="73" fillId="21" borderId="54" applyNumberFormat="0" applyAlignment="0" applyProtection="0"/>
    <xf numFmtId="0" fontId="7" fillId="34"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2" fillId="20"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14" fillId="0" borderId="0"/>
    <xf numFmtId="164" fontId="10" fillId="0" borderId="0"/>
    <xf numFmtId="43" fontId="14" fillId="0" borderId="0" applyFont="0" applyFill="0" applyBorder="0" applyAlignment="0" applyProtection="0"/>
    <xf numFmtId="0" fontId="14" fillId="38" borderId="0" applyNumberFormat="0" applyBorder="0" applyAlignment="0" applyProtection="0"/>
    <xf numFmtId="0" fontId="7" fillId="10" borderId="0" applyNumberFormat="0" applyBorder="0" applyAlignment="0" applyProtection="0"/>
    <xf numFmtId="43" fontId="18" fillId="0" borderId="0" applyFont="0" applyFill="0" applyBorder="0" applyAlignment="0" applyProtection="0"/>
    <xf numFmtId="0" fontId="67" fillId="0" borderId="51"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0" applyNumberFormat="0" applyFill="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76" fillId="0" borderId="56" applyNumberFormat="0" applyFill="0" applyAlignment="0" applyProtection="0"/>
    <xf numFmtId="0" fontId="77" fillId="23" borderId="57" applyNumberFormat="0" applyAlignment="0" applyProtection="0"/>
    <xf numFmtId="0" fontId="78" fillId="0" borderId="0" applyNumberFormat="0" applyFill="0" applyBorder="0" applyAlignment="0" applyProtection="0"/>
    <xf numFmtId="0" fontId="14" fillId="9" borderId="49" applyNumberFormat="0" applyFont="0" applyAlignment="0" applyProtection="0"/>
    <xf numFmtId="0" fontId="79" fillId="0" borderId="0" applyNumberFormat="0" applyFill="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68" fillId="0" borderId="52"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8" fillId="0" borderId="0" applyNumberFormat="0" applyFill="0" applyBorder="0" applyAlignment="0" applyProtection="0"/>
    <xf numFmtId="0" fontId="67" fillId="0" borderId="51" applyNumberFormat="0" applyFill="0" applyAlignment="0" applyProtection="0"/>
    <xf numFmtId="0" fontId="7" fillId="34" borderId="0" applyNumberFormat="0" applyBorder="0" applyAlignment="0" applyProtection="0"/>
    <xf numFmtId="0" fontId="7" fillId="35" borderId="0" applyNumberFormat="0" applyBorder="0" applyAlignment="0" applyProtection="0"/>
    <xf numFmtId="0" fontId="77" fillId="23" borderId="57" applyNumberFormat="0" applyAlignment="0" applyProtection="0"/>
    <xf numFmtId="0" fontId="7" fillId="38" borderId="0" applyNumberFormat="0" applyBorder="0" applyAlignment="0" applyProtection="0"/>
    <xf numFmtId="0" fontId="7" fillId="39" borderId="0" applyNumberFormat="0" applyBorder="0" applyAlignment="0" applyProtection="0"/>
    <xf numFmtId="0" fontId="76" fillId="0" borderId="56" applyNumberFormat="0" applyFill="0" applyAlignment="0" applyProtection="0"/>
    <xf numFmtId="0" fontId="14" fillId="0" borderId="0"/>
    <xf numFmtId="164" fontId="10" fillId="0" borderId="0"/>
    <xf numFmtId="43" fontId="14" fillId="0" borderId="0" applyFont="0" applyFill="0" applyBorder="0" applyAlignment="0" applyProtection="0"/>
    <xf numFmtId="0" fontId="7" fillId="11" borderId="0" applyNumberFormat="0" applyBorder="0" applyAlignment="0" applyProtection="0"/>
    <xf numFmtId="164" fontId="10" fillId="0" borderId="0"/>
    <xf numFmtId="43" fontId="18" fillId="0" borderId="0" applyFont="0" applyFill="0" applyBorder="0" applyAlignment="0" applyProtection="0"/>
    <xf numFmtId="0" fontId="67" fillId="0" borderId="51"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0" applyNumberFormat="0" applyFill="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76" fillId="0" borderId="56" applyNumberFormat="0" applyFill="0" applyAlignment="0" applyProtection="0"/>
    <xf numFmtId="0" fontId="77" fillId="23" borderId="57" applyNumberFormat="0" applyAlignment="0" applyProtection="0"/>
    <xf numFmtId="0" fontId="78" fillId="0" borderId="0" applyNumberFormat="0" applyFill="0" applyBorder="0" applyAlignment="0" applyProtection="0"/>
    <xf numFmtId="0" fontId="14" fillId="9" borderId="49" applyNumberFormat="0" applyFont="0" applyAlignment="0" applyProtection="0"/>
    <xf numFmtId="0" fontId="79" fillId="0" borderId="0" applyNumberFormat="0" applyFill="0" applyBorder="0" applyAlignment="0" applyProtection="0"/>
    <xf numFmtId="0" fontId="80" fillId="0" borderId="58" applyNumberFormat="0" applyFill="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8" fillId="0" borderId="0" applyFont="0" applyFill="0" applyBorder="0" applyAlignment="0" applyProtection="0"/>
    <xf numFmtId="0" fontId="14" fillId="10"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14" fillId="28"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8" fillId="0" borderId="52" applyNumberFormat="0" applyFill="0" applyAlignment="0" applyProtection="0"/>
    <xf numFmtId="0" fontId="7" fillId="10" borderId="0" applyNumberFormat="0" applyBorder="0" applyAlignment="0" applyProtection="0"/>
    <xf numFmtId="0" fontId="7" fillId="2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43" fontId="18" fillId="0" borderId="0" applyFont="0" applyFill="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75" fillId="22" borderId="54" applyNumberFormat="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164" fontId="10" fillId="0" borderId="0"/>
    <xf numFmtId="43" fontId="14" fillId="0" borderId="0" applyFont="0" applyFill="0" applyBorder="0" applyAlignment="0" applyProtection="0"/>
    <xf numFmtId="0" fontId="14"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67" fillId="0" borderId="51"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0" applyNumberFormat="0" applyFill="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76" fillId="0" borderId="56" applyNumberFormat="0" applyFill="0" applyAlignment="0" applyProtection="0"/>
    <xf numFmtId="0" fontId="77" fillId="23" borderId="57" applyNumberFormat="0" applyAlignment="0" applyProtection="0"/>
    <xf numFmtId="0" fontId="78" fillId="0" borderId="0" applyNumberFormat="0" applyFill="0" applyBorder="0" applyAlignment="0" applyProtection="0"/>
    <xf numFmtId="0" fontId="14" fillId="9" borderId="49" applyNumberFormat="0" applyFont="0" applyAlignment="0" applyProtection="0"/>
    <xf numFmtId="0" fontId="79" fillId="0" borderId="0" applyNumberFormat="0" applyFill="0" applyBorder="0" applyAlignment="0" applyProtection="0"/>
    <xf numFmtId="0" fontId="80" fillId="0" borderId="58" applyNumberFormat="0" applyFill="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14" fillId="3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43" fontId="14"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164" fontId="10" fillId="0" borderId="0"/>
    <xf numFmtId="43" fontId="14" fillId="0" borderId="0" applyFont="0" applyFill="0" applyBorder="0" applyAlignment="0" applyProtection="0"/>
    <xf numFmtId="0" fontId="14" fillId="28" borderId="0" applyNumberFormat="0" applyBorder="0" applyAlignment="0" applyProtection="0"/>
    <xf numFmtId="0" fontId="67" fillId="0" borderId="51" applyNumberFormat="0" applyFill="0" applyAlignment="0" applyProtection="0"/>
    <xf numFmtId="43" fontId="18" fillId="0" borderId="0" applyFont="0" applyFill="0" applyBorder="0" applyAlignment="0" applyProtection="0"/>
    <xf numFmtId="0" fontId="67" fillId="0" borderId="51"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0" applyNumberFormat="0" applyFill="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76" fillId="0" borderId="56" applyNumberFormat="0" applyFill="0" applyAlignment="0" applyProtection="0"/>
    <xf numFmtId="0" fontId="77" fillId="23" borderId="57" applyNumberFormat="0" applyAlignment="0" applyProtection="0"/>
    <xf numFmtId="0" fontId="78" fillId="0" borderId="0" applyNumberFormat="0" applyFill="0" applyBorder="0" applyAlignment="0" applyProtection="0"/>
    <xf numFmtId="0" fontId="14" fillId="9" borderId="49" applyNumberFormat="0" applyFont="0" applyAlignment="0" applyProtection="0"/>
    <xf numFmtId="0" fontId="79" fillId="0" borderId="0" applyNumberFormat="0" applyFill="0" applyBorder="0" applyAlignment="0" applyProtection="0"/>
    <xf numFmtId="0" fontId="80" fillId="0" borderId="58" applyNumberFormat="0" applyFill="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14" fillId="38"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7" fillId="0" borderId="51" applyNumberFormat="0" applyFill="0" applyAlignment="0" applyProtection="0"/>
    <xf numFmtId="0" fontId="23"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3" fillId="27" borderId="0" applyNumberFormat="0" applyBorder="0" applyAlignment="0" applyProtection="0"/>
    <xf numFmtId="0" fontId="23" fillId="14"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4" fillId="22" borderId="55" applyNumberFormat="0" applyAlignment="0" applyProtection="0"/>
    <xf numFmtId="164" fontId="10" fillId="0" borderId="0"/>
    <xf numFmtId="43" fontId="14" fillId="0" borderId="0" applyFont="0" applyFill="0" applyBorder="0" applyAlignment="0" applyProtection="0"/>
    <xf numFmtId="164" fontId="10" fillId="0" borderId="0"/>
    <xf numFmtId="0" fontId="7" fillId="39" borderId="0" applyNumberFormat="0" applyBorder="0" applyAlignment="0" applyProtection="0"/>
    <xf numFmtId="43" fontId="18" fillId="0" borderId="0" applyFont="0" applyFill="0" applyBorder="0" applyAlignment="0" applyProtection="0"/>
    <xf numFmtId="0" fontId="67" fillId="0" borderId="51"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0" applyNumberFormat="0" applyFill="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76" fillId="0" borderId="56" applyNumberFormat="0" applyFill="0" applyAlignment="0" applyProtection="0"/>
    <xf numFmtId="0" fontId="77" fillId="23" borderId="57" applyNumberFormat="0" applyAlignment="0" applyProtection="0"/>
    <xf numFmtId="0" fontId="78" fillId="0" borderId="0" applyNumberFormat="0" applyFill="0" applyBorder="0" applyAlignment="0" applyProtection="0"/>
    <xf numFmtId="0" fontId="14" fillId="9" borderId="49" applyNumberFormat="0" applyFont="0" applyAlignment="0" applyProtection="0"/>
    <xf numFmtId="0" fontId="79" fillId="0" borderId="0" applyNumberFormat="0" applyFill="0" applyBorder="0" applyAlignment="0" applyProtection="0"/>
    <xf numFmtId="0" fontId="80" fillId="0" borderId="58" applyNumberFormat="0" applyFill="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14" fillId="0" borderId="0"/>
    <xf numFmtId="0" fontId="23" fillId="27"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67" fillId="0" borderId="51" applyNumberFormat="0" applyFill="0" applyAlignment="0" applyProtection="0"/>
    <xf numFmtId="0" fontId="7" fillId="15" borderId="0" applyNumberFormat="0" applyBorder="0" applyAlignment="0" applyProtection="0"/>
    <xf numFmtId="166" fontId="14" fillId="0" borderId="0" applyFont="0" applyFill="0" applyBorder="0" applyAlignment="0" applyProtection="0"/>
    <xf numFmtId="43" fontId="18" fillId="0" borderId="0" applyFont="0" applyFill="0" applyBorder="0" applyAlignment="0" applyProtection="0"/>
    <xf numFmtId="0" fontId="10" fillId="0" borderId="0"/>
    <xf numFmtId="43" fontId="14" fillId="0" borderId="0" applyFont="0" applyFill="0" applyBorder="0" applyAlignment="0" applyProtection="0"/>
    <xf numFmtId="0" fontId="72" fillId="20" borderId="0" applyNumberFormat="0" applyBorder="0" applyAlignment="0" applyProtection="0"/>
    <xf numFmtId="0" fontId="7" fillId="9" borderId="49" applyNumberFormat="0" applyFont="0" applyAlignment="0" applyProtection="0"/>
    <xf numFmtId="0" fontId="68" fillId="0" borderId="52" applyNumberFormat="0" applyFill="0" applyAlignment="0" applyProtection="0"/>
    <xf numFmtId="0" fontId="78" fillId="0" borderId="0" applyNumberFormat="0" applyFill="0" applyBorder="0" applyAlignment="0" applyProtection="0"/>
    <xf numFmtId="0" fontId="77" fillId="23" borderId="57" applyNumberFormat="0" applyAlignment="0" applyProtection="0"/>
    <xf numFmtId="0" fontId="72" fillId="20" borderId="0" applyNumberFormat="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0" fontId="7" fillId="9" borderId="49" applyNumberFormat="0" applyFont="0" applyAlignment="0" applyProtection="0"/>
    <xf numFmtId="0" fontId="14" fillId="10" borderId="0" applyNumberFormat="0" applyBorder="0" applyAlignment="0" applyProtection="0"/>
    <xf numFmtId="0" fontId="14" fillId="9" borderId="49" applyNumberFormat="0" applyFont="0" applyAlignment="0" applyProtection="0"/>
    <xf numFmtId="0" fontId="14" fillId="9" borderId="49" applyNumberFormat="0" applyFont="0" applyAlignment="0" applyProtection="0"/>
    <xf numFmtId="0" fontId="68" fillId="0" borderId="52" applyNumberFormat="0" applyFill="0" applyAlignment="0" applyProtection="0"/>
    <xf numFmtId="43" fontId="14" fillId="0" borderId="0" applyFont="0" applyFill="0" applyBorder="0" applyAlignment="0" applyProtection="0"/>
    <xf numFmtId="0" fontId="67" fillId="0" borderId="51" applyNumberFormat="0" applyFill="0" applyAlignment="0" applyProtection="0"/>
    <xf numFmtId="43" fontId="14" fillId="0" borderId="0" applyFont="0" applyFill="0" applyBorder="0" applyAlignment="0" applyProtection="0"/>
    <xf numFmtId="0" fontId="7" fillId="13" borderId="0" applyNumberFormat="0" applyBorder="0" applyAlignment="0" applyProtection="0"/>
    <xf numFmtId="0" fontId="23" fillId="24" borderId="0" applyNumberFormat="0" applyBorder="0" applyAlignment="0" applyProtection="0"/>
    <xf numFmtId="43" fontId="18" fillId="0" borderId="0" applyFont="0" applyFill="0" applyBorder="0" applyAlignment="0" applyProtection="0"/>
    <xf numFmtId="0" fontId="14" fillId="11" borderId="0" applyNumberFormat="0" applyBorder="0" applyAlignment="0" applyProtection="0"/>
    <xf numFmtId="0" fontId="7" fillId="34"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67" fillId="0" borderId="51" applyNumberFormat="0" applyFill="0" applyAlignment="0" applyProtection="0"/>
    <xf numFmtId="0" fontId="7" fillId="13" borderId="0" applyNumberFormat="0" applyBorder="0" applyAlignment="0" applyProtection="0"/>
    <xf numFmtId="0" fontId="7" fillId="28" borderId="0" applyNumberFormat="0" applyBorder="0" applyAlignment="0" applyProtection="0"/>
    <xf numFmtId="0" fontId="14" fillId="38" borderId="0" applyNumberFormat="0" applyBorder="0" applyAlignment="0" applyProtection="0"/>
    <xf numFmtId="0" fontId="7" fillId="9" borderId="49" applyNumberFormat="0" applyFont="0" applyAlignment="0" applyProtection="0"/>
    <xf numFmtId="0" fontId="75" fillId="22" borderId="54" applyNumberFormat="0" applyAlignment="0" applyProtection="0"/>
    <xf numFmtId="0" fontId="7" fillId="38" borderId="0" applyNumberFormat="0" applyBorder="0" applyAlignment="0" applyProtection="0"/>
    <xf numFmtId="0" fontId="74" fillId="22" borderId="55" applyNumberFormat="0" applyAlignment="0" applyProtection="0"/>
    <xf numFmtId="166" fontId="14" fillId="0" borderId="0" applyFont="0" applyFill="0" applyBorder="0" applyAlignment="0" applyProtection="0"/>
    <xf numFmtId="43" fontId="14" fillId="0" borderId="0" applyFont="0" applyFill="0" applyBorder="0" applyAlignment="0" applyProtection="0"/>
    <xf numFmtId="0" fontId="7" fillId="34" borderId="0" applyNumberFormat="0" applyBorder="0" applyAlignment="0" applyProtection="0"/>
    <xf numFmtId="0" fontId="71" fillId="19" borderId="0" applyNumberFormat="0" applyBorder="0" applyAlignment="0" applyProtection="0"/>
    <xf numFmtId="0" fontId="23" fillId="2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68" fillId="0" borderId="52" applyNumberFormat="0" applyFill="0" applyAlignment="0" applyProtection="0"/>
    <xf numFmtId="0" fontId="23" fillId="37" borderId="0" applyNumberFormat="0" applyBorder="0" applyAlignment="0" applyProtection="0"/>
    <xf numFmtId="0" fontId="67" fillId="0" borderId="51" applyNumberFormat="0" applyFill="0" applyAlignment="0" applyProtection="0"/>
    <xf numFmtId="0" fontId="7" fillId="9" borderId="49" applyNumberFormat="0" applyFont="0" applyAlignment="0" applyProtection="0"/>
    <xf numFmtId="0" fontId="23" fillId="37" borderId="0" applyNumberFormat="0" applyBorder="0" applyAlignment="0" applyProtection="0"/>
    <xf numFmtId="0" fontId="23" fillId="16" borderId="0" applyNumberFormat="0" applyBorder="0" applyAlignment="0" applyProtection="0"/>
    <xf numFmtId="0" fontId="68" fillId="0" borderId="52" applyNumberFormat="0" applyFill="0" applyAlignment="0" applyProtection="0"/>
    <xf numFmtId="0" fontId="7" fillId="13" borderId="0" applyNumberFormat="0" applyBorder="0" applyAlignment="0" applyProtection="0"/>
    <xf numFmtId="0" fontId="71" fillId="19" borderId="0" applyNumberFormat="0" applyBorder="0" applyAlignment="0" applyProtection="0"/>
    <xf numFmtId="0" fontId="14" fillId="13" borderId="0" applyNumberFormat="0" applyBorder="0" applyAlignment="0" applyProtection="0"/>
    <xf numFmtId="0" fontId="14" fillId="28" borderId="0" applyNumberFormat="0" applyBorder="0" applyAlignment="0" applyProtection="0"/>
    <xf numFmtId="0" fontId="71" fillId="19" borderId="0" applyNumberFormat="0" applyBorder="0" applyAlignment="0" applyProtection="0"/>
    <xf numFmtId="0" fontId="7" fillId="38" borderId="0" applyNumberFormat="0" applyBorder="0" applyAlignment="0" applyProtection="0"/>
    <xf numFmtId="0" fontId="70" fillId="18" borderId="0" applyNumberFormat="0" applyBorder="0" applyAlignment="0" applyProtection="0"/>
    <xf numFmtId="0" fontId="69" fillId="0" borderId="0" applyNumberFormat="0" applyFill="0" applyBorder="0" applyAlignment="0" applyProtection="0"/>
    <xf numFmtId="0" fontId="7" fillId="10" borderId="0" applyNumberFormat="0" applyBorder="0" applyAlignment="0" applyProtection="0"/>
    <xf numFmtId="0" fontId="74" fillId="22" borderId="55" applyNumberFormat="0" applyAlignment="0" applyProtection="0"/>
    <xf numFmtId="0" fontId="75" fillId="22" borderId="54" applyNumberFormat="0" applyAlignment="0" applyProtection="0"/>
    <xf numFmtId="0" fontId="7" fillId="10" borderId="0" applyNumberFormat="0" applyBorder="0" applyAlignment="0" applyProtection="0"/>
    <xf numFmtId="0" fontId="7" fillId="25"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69" fillId="0" borderId="53"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9" fillId="0" borderId="0" applyNumberFormat="0" applyFill="0" applyBorder="0" applyAlignment="0" applyProtection="0"/>
    <xf numFmtId="0" fontId="73" fillId="21" borderId="54" applyNumberFormat="0" applyAlignment="0" applyProtection="0"/>
    <xf numFmtId="0" fontId="7" fillId="34"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2" fillId="20"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14" fillId="0" borderId="0"/>
    <xf numFmtId="0" fontId="14" fillId="28" borderId="0" applyNumberFormat="0" applyBorder="0" applyAlignment="0" applyProtection="0"/>
    <xf numFmtId="0" fontId="71" fillId="19" borderId="0" applyNumberFormat="0" applyBorder="0" applyAlignment="0" applyProtection="0"/>
    <xf numFmtId="0" fontId="76" fillId="0" borderId="56" applyNumberFormat="0" applyFill="0" applyAlignment="0" applyProtection="0"/>
    <xf numFmtId="0" fontId="14" fillId="9" borderId="49" applyNumberFormat="0" applyFont="0" applyAlignment="0" applyProtection="0"/>
    <xf numFmtId="0" fontId="68" fillId="0" borderId="52"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8" fillId="0" borderId="0" applyNumberFormat="0" applyFill="0" applyBorder="0" applyAlignment="0" applyProtection="0"/>
    <xf numFmtId="0" fontId="67" fillId="0" borderId="51" applyNumberFormat="0" applyFill="0" applyAlignment="0" applyProtection="0"/>
    <xf numFmtId="0" fontId="7" fillId="34" borderId="0" applyNumberFormat="0" applyBorder="0" applyAlignment="0" applyProtection="0"/>
    <xf numFmtId="0" fontId="7" fillId="35" borderId="0" applyNumberFormat="0" applyBorder="0" applyAlignment="0" applyProtection="0"/>
    <xf numFmtId="0" fontId="77" fillId="23" borderId="57" applyNumberFormat="0" applyAlignment="0" applyProtection="0"/>
    <xf numFmtId="0" fontId="7" fillId="38" borderId="0" applyNumberFormat="0" applyBorder="0" applyAlignment="0" applyProtection="0"/>
    <xf numFmtId="0" fontId="7" fillId="39" borderId="0" applyNumberFormat="0" applyBorder="0" applyAlignment="0" applyProtection="0"/>
    <xf numFmtId="0" fontId="76" fillId="0" borderId="56" applyNumberFormat="0" applyFill="0" applyAlignment="0" applyProtection="0"/>
    <xf numFmtId="0" fontId="74" fillId="22" borderId="55" applyNumberFormat="0" applyAlignment="0" applyProtection="0"/>
    <xf numFmtId="43" fontId="14" fillId="0" borderId="0" applyFont="0" applyFill="0" applyBorder="0" applyAlignment="0" applyProtection="0"/>
    <xf numFmtId="0" fontId="70" fillId="18"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75" fillId="22" borderId="54" applyNumberFormat="0" applyAlignment="0" applyProtection="0"/>
    <xf numFmtId="0" fontId="14" fillId="28" borderId="0" applyNumberFormat="0" applyBorder="0" applyAlignment="0" applyProtection="0"/>
    <xf numFmtId="0" fontId="14" fillId="9" borderId="49" applyNumberFormat="0" applyFont="0" applyAlignment="0" applyProtection="0"/>
    <xf numFmtId="0" fontId="14" fillId="10" borderId="0" applyNumberFormat="0" applyBorder="0" applyAlignment="0" applyProtection="0"/>
    <xf numFmtId="0" fontId="72" fillId="20" borderId="0" applyNumberFormat="0" applyBorder="0" applyAlignment="0" applyProtection="0"/>
    <xf numFmtId="0" fontId="67" fillId="0" borderId="51" applyNumberFormat="0" applyFill="0" applyAlignment="0" applyProtection="0"/>
    <xf numFmtId="0" fontId="80" fillId="0" borderId="58" applyNumberFormat="0" applyFill="0" applyAlignment="0" applyProtection="0"/>
    <xf numFmtId="0" fontId="7" fillId="39" borderId="0" applyNumberFormat="0" applyBorder="0" applyAlignment="0" applyProtection="0"/>
    <xf numFmtId="0" fontId="23" fillId="27" borderId="0" applyNumberFormat="0" applyBorder="0" applyAlignment="0" applyProtection="0"/>
    <xf numFmtId="0" fontId="23" fillId="33" borderId="0" applyNumberFormat="0" applyBorder="0" applyAlignment="0" applyProtection="0"/>
    <xf numFmtId="43" fontId="18" fillId="0" borderId="0" applyFont="0" applyFill="0" applyBorder="0" applyAlignment="0" applyProtection="0"/>
    <xf numFmtId="0" fontId="7" fillId="9" borderId="49" applyNumberFormat="0" applyFont="0" applyAlignment="0" applyProtection="0"/>
    <xf numFmtId="43" fontId="14" fillId="0" borderId="0" applyFont="0" applyFill="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2" fillId="2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73" fillId="21" borderId="54" applyNumberFormat="0" applyAlignment="0" applyProtection="0"/>
    <xf numFmtId="0" fontId="14" fillId="28" borderId="0" applyNumberFormat="0" applyBorder="0" applyAlignment="0" applyProtection="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7" fillId="3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14" fillId="10"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68" fillId="0" borderId="52" applyNumberFormat="0" applyFill="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67" fillId="0" borderId="51" applyNumberFormat="0" applyFill="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43" fontId="14" fillId="0" borderId="0" applyFont="0" applyFill="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0" fontId="7" fillId="39" borderId="0" applyNumberFormat="0" applyBorder="0" applyAlignment="0" applyProtection="0"/>
    <xf numFmtId="0" fontId="23" fillId="27"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14" fillId="38"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2" fillId="2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73" fillId="21" borderId="54" applyNumberFormat="0" applyAlignment="0" applyProtection="0"/>
    <xf numFmtId="0" fontId="14" fillId="28" borderId="0" applyNumberFormat="0" applyBorder="0" applyAlignment="0" applyProtection="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7" fillId="3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14" fillId="10"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68" fillId="0" borderId="52" applyNumberFormat="0" applyFill="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67" fillId="0" borderId="51" applyNumberFormat="0" applyFill="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43" fontId="14" fillId="0" borderId="0" applyFont="0" applyFill="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0" fontId="7" fillId="39" borderId="0" applyNumberFormat="0" applyBorder="0" applyAlignment="0" applyProtection="0"/>
    <xf numFmtId="0" fontId="23" fillId="27"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14" fillId="38"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2" fillId="2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73" fillId="21" borderId="54" applyNumberFormat="0" applyAlignment="0" applyProtection="0"/>
    <xf numFmtId="0" fontId="14" fillId="28" borderId="0" applyNumberFormat="0" applyBorder="0" applyAlignment="0" applyProtection="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7" fillId="3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14" fillId="10"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68" fillId="0" borderId="52" applyNumberFormat="0" applyFill="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67" fillId="0" borderId="51" applyNumberFormat="0" applyFill="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43" fontId="14" fillId="0" borderId="0" applyFont="0" applyFill="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0" fontId="7" fillId="39" borderId="0" applyNumberFormat="0" applyBorder="0" applyAlignment="0" applyProtection="0"/>
    <xf numFmtId="0" fontId="23" fillId="27"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14" fillId="38"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2" fillId="2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73" fillId="21" borderId="54" applyNumberFormat="0" applyAlignment="0" applyProtection="0"/>
    <xf numFmtId="0" fontId="7" fillId="9" borderId="49" applyNumberFormat="0" applyFont="0" applyAlignment="0" applyProtection="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7" fillId="3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14" fillId="10"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68" fillId="0" borderId="52" applyNumberFormat="0" applyFill="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67" fillId="0" borderId="51" applyNumberFormat="0" applyFill="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69" fillId="0" borderId="53" applyNumberFormat="0" applyFill="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0" fontId="7" fillId="39" borderId="0" applyNumberFormat="0" applyBorder="0" applyAlignment="0" applyProtection="0"/>
    <xf numFmtId="0" fontId="23" fillId="27"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14" fillId="38"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2" fillId="2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73" fillId="21" borderId="54" applyNumberFormat="0" applyAlignment="0" applyProtection="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7" fillId="3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14" fillId="10"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68" fillId="0" borderId="52" applyNumberFormat="0" applyFill="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14" fillId="9" borderId="49" applyNumberFormat="0" applyFont="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0" fontId="7" fillId="39" borderId="0" applyNumberFormat="0" applyBorder="0" applyAlignment="0" applyProtection="0"/>
    <xf numFmtId="0" fontId="23" fillId="27"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14" fillId="38"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2" fillId="2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73" fillId="21" borderId="54" applyNumberFormat="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7" fillId="2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7" fillId="35"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68" fillId="0" borderId="52" applyNumberFormat="0" applyFill="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14" fillId="10"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14" fillId="38"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68" fillId="0" borderId="52" applyNumberFormat="0" applyFill="0" applyAlignment="0" applyProtection="0"/>
    <xf numFmtId="0" fontId="73" fillId="21" borderId="54" applyNumberFormat="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23" fillId="14"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78" fillId="0" borderId="0" applyNumberFormat="0" applyFill="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77" fillId="23" borderId="57" applyNumberFormat="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0" fontId="14" fillId="25" borderId="0" applyNumberFormat="0" applyBorder="0" applyAlignment="0" applyProtection="0"/>
    <xf numFmtId="0" fontId="7" fillId="32" borderId="0" applyNumberFormat="0" applyBorder="0" applyAlignment="0" applyProtection="0"/>
    <xf numFmtId="0" fontId="80" fillId="0" borderId="58" applyNumberFormat="0" applyFill="0" applyAlignment="0" applyProtection="0"/>
    <xf numFmtId="43" fontId="14" fillId="0" borderId="0" applyFont="0" applyFill="0" applyBorder="0" applyAlignment="0" applyProtection="0"/>
    <xf numFmtId="0" fontId="74" fillId="22" borderId="55" applyNumberFormat="0" applyAlignment="0" applyProtection="0"/>
    <xf numFmtId="0" fontId="7" fillId="10"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43" fontId="18" fillId="0" borderId="0" applyFont="0" applyFill="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68" fillId="0" borderId="52" applyNumberFormat="0" applyFill="0" applyAlignment="0" applyProtection="0"/>
    <xf numFmtId="0" fontId="72" fillId="20" borderId="0" applyNumberFormat="0" applyBorder="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23" fillId="31" borderId="0" applyNumberFormat="0" applyBorder="0" applyAlignment="0" applyProtection="0"/>
    <xf numFmtId="0" fontId="73" fillId="21" borderId="54" applyNumberFormat="0" applyAlignment="0" applyProtection="0"/>
    <xf numFmtId="0" fontId="7" fillId="38" borderId="0" applyNumberFormat="0" applyBorder="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7" fillId="34" borderId="0" applyNumberFormat="0" applyBorder="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 fillId="10"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74" fillId="22" borderId="55" applyNumberFormat="0" applyAlignment="0" applyProtection="0"/>
    <xf numFmtId="0" fontId="10" fillId="0" borderId="0"/>
    <xf numFmtId="0" fontId="77" fillId="23" borderId="57" applyNumberFormat="0" applyAlignment="0" applyProtection="0"/>
    <xf numFmtId="0" fontId="69" fillId="0" borderId="0" applyNumberFormat="0" applyFill="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7" fillId="15" borderId="0" applyNumberFormat="0" applyBorder="0" applyAlignment="0" applyProtection="0"/>
    <xf numFmtId="0" fontId="23" fillId="24" borderId="0" applyNumberFormat="0" applyBorder="0" applyAlignment="0" applyProtection="0"/>
    <xf numFmtId="169" fontId="14" fillId="0" borderId="0" applyFont="0" applyFill="0" applyBorder="0" applyAlignment="0" applyProtection="0"/>
    <xf numFmtId="0" fontId="7" fillId="39" borderId="0" applyNumberFormat="0" applyBorder="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14" fillId="11" borderId="0" applyNumberFormat="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7" fillId="10" borderId="0" applyNumberFormat="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38"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43" fontId="14" fillId="0" borderId="0" applyFont="0" applyFill="0" applyBorder="0" applyAlignment="0" applyProtection="0"/>
    <xf numFmtId="0" fontId="80" fillId="0" borderId="58" applyNumberFormat="0" applyFill="0" applyAlignment="0" applyProtection="0"/>
    <xf numFmtId="0" fontId="23" fillId="33"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67" fillId="0" borderId="51"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43" fontId="18" fillId="0" borderId="0" applyFont="0" applyFill="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3" fillId="21" borderId="54" applyNumberFormat="0" applyAlignment="0" applyProtection="0"/>
    <xf numFmtId="0" fontId="7" fillId="38" borderId="0" applyNumberFormat="0" applyBorder="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7" fillId="28"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7" fillId="39" borderId="0" applyNumberFormat="0" applyBorder="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1" fillId="19"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23" fillId="24" borderId="0" applyNumberFormat="0" applyBorder="0" applyAlignment="0" applyProtection="0"/>
    <xf numFmtId="0" fontId="69" fillId="0" borderId="0" applyNumberFormat="0" applyFill="0" applyBorder="0" applyAlignment="0" applyProtection="0"/>
    <xf numFmtId="0" fontId="74" fillId="22" borderId="55" applyNumberFormat="0" applyAlignment="0" applyProtection="0"/>
    <xf numFmtId="0" fontId="14" fillId="25" borderId="0" applyNumberFormat="0" applyBorder="0" applyAlignment="0" applyProtection="0"/>
    <xf numFmtId="0" fontId="23" fillId="29" borderId="0" applyNumberFormat="0" applyBorder="0" applyAlignment="0" applyProtection="0"/>
    <xf numFmtId="0" fontId="14" fillId="28" borderId="0" applyNumberFormat="0" applyBorder="0" applyAlignment="0" applyProtection="0"/>
    <xf numFmtId="0" fontId="73" fillId="21" borderId="54" applyNumberFormat="0" applyAlignment="0" applyProtection="0"/>
    <xf numFmtId="0" fontId="79" fillId="0" borderId="0" applyNumberFormat="0" applyFill="0" applyBorder="0" applyAlignment="0" applyProtection="0"/>
    <xf numFmtId="0" fontId="23" fillId="26" borderId="0" applyNumberFormat="0" applyBorder="0" applyAlignment="0" applyProtection="0"/>
    <xf numFmtId="0" fontId="14" fillId="39" borderId="0" applyNumberFormat="0" applyBorder="0" applyAlignment="0" applyProtection="0"/>
    <xf numFmtId="0" fontId="14" fillId="28" borderId="0" applyNumberFormat="0" applyBorder="0" applyAlignment="0" applyProtection="0"/>
    <xf numFmtId="169" fontId="14" fillId="0" borderId="0" applyFont="0" applyFill="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39"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74" fillId="22" borderId="55" applyNumberFormat="0" applyAlignment="0" applyProtection="0"/>
    <xf numFmtId="0" fontId="76" fillId="0" borderId="56" applyNumberFormat="0" applyFill="0" applyAlignment="0" applyProtection="0"/>
    <xf numFmtId="0" fontId="79" fillId="0" borderId="0" applyNumberFormat="0" applyFill="0" applyBorder="0" applyAlignment="0" applyProtection="0"/>
    <xf numFmtId="0" fontId="7" fillId="10"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14" fillId="38"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23" fillId="24"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164" fontId="10" fillId="0" borderId="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69" fillId="0" borderId="0" applyNumberFormat="0" applyFill="0" applyBorder="0" applyAlignment="0" applyProtection="0"/>
    <xf numFmtId="43" fontId="18" fillId="0" borderId="0" applyFont="0" applyFill="0" applyBorder="0" applyAlignment="0" applyProtection="0"/>
    <xf numFmtId="0" fontId="14" fillId="10"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14" fillId="28" borderId="0" applyNumberFormat="0" applyBorder="0" applyAlignment="0" applyProtection="0"/>
    <xf numFmtId="43" fontId="14" fillId="0" borderId="0" applyFont="0" applyFill="0" applyBorder="0" applyAlignment="0" applyProtection="0"/>
    <xf numFmtId="0" fontId="70" fillId="18" borderId="0" applyNumberFormat="0" applyBorder="0" applyAlignment="0" applyProtection="0"/>
    <xf numFmtId="0" fontId="7" fillId="34" borderId="0" applyNumberFormat="0" applyBorder="0" applyAlignment="0" applyProtection="0"/>
    <xf numFmtId="0" fontId="14" fillId="34" borderId="0" applyNumberFormat="0" applyBorder="0" applyAlignment="0" applyProtection="0"/>
    <xf numFmtId="0" fontId="78" fillId="0" borderId="0" applyNumberFormat="0" applyFill="0" applyBorder="0" applyAlignment="0" applyProtection="0"/>
    <xf numFmtId="0" fontId="10" fillId="0" borderId="0"/>
    <xf numFmtId="0" fontId="7" fillId="35" borderId="0" applyNumberFormat="0" applyBorder="0" applyAlignment="0" applyProtection="0"/>
    <xf numFmtId="0" fontId="70" fillId="18" borderId="0" applyNumberFormat="0" applyBorder="0" applyAlignment="0" applyProtection="0"/>
    <xf numFmtId="0" fontId="75" fillId="22" borderId="54" applyNumberFormat="0" applyAlignment="0" applyProtection="0"/>
    <xf numFmtId="0" fontId="7" fillId="39" borderId="0" applyNumberFormat="0" applyBorder="0" applyAlignment="0" applyProtection="0"/>
    <xf numFmtId="0" fontId="7" fillId="32" borderId="0" applyNumberFormat="0" applyBorder="0" applyAlignment="0" applyProtection="0"/>
    <xf numFmtId="0" fontId="23" fillId="33"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43" fontId="14" fillId="0" borderId="0" applyFont="0" applyFill="0" applyBorder="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23" fillId="31" borderId="0" applyNumberFormat="0" applyBorder="0" applyAlignment="0" applyProtection="0"/>
    <xf numFmtId="0" fontId="7" fillId="9" borderId="49" applyNumberFormat="0" applyFont="0" applyAlignment="0" applyProtection="0"/>
    <xf numFmtId="0" fontId="7" fillId="38" borderId="0" applyNumberFormat="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43" fontId="14" fillId="0" borderId="0" applyFont="0" applyFill="0" applyBorder="0" applyAlignment="0" applyProtection="0"/>
    <xf numFmtId="0" fontId="7" fillId="13" borderId="0" applyNumberFormat="0" applyBorder="0" applyAlignment="0" applyProtection="0"/>
    <xf numFmtId="0" fontId="7" fillId="9" borderId="49" applyNumberFormat="0" applyFont="0" applyAlignment="0" applyProtection="0"/>
    <xf numFmtId="0" fontId="23" fillId="14" borderId="0" applyNumberFormat="0" applyBorder="0" applyAlignment="0" applyProtection="0"/>
    <xf numFmtId="0" fontId="68" fillId="0" borderId="52" applyNumberFormat="0" applyFill="0" applyAlignment="0" applyProtection="0"/>
    <xf numFmtId="0" fontId="7" fillId="34" borderId="0" applyNumberFormat="0" applyBorder="0" applyAlignment="0" applyProtection="0"/>
    <xf numFmtId="166" fontId="14" fillId="0" borderId="0" applyFont="0" applyFill="0" applyBorder="0" applyAlignment="0" applyProtection="0"/>
    <xf numFmtId="0" fontId="67" fillId="0" borderId="51" applyNumberFormat="0" applyFill="0" applyAlignment="0" applyProtection="0"/>
    <xf numFmtId="0" fontId="67" fillId="0" borderId="51" applyNumberFormat="0" applyFill="0" applyAlignment="0" applyProtection="0"/>
    <xf numFmtId="0" fontId="14" fillId="15" borderId="0" applyNumberFormat="0" applyBorder="0" applyAlignment="0" applyProtection="0"/>
    <xf numFmtId="0" fontId="23" fillId="27"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68" fillId="0" borderId="52" applyNumberFormat="0" applyFill="0" applyAlignment="0" applyProtection="0"/>
    <xf numFmtId="0" fontId="23" fillId="37"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23" fillId="16" borderId="0" applyNumberFormat="0" applyBorder="0" applyAlignment="0" applyProtection="0"/>
    <xf numFmtId="0" fontId="68" fillId="0" borderId="52" applyNumberFormat="0" applyFill="0" applyAlignment="0" applyProtection="0"/>
    <xf numFmtId="0" fontId="75" fillId="22" borderId="54" applyNumberFormat="0" applyAlignment="0" applyProtection="0"/>
    <xf numFmtId="43" fontId="14" fillId="0" borderId="0" applyFont="0" applyFill="0" applyBorder="0" applyAlignment="0" applyProtection="0"/>
    <xf numFmtId="0" fontId="14" fillId="13"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1" fillId="19" borderId="0" applyNumberFormat="0" applyBorder="0" applyAlignment="0" applyProtection="0"/>
    <xf numFmtId="0" fontId="7" fillId="25" borderId="0" applyNumberFormat="0" applyBorder="0" applyAlignment="0" applyProtection="0"/>
    <xf numFmtId="0" fontId="67" fillId="0" borderId="51" applyNumberFormat="0" applyFill="0" applyAlignment="0" applyProtection="0"/>
    <xf numFmtId="0" fontId="23" fillId="27" borderId="0" applyNumberFormat="0" applyBorder="0" applyAlignment="0" applyProtection="0"/>
    <xf numFmtId="0" fontId="14" fillId="10" borderId="0" applyNumberFormat="0" applyBorder="0" applyAlignment="0" applyProtection="0"/>
    <xf numFmtId="0" fontId="14" fillId="9" borderId="49" applyNumberFormat="0" applyFont="0" applyAlignment="0" applyProtection="0"/>
    <xf numFmtId="0" fontId="80" fillId="0" borderId="58" applyNumberFormat="0" applyFill="0" applyAlignment="0" applyProtection="0"/>
    <xf numFmtId="0" fontId="71" fillId="19" borderId="0" applyNumberFormat="0" applyBorder="0" applyAlignment="0" applyProtection="0"/>
    <xf numFmtId="0" fontId="76" fillId="0" borderId="56" applyNumberFormat="0" applyFill="0" applyAlignment="0" applyProtection="0"/>
    <xf numFmtId="164" fontId="10" fillId="0" borderId="0"/>
    <xf numFmtId="0" fontId="14" fillId="13" borderId="0" applyNumberFormat="0" applyBorder="0" applyAlignment="0" applyProtection="0"/>
    <xf numFmtId="0" fontId="67" fillId="0" borderId="51" applyNumberFormat="0" applyFill="0" applyAlignment="0" applyProtection="0"/>
    <xf numFmtId="0" fontId="72" fillId="20" borderId="0" applyNumberFormat="0" applyBorder="0" applyAlignment="0" applyProtection="0"/>
    <xf numFmtId="0" fontId="23" fillId="16" borderId="0" applyNumberFormat="0" applyBorder="0" applyAlignment="0" applyProtection="0"/>
    <xf numFmtId="0" fontId="14" fillId="1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23" fillId="37" borderId="0" applyNumberFormat="0" applyBorder="0" applyAlignment="0" applyProtection="0"/>
    <xf numFmtId="43" fontId="14" fillId="0" borderId="0" applyFont="0" applyFill="0" applyBorder="0" applyAlignment="0" applyProtection="0"/>
    <xf numFmtId="0" fontId="10" fillId="0" borderId="0"/>
    <xf numFmtId="0" fontId="7" fillId="12" borderId="0" applyNumberFormat="0" applyBorder="0" applyAlignment="0" applyProtection="0"/>
    <xf numFmtId="0" fontId="23" fillId="27" borderId="0" applyNumberFormat="0" applyBorder="0" applyAlignment="0" applyProtection="0"/>
    <xf numFmtId="0" fontId="14" fillId="9" borderId="49" applyNumberFormat="0" applyFont="0" applyAlignment="0" applyProtection="0"/>
    <xf numFmtId="0" fontId="23" fillId="36" borderId="0" applyNumberFormat="0" applyBorder="0" applyAlignment="0" applyProtection="0"/>
    <xf numFmtId="43" fontId="18"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0" fontId="14" fillId="32" borderId="0" applyNumberFormat="0" applyBorder="0" applyAlignment="0" applyProtection="0"/>
    <xf numFmtId="0" fontId="14" fillId="28"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14" fillId="12"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5" borderId="0" applyNumberFormat="0" applyBorder="0" applyAlignment="0" applyProtection="0"/>
    <xf numFmtId="43" fontId="18" fillId="0" borderId="0" applyFont="0" applyFill="0" applyBorder="0" applyAlignment="0" applyProtection="0"/>
    <xf numFmtId="0" fontId="23"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9" fillId="0" borderId="0" applyNumberFormat="0" applyFill="0" applyBorder="0" applyAlignment="0" applyProtection="0"/>
    <xf numFmtId="0" fontId="70" fillId="18" borderId="0" applyNumberFormat="0" applyBorder="0" applyAlignment="0" applyProtection="0"/>
    <xf numFmtId="0" fontId="75" fillId="22" borderId="54" applyNumberFormat="0" applyAlignment="0" applyProtection="0"/>
    <xf numFmtId="0" fontId="74" fillId="22" borderId="55" applyNumberFormat="0" applyAlignment="0" applyProtection="0"/>
    <xf numFmtId="0" fontId="71" fillId="19" borderId="0" applyNumberFormat="0" applyBorder="0" applyAlignment="0" applyProtection="0"/>
    <xf numFmtId="0" fontId="50" fillId="0" borderId="0"/>
    <xf numFmtId="43" fontId="14" fillId="0" borderId="0" applyFont="0" applyFill="0" applyBorder="0" applyAlignment="0" applyProtection="0"/>
    <xf numFmtId="0" fontId="7" fillId="35" borderId="0" applyNumberFormat="0" applyBorder="0" applyAlignment="0" applyProtection="0"/>
    <xf numFmtId="0" fontId="23" fillId="37" borderId="0" applyNumberFormat="0" applyBorder="0" applyAlignment="0" applyProtection="0"/>
    <xf numFmtId="43" fontId="18" fillId="0" borderId="0" applyFont="0" applyFill="0" applyBorder="0" applyAlignment="0" applyProtection="0"/>
    <xf numFmtId="0" fontId="7" fillId="15" borderId="0" applyNumberFormat="0" applyBorder="0" applyAlignment="0" applyProtection="0"/>
    <xf numFmtId="0" fontId="68" fillId="0" borderId="52" applyNumberFormat="0" applyFill="0" applyAlignment="0" applyProtection="0"/>
    <xf numFmtId="0" fontId="67" fillId="0" borderId="51" applyNumberFormat="0" applyFill="0" applyAlignment="0" applyProtection="0"/>
    <xf numFmtId="0" fontId="23" fillId="17" borderId="0" applyNumberFormat="0" applyBorder="0" applyAlignment="0" applyProtection="0"/>
    <xf numFmtId="0" fontId="14" fillId="25" borderId="0" applyNumberFormat="0" applyBorder="0" applyAlignment="0" applyProtection="0"/>
    <xf numFmtId="0" fontId="71" fillId="19" borderId="0" applyNumberFormat="0" applyBorder="0" applyAlignment="0" applyProtection="0"/>
    <xf numFmtId="0" fontId="14" fillId="9" borderId="49" applyNumberFormat="0" applyFont="0" applyAlignment="0" applyProtection="0"/>
    <xf numFmtId="0" fontId="14" fillId="35" borderId="0" applyNumberFormat="0" applyBorder="0" applyAlignment="0" applyProtection="0"/>
    <xf numFmtId="0" fontId="75" fillId="22" borderId="54" applyNumberFormat="0" applyAlignment="0" applyProtection="0"/>
    <xf numFmtId="0" fontId="74" fillId="22" borderId="55" applyNumberFormat="0" applyAlignment="0" applyProtection="0"/>
    <xf numFmtId="43" fontId="14" fillId="0" borderId="0" applyFont="0" applyFill="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0" borderId="0"/>
    <xf numFmtId="0" fontId="77" fillId="23" borderId="57" applyNumberFormat="0" applyAlignment="0" applyProtection="0"/>
    <xf numFmtId="0" fontId="23" fillId="30"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69" fillId="0" borderId="53"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9" fillId="0" borderId="0" applyNumberFormat="0" applyFill="0" applyBorder="0" applyAlignment="0" applyProtection="0"/>
    <xf numFmtId="0" fontId="73" fillId="21" borderId="54" applyNumberFormat="0" applyAlignment="0" applyProtection="0"/>
    <xf numFmtId="0" fontId="7" fillId="34"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2" fillId="20"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14" fillId="0" borderId="0"/>
    <xf numFmtId="0" fontId="71" fillId="19" borderId="0" applyNumberFormat="0" applyBorder="0" applyAlignment="0" applyProtection="0"/>
    <xf numFmtId="0" fontId="76" fillId="0" borderId="56" applyNumberFormat="0" applyFill="0" applyAlignment="0" applyProtection="0"/>
    <xf numFmtId="0" fontId="14" fillId="9" borderId="49" applyNumberFormat="0" applyFont="0" applyAlignment="0" applyProtection="0"/>
    <xf numFmtId="0" fontId="68" fillId="0" borderId="52"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8" fillId="0" borderId="0" applyNumberFormat="0" applyFill="0" applyBorder="0" applyAlignment="0" applyProtection="0"/>
    <xf numFmtId="0" fontId="67" fillId="0" borderId="51" applyNumberFormat="0" applyFill="0" applyAlignment="0" applyProtection="0"/>
    <xf numFmtId="0" fontId="7" fillId="34" borderId="0" applyNumberFormat="0" applyBorder="0" applyAlignment="0" applyProtection="0"/>
    <xf numFmtId="0" fontId="7" fillId="35" borderId="0" applyNumberFormat="0" applyBorder="0" applyAlignment="0" applyProtection="0"/>
    <xf numFmtId="0" fontId="77" fillId="23" borderId="57" applyNumberFormat="0" applyAlignment="0" applyProtection="0"/>
    <xf numFmtId="0" fontId="7" fillId="38" borderId="0" applyNumberFormat="0" applyBorder="0" applyAlignment="0" applyProtection="0"/>
    <xf numFmtId="0" fontId="7" fillId="39" borderId="0" applyNumberFormat="0" applyBorder="0" applyAlignment="0" applyProtection="0"/>
    <xf numFmtId="0" fontId="76" fillId="0" borderId="56" applyNumberFormat="0" applyFill="0" applyAlignment="0" applyProtection="0"/>
    <xf numFmtId="0" fontId="74" fillId="22" borderId="55" applyNumberFormat="0" applyAlignment="0" applyProtection="0"/>
    <xf numFmtId="0" fontId="23" fillId="31" borderId="0" applyNumberFormat="0" applyBorder="0" applyAlignment="0" applyProtection="0"/>
    <xf numFmtId="0" fontId="70" fillId="18"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75" fillId="22" borderId="54" applyNumberFormat="0" applyAlignment="0" applyProtection="0"/>
    <xf numFmtId="0" fontId="14" fillId="9" borderId="49" applyNumberFormat="0" applyFont="0" applyAlignment="0" applyProtection="0"/>
    <xf numFmtId="0" fontId="14" fillId="10" borderId="0" applyNumberFormat="0" applyBorder="0" applyAlignment="0" applyProtection="0"/>
    <xf numFmtId="0" fontId="72" fillId="20" borderId="0" applyNumberFormat="0" applyBorder="0" applyAlignment="0" applyProtection="0"/>
    <xf numFmtId="0" fontId="14" fillId="12"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23" fillId="27" borderId="0" applyNumberFormat="0" applyBorder="0" applyAlignment="0" applyProtection="0"/>
    <xf numFmtId="0" fontId="23" fillId="33" borderId="0" applyNumberFormat="0" applyBorder="0" applyAlignment="0" applyProtection="0"/>
    <xf numFmtId="43" fontId="18" fillId="0" borderId="0" applyFont="0" applyFill="0" applyBorder="0" applyAlignment="0" applyProtection="0"/>
    <xf numFmtId="0" fontId="7" fillId="9" borderId="49" applyNumberFormat="0" applyFont="0" applyAlignment="0" applyProtection="0"/>
    <xf numFmtId="0" fontId="14" fillId="10" borderId="0" applyNumberFormat="0" applyBorder="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23" fillId="16"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3" fillId="21" borderId="54" applyNumberFormat="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8" fillId="0" borderId="52"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75" fillId="22" borderId="54" applyNumberFormat="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4" fillId="22" borderId="55" applyNumberFormat="0" applyAlignment="0" applyProtection="0"/>
    <xf numFmtId="0" fontId="10" fillId="0" borderId="0"/>
    <xf numFmtId="0" fontId="7" fillId="34" borderId="0" applyNumberFormat="0" applyBorder="0" applyAlignment="0" applyProtection="0"/>
    <xf numFmtId="0" fontId="7" fillId="28" borderId="0" applyNumberFormat="0" applyBorder="0" applyAlignment="0" applyProtection="0"/>
    <xf numFmtId="0" fontId="77" fillId="23" borderId="57" applyNumberFormat="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67" fillId="0" borderId="51" applyNumberFormat="0" applyFill="0" applyAlignment="0" applyProtection="0"/>
    <xf numFmtId="0" fontId="23" fillId="24" borderId="0" applyNumberFormat="0" applyBorder="0" applyAlignment="0" applyProtection="0"/>
    <xf numFmtId="169" fontId="14" fillId="0" borderId="0" applyFont="0" applyFill="0" applyBorder="0" applyAlignment="0" applyProtection="0"/>
    <xf numFmtId="0" fontId="14" fillId="13" borderId="0" applyNumberFormat="0" applyBorder="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23" fillId="14" borderId="0" applyNumberFormat="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23" fillId="37"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14" fillId="13" borderId="0" applyNumberFormat="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3" fillId="33"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11"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14" fillId="10" borderId="0" applyNumberFormat="0" applyBorder="0" applyAlignment="0" applyProtection="0"/>
    <xf numFmtId="43" fontId="14" fillId="0" borderId="0" applyFont="0" applyFill="0" applyBorder="0" applyAlignment="0" applyProtection="0"/>
    <xf numFmtId="0" fontId="23" fillId="29" borderId="0" applyNumberFormat="0" applyBorder="0" applyAlignment="0" applyProtection="0"/>
    <xf numFmtId="0" fontId="23" fillId="29" borderId="0" applyNumberFormat="0" applyBorder="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 fillId="39" borderId="0" applyNumberFormat="0" applyBorder="0" applyAlignment="0" applyProtection="0"/>
    <xf numFmtId="0" fontId="7" fillId="32" borderId="0" applyNumberFormat="0" applyBorder="0" applyAlignment="0" applyProtection="0"/>
    <xf numFmtId="0" fontId="14" fillId="12"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74" fillId="22" borderId="55" applyNumberFormat="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23" fillId="24" borderId="0" applyNumberFormat="0" applyBorder="0" applyAlignment="0" applyProtection="0"/>
    <xf numFmtId="0" fontId="14" fillId="11" borderId="0" applyNumberFormat="0" applyBorder="0" applyAlignment="0" applyProtection="0"/>
    <xf numFmtId="0" fontId="72" fillId="20"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0" fontId="73" fillId="21" borderId="54" applyNumberFormat="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23" fillId="16" borderId="0" applyNumberFormat="0" applyBorder="0" applyAlignment="0" applyProtection="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14" fillId="25" borderId="0" applyNumberFormat="0" applyBorder="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7" fillId="34"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14" fillId="35"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23" fillId="30" borderId="0" applyNumberFormat="0" applyBorder="0" applyAlignment="0" applyProtection="0"/>
    <xf numFmtId="0" fontId="69" fillId="0" borderId="0" applyNumberFormat="0" applyFill="0" applyBorder="0" applyAlignment="0" applyProtection="0"/>
    <xf numFmtId="0" fontId="74" fillId="22" borderId="55" applyNumberFormat="0" applyAlignment="0" applyProtection="0"/>
    <xf numFmtId="0" fontId="14" fillId="11" borderId="0" applyNumberFormat="0" applyBorder="0" applyAlignment="0" applyProtection="0"/>
    <xf numFmtId="0" fontId="69" fillId="0" borderId="53" applyNumberFormat="0" applyFill="0" applyAlignment="0" applyProtection="0"/>
    <xf numFmtId="0" fontId="77" fillId="23" borderId="57" applyNumberFormat="0" applyAlignment="0" applyProtection="0"/>
    <xf numFmtId="0" fontId="14" fillId="32" borderId="0" applyNumberFormat="0" applyBorder="0" applyAlignment="0" applyProtection="0"/>
    <xf numFmtId="0" fontId="79" fillId="0" borderId="0" applyNumberFormat="0" applyFill="0" applyBorder="0" applyAlignment="0" applyProtection="0"/>
    <xf numFmtId="164" fontId="10" fillId="0" borderId="0"/>
    <xf numFmtId="0" fontId="23" fillId="26" borderId="0" applyNumberFormat="0" applyBorder="0" applyAlignment="0" applyProtection="0"/>
    <xf numFmtId="0" fontId="14" fillId="28" borderId="0" applyNumberFormat="0" applyBorder="0" applyAlignment="0" applyProtection="0"/>
    <xf numFmtId="0" fontId="23" fillId="24" borderId="0" applyNumberFormat="0" applyBorder="0" applyAlignment="0" applyProtection="0"/>
    <xf numFmtId="169" fontId="14" fillId="0" borderId="0" applyFont="0" applyFill="0" applyBorder="0" applyAlignment="0" applyProtection="0"/>
    <xf numFmtId="0" fontId="14" fillId="9" borderId="49" applyNumberFormat="0" applyFont="0" applyAlignment="0" applyProtection="0"/>
    <xf numFmtId="0" fontId="7" fillId="12" borderId="0" applyNumberFormat="0" applyBorder="0" applyAlignment="0" applyProtection="0"/>
    <xf numFmtId="0" fontId="23" fillId="14" borderId="0" applyNumberFormat="0" applyBorder="0" applyAlignment="0" applyProtection="0"/>
    <xf numFmtId="43" fontId="18" fillId="0" borderId="0" applyFon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23" fillId="37" borderId="0" applyNumberFormat="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4" fillId="13" borderId="0" applyNumberFormat="0" applyBorder="0" applyAlignment="0" applyProtection="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7" fillId="10" borderId="0" applyNumberFormat="0" applyBorder="0" applyAlignment="0" applyProtection="0"/>
    <xf numFmtId="0" fontId="14" fillId="35" borderId="0" applyNumberFormat="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43" fontId="18" fillId="0" borderId="0" applyFont="0" applyFill="0" applyBorder="0" applyAlignment="0" applyProtection="0"/>
    <xf numFmtId="0" fontId="78" fillId="0" borderId="0" applyNumberFormat="0" applyFill="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73" fillId="21" borderId="54" applyNumberFormat="0" applyAlignment="0" applyProtection="0"/>
    <xf numFmtId="43" fontId="14" fillId="0" borderId="0" applyFont="0" applyFill="0" applyBorder="0" applyAlignment="0" applyProtection="0"/>
    <xf numFmtId="0" fontId="69" fillId="0" borderId="53" applyNumberFormat="0" applyFill="0" applyAlignment="0" applyProtection="0"/>
    <xf numFmtId="0" fontId="75" fillId="22" borderId="54" applyNumberFormat="0" applyAlignment="0" applyProtection="0"/>
    <xf numFmtId="0" fontId="10" fillId="0" borderId="0"/>
    <xf numFmtId="0" fontId="70" fillId="18"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7" fillId="39" borderId="0" applyNumberFormat="0" applyBorder="0" applyAlignment="0" applyProtection="0"/>
    <xf numFmtId="0" fontId="7" fillId="32" borderId="0" applyNumberFormat="0" applyBorder="0" applyAlignment="0" applyProtection="0"/>
    <xf numFmtId="0" fontId="14" fillId="11"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23" fillId="31" borderId="0" applyNumberFormat="0" applyBorder="0" applyAlignment="0" applyProtection="0"/>
    <xf numFmtId="0" fontId="71" fillId="19" borderId="0" applyNumberFormat="0" applyBorder="0" applyAlignment="0" applyProtection="0"/>
    <xf numFmtId="0" fontId="7" fillId="9" borderId="49" applyNumberFormat="0" applyFont="0" applyAlignment="0" applyProtection="0"/>
    <xf numFmtId="166" fontId="14" fillId="0" borderId="0" applyFont="0" applyFill="0" applyBorder="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7" fillId="13" borderId="0" applyNumberFormat="0" applyBorder="0" applyAlignment="0" applyProtection="0"/>
    <xf numFmtId="0" fontId="7" fillId="38" borderId="0" applyNumberFormat="0" applyBorder="0" applyAlignment="0" applyProtection="0"/>
    <xf numFmtId="0" fontId="7" fillId="1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72" fillId="20" borderId="0" applyNumberFormat="0" applyBorder="0" applyAlignment="0" applyProtection="0"/>
    <xf numFmtId="0" fontId="7" fillId="10" borderId="0" applyNumberFormat="0" applyBorder="0" applyAlignment="0" applyProtection="0"/>
    <xf numFmtId="0" fontId="75" fillId="22" borderId="54" applyNumberFormat="0" applyAlignment="0" applyProtection="0"/>
    <xf numFmtId="0" fontId="23" fillId="26" borderId="0" applyNumberFormat="0" applyBorder="0" applyAlignment="0" applyProtection="0"/>
    <xf numFmtId="0" fontId="73" fillId="21" borderId="54" applyNumberFormat="0" applyAlignment="0" applyProtection="0"/>
    <xf numFmtId="0" fontId="10" fillId="0" borderId="0"/>
    <xf numFmtId="0" fontId="77" fillId="23" borderId="57" applyNumberFormat="0" applyAlignment="0" applyProtection="0"/>
    <xf numFmtId="0" fontId="69" fillId="0" borderId="53" applyNumberFormat="0" applyFill="0" applyAlignment="0" applyProtection="0"/>
    <xf numFmtId="0" fontId="10" fillId="0" borderId="0"/>
    <xf numFmtId="0" fontId="23" fillId="36"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14" fillId="10" borderId="0" applyNumberFormat="0" applyBorder="0" applyAlignment="0" applyProtection="0"/>
    <xf numFmtId="0" fontId="14" fillId="32" borderId="0" applyNumberFormat="0" applyBorder="0" applyAlignment="0" applyProtection="0"/>
    <xf numFmtId="0" fontId="14" fillId="9" borderId="49" applyNumberFormat="0" applyFont="0" applyAlignment="0" applyProtection="0"/>
    <xf numFmtId="0" fontId="7" fillId="25" borderId="0" applyNumberFormat="0" applyBorder="0" applyAlignment="0" applyProtection="0"/>
    <xf numFmtId="0" fontId="14" fillId="12" borderId="0" applyNumberFormat="0" applyBorder="0" applyAlignment="0" applyProtection="0"/>
    <xf numFmtId="0" fontId="14" fillId="0" borderId="0"/>
    <xf numFmtId="0" fontId="7" fillId="25"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23" fillId="16" borderId="0" applyNumberFormat="0" applyBorder="0" applyAlignment="0" applyProtection="0"/>
    <xf numFmtId="0" fontId="69" fillId="0" borderId="0" applyNumberFormat="0" applyFill="0" applyBorder="0" applyAlignment="0" applyProtection="0"/>
    <xf numFmtId="0" fontId="74" fillId="22" borderId="55" applyNumberFormat="0" applyAlignment="0" applyProtection="0"/>
    <xf numFmtId="0" fontId="69" fillId="0" borderId="0" applyNumberFormat="0" applyFill="0" applyBorder="0" applyAlignment="0" applyProtection="0"/>
    <xf numFmtId="0" fontId="14" fillId="34" borderId="0" applyNumberFormat="0" applyBorder="0" applyAlignment="0" applyProtection="0"/>
    <xf numFmtId="0" fontId="14" fillId="39" borderId="0" applyNumberFormat="0" applyBorder="0" applyAlignment="0" applyProtection="0"/>
    <xf numFmtId="0" fontId="23" fillId="37" borderId="0" applyNumberFormat="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23" fillId="27" borderId="0" applyNumberFormat="0" applyBorder="0" applyAlignment="0" applyProtection="0"/>
    <xf numFmtId="0" fontId="23" fillId="26" borderId="0" applyNumberFormat="0" applyBorder="0" applyAlignment="0" applyProtection="0"/>
    <xf numFmtId="169" fontId="14" fillId="0" borderId="0" applyFont="0" applyFill="0" applyBorder="0" applyAlignment="0" applyProtection="0"/>
    <xf numFmtId="0" fontId="7" fillId="12" borderId="0" applyNumberFormat="0" applyBorder="0" applyAlignment="0" applyProtection="0"/>
    <xf numFmtId="0" fontId="74" fillId="22" borderId="55" applyNumberFormat="0" applyAlignment="0" applyProtection="0"/>
    <xf numFmtId="43" fontId="14" fillId="0" borderId="0" applyFon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69" fillId="0" borderId="0" applyNumberFormat="0" applyFill="0" applyBorder="0" applyAlignment="0" applyProtection="0"/>
    <xf numFmtId="0" fontId="14" fillId="32" borderId="0" applyNumberFormat="0" applyBorder="0" applyAlignment="0" applyProtection="0"/>
    <xf numFmtId="0" fontId="76" fillId="0" borderId="56" applyNumberFormat="0" applyFill="0" applyAlignment="0" applyProtection="0"/>
    <xf numFmtId="0" fontId="79" fillId="0" borderId="0" applyNumberFormat="0" applyFill="0" applyBorder="0" applyAlignment="0" applyProtection="0"/>
    <xf numFmtId="0" fontId="10" fillId="0" borderId="0"/>
    <xf numFmtId="0" fontId="23" fillId="17"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14" fillId="35"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14" fillId="34" borderId="0" applyNumberFormat="0" applyBorder="0" applyAlignment="0" applyProtection="0"/>
    <xf numFmtId="0" fontId="14" fillId="15" borderId="0" applyNumberFormat="0" applyBorder="0" applyAlignment="0" applyProtection="0"/>
    <xf numFmtId="0" fontId="23" fillId="36" borderId="0" applyNumberFormat="0" applyBorder="0" applyAlignment="0" applyProtection="0"/>
    <xf numFmtId="0" fontId="7" fillId="10" borderId="0" applyNumberFormat="0" applyBorder="0" applyAlignment="0" applyProtection="0"/>
    <xf numFmtId="0" fontId="14" fillId="13" borderId="0" applyNumberFormat="0" applyBorder="0" applyAlignment="0" applyProtection="0"/>
    <xf numFmtId="0" fontId="23" fillId="30"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8" fillId="0" borderId="0" applyNumberFormat="0" applyFill="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8" fillId="0" borderId="0" applyNumberFormat="0" applyFill="0" applyBorder="0" applyAlignment="0" applyProtection="0"/>
    <xf numFmtId="0" fontId="69" fillId="0" borderId="53" applyNumberFormat="0" applyFill="0" applyAlignment="0" applyProtection="0"/>
    <xf numFmtId="0" fontId="73" fillId="21" borderId="54" applyNumberFormat="0" applyAlignment="0" applyProtection="0"/>
    <xf numFmtId="0" fontId="7" fillId="9" borderId="49" applyNumberFormat="0" applyFont="0" applyAlignment="0" applyProtection="0"/>
    <xf numFmtId="0" fontId="79" fillId="0" borderId="0" applyNumberFormat="0" applyFill="0" applyBorder="0" applyAlignment="0" applyProtection="0"/>
    <xf numFmtId="0" fontId="14" fillId="25" borderId="0" applyNumberFormat="0" applyBorder="0" applyAlignment="0" applyProtection="0"/>
    <xf numFmtId="0" fontId="14" fillId="38" borderId="0" applyNumberFormat="0" applyBorder="0" applyAlignment="0" applyProtection="0"/>
    <xf numFmtId="0" fontId="23" fillId="33" borderId="0" applyNumberFormat="0" applyBorder="0" applyAlignment="0" applyProtection="0"/>
    <xf numFmtId="0" fontId="14" fillId="9" borderId="49" applyNumberFormat="0" applyFont="0" applyAlignment="0" applyProtection="0"/>
    <xf numFmtId="43" fontId="14" fillId="0" borderId="0" applyFont="0" applyFill="0" applyBorder="0" applyAlignment="0" applyProtection="0"/>
    <xf numFmtId="0" fontId="14" fillId="25" borderId="0" applyNumberFormat="0" applyBorder="0" applyAlignment="0" applyProtection="0"/>
    <xf numFmtId="0" fontId="7" fillId="32"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32" borderId="0" applyNumberFormat="0" applyBorder="0" applyAlignment="0" applyProtection="0"/>
    <xf numFmtId="0" fontId="69" fillId="0" borderId="0" applyNumberFormat="0" applyFill="0" applyBorder="0" applyAlignment="0" applyProtection="0"/>
    <xf numFmtId="0" fontId="10" fillId="0" borderId="0"/>
    <xf numFmtId="0" fontId="14" fillId="15" borderId="0" applyNumberFormat="0" applyBorder="0" applyAlignment="0" applyProtection="0"/>
    <xf numFmtId="0" fontId="7" fillId="35" borderId="0" applyNumberFormat="0" applyBorder="0" applyAlignment="0" applyProtection="0"/>
    <xf numFmtId="0" fontId="70" fillId="18" borderId="0" applyNumberFormat="0" applyBorder="0" applyAlignment="0" applyProtection="0"/>
    <xf numFmtId="0" fontId="14" fillId="32" borderId="0" applyNumberFormat="0" applyBorder="0" applyAlignment="0" applyProtection="0"/>
    <xf numFmtId="0" fontId="7" fillId="39" borderId="0" applyNumberFormat="0" applyBorder="0" applyAlignment="0" applyProtection="0"/>
    <xf numFmtId="0" fontId="7" fillId="32" borderId="0" applyNumberFormat="0" applyBorder="0" applyAlignment="0" applyProtection="0"/>
    <xf numFmtId="0" fontId="14" fillId="39"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14" fillId="15" borderId="0" applyNumberFormat="0" applyBorder="0" applyAlignment="0" applyProtection="0"/>
    <xf numFmtId="0" fontId="14" fillId="34"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14" fillId="28" borderId="0" applyNumberFormat="0" applyBorder="0" applyAlignment="0" applyProtection="0"/>
    <xf numFmtId="0" fontId="23" fillId="31" borderId="0" applyNumberFormat="0" applyBorder="0" applyAlignment="0" applyProtection="0"/>
    <xf numFmtId="0" fontId="14" fillId="32" borderId="0" applyNumberFormat="0" applyBorder="0" applyAlignment="0" applyProtection="0"/>
    <xf numFmtId="0" fontId="7" fillId="9" borderId="49" applyNumberFormat="0" applyFont="0" applyAlignment="0" applyProtection="0"/>
    <xf numFmtId="0" fontId="73" fillId="21" borderId="54" applyNumberFormat="0" applyAlignment="0" applyProtection="0"/>
    <xf numFmtId="0" fontId="23" fillId="29" borderId="0" applyNumberFormat="0" applyBorder="0" applyAlignment="0" applyProtection="0"/>
    <xf numFmtId="0" fontId="7" fillId="39" borderId="0" applyNumberFormat="0" applyBorder="0" applyAlignment="0" applyProtection="0"/>
    <xf numFmtId="0" fontId="80" fillId="0" borderId="58" applyNumberFormat="0" applyFill="0" applyAlignment="0" applyProtection="0"/>
    <xf numFmtId="0" fontId="72" fillId="20" borderId="0" applyNumberFormat="0" applyBorder="0" applyAlignment="0" applyProtection="0"/>
    <xf numFmtId="0" fontId="14" fillId="10" borderId="0" applyNumberFormat="0" applyBorder="0" applyAlignment="0" applyProtection="0"/>
    <xf numFmtId="0" fontId="68" fillId="0" borderId="52" applyNumberFormat="0" applyFill="0" applyAlignment="0" applyProtection="0"/>
    <xf numFmtId="0" fontId="77" fillId="23" borderId="57" applyNumberFormat="0" applyAlignment="0" applyProtection="0"/>
    <xf numFmtId="0" fontId="14" fillId="13" borderId="0" applyNumberFormat="0" applyBorder="0" applyAlignment="0" applyProtection="0"/>
    <xf numFmtId="0" fontId="14" fillId="38" borderId="0" applyNumberFormat="0" applyBorder="0" applyAlignment="0" applyProtection="0"/>
    <xf numFmtId="0" fontId="14" fillId="11" borderId="0" applyNumberFormat="0" applyBorder="0" applyAlignment="0" applyProtection="0"/>
    <xf numFmtId="0" fontId="72" fillId="20" borderId="0" applyNumberFormat="0" applyBorder="0" applyAlignment="0" applyProtection="0"/>
    <xf numFmtId="0" fontId="14" fillId="13" borderId="0" applyNumberFormat="0" applyBorder="0" applyAlignment="0" applyProtection="0"/>
    <xf numFmtId="0" fontId="14" fillId="34" borderId="0" applyNumberFormat="0" applyBorder="0" applyAlignment="0" applyProtection="0"/>
    <xf numFmtId="0" fontId="68" fillId="0" borderId="52" applyNumberFormat="0" applyFill="0" applyAlignment="0" applyProtection="0"/>
    <xf numFmtId="0" fontId="14" fillId="28" borderId="0" applyNumberFormat="0" applyBorder="0" applyAlignment="0" applyProtection="0"/>
    <xf numFmtId="0" fontId="14" fillId="34"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5" fillId="0" borderId="0"/>
    <xf numFmtId="0" fontId="14" fillId="25" borderId="0" applyNumberFormat="0" applyBorder="0" applyAlignment="0" applyProtection="0"/>
    <xf numFmtId="0" fontId="14" fillId="12"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14" fillId="32" borderId="0" applyNumberFormat="0" applyBorder="0" applyAlignment="0" applyProtection="0"/>
    <xf numFmtId="0" fontId="23" fillId="16" borderId="0" applyNumberFormat="0" applyBorder="0" applyAlignment="0" applyProtection="0"/>
    <xf numFmtId="0" fontId="23"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14" fillId="35" borderId="0" applyNumberFormat="0" applyBorder="0" applyAlignment="0" applyProtection="0"/>
    <xf numFmtId="0" fontId="23" fillId="31" borderId="0" applyNumberFormat="0" applyBorder="0" applyAlignment="0" applyProtection="0"/>
    <xf numFmtId="0" fontId="14" fillId="34" borderId="0" applyNumberFormat="0" applyBorder="0" applyAlignment="0" applyProtection="0"/>
    <xf numFmtId="0" fontId="80" fillId="0" borderId="58" applyNumberFormat="0" applyFill="0" applyAlignment="0" applyProtection="0"/>
    <xf numFmtId="0" fontId="23" fillId="36" borderId="0" applyNumberFormat="0" applyBorder="0" applyAlignment="0" applyProtection="0"/>
    <xf numFmtId="0" fontId="23" fillId="17" borderId="0" applyNumberFormat="0" applyBorder="0" applyAlignment="0" applyProtection="0"/>
    <xf numFmtId="0" fontId="14" fillId="28" borderId="0" applyNumberFormat="0" applyBorder="0" applyAlignment="0" applyProtection="0"/>
    <xf numFmtId="0" fontId="77" fillId="23" borderId="57" applyNumberFormat="0" applyAlignment="0" applyProtection="0"/>
    <xf numFmtId="0" fontId="14" fillId="32" borderId="0" applyNumberFormat="0" applyBorder="0" applyAlignment="0" applyProtection="0"/>
    <xf numFmtId="0" fontId="23" fillId="27" borderId="0" applyNumberFormat="0" applyBorder="0" applyAlignment="0" applyProtection="0"/>
    <xf numFmtId="0" fontId="14" fillId="12" borderId="0" applyNumberFormat="0" applyBorder="0" applyAlignment="0" applyProtection="0"/>
    <xf numFmtId="0" fontId="71" fillId="19" borderId="0" applyNumberFormat="0" applyBorder="0" applyAlignment="0" applyProtection="0"/>
    <xf numFmtId="0" fontId="23" fillId="24" borderId="0" applyNumberFormat="0" applyBorder="0" applyAlignment="0" applyProtection="0"/>
    <xf numFmtId="0" fontId="67" fillId="0" borderId="51" applyNumberFormat="0" applyFill="0" applyAlignment="0" applyProtection="0"/>
    <xf numFmtId="0" fontId="76" fillId="0" borderId="56" applyNumberFormat="0" applyFill="0" applyAlignment="0" applyProtection="0"/>
    <xf numFmtId="0" fontId="14" fillId="13" borderId="0" applyNumberFormat="0" applyBorder="0" applyAlignment="0" applyProtection="0"/>
    <xf numFmtId="0" fontId="14" fillId="38" borderId="0" applyNumberFormat="0" applyBorder="0" applyAlignment="0" applyProtection="0"/>
    <xf numFmtId="0" fontId="14" fillId="11" borderId="0" applyNumberFormat="0" applyBorder="0" applyAlignment="0" applyProtection="0"/>
    <xf numFmtId="0" fontId="71" fillId="19" borderId="0" applyNumberFormat="0" applyBorder="0" applyAlignment="0" applyProtection="0"/>
    <xf numFmtId="0" fontId="14" fillId="34" borderId="0" applyNumberFormat="0" applyBorder="0" applyAlignment="0" applyProtection="0"/>
    <xf numFmtId="0" fontId="67" fillId="0" borderId="51" applyNumberFormat="0" applyFill="0" applyAlignment="0" applyProtection="0"/>
    <xf numFmtId="0" fontId="14" fillId="28" borderId="0" applyNumberFormat="0" applyBorder="0" applyAlignment="0" applyProtection="0"/>
    <xf numFmtId="0" fontId="14" fillId="10" borderId="0" applyNumberFormat="0" applyBorder="0" applyAlignment="0" applyProtection="0"/>
    <xf numFmtId="0" fontId="10" fillId="0" borderId="0"/>
    <xf numFmtId="0" fontId="14" fillId="15" borderId="0" applyNumberFormat="0" applyBorder="0" applyAlignment="0" applyProtection="0"/>
    <xf numFmtId="0" fontId="10" fillId="0" borderId="0"/>
    <xf numFmtId="0" fontId="14" fillId="25" borderId="0" applyNumberFormat="0" applyBorder="0" applyAlignment="0" applyProtection="0"/>
    <xf numFmtId="0" fontId="10" fillId="0" borderId="0"/>
    <xf numFmtId="43" fontId="14" fillId="0" borderId="0" applyFont="0" applyFill="0" applyBorder="0" applyAlignment="0" applyProtection="0"/>
    <xf numFmtId="0" fontId="14" fillId="38" borderId="0" applyNumberFormat="0" applyBorder="0" applyAlignment="0" applyProtection="0"/>
    <xf numFmtId="0" fontId="14" fillId="12"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14" fillId="35" borderId="0" applyNumberFormat="0" applyBorder="0" applyAlignment="0" applyProtection="0"/>
    <xf numFmtId="0" fontId="23" fillId="14" borderId="0" applyNumberFormat="0" applyBorder="0" applyAlignment="0" applyProtection="0"/>
    <xf numFmtId="0" fontId="23" fillId="33" borderId="0" applyNumberFormat="0" applyBorder="0" applyAlignment="0" applyProtection="0"/>
    <xf numFmtId="164" fontId="10" fillId="0" borderId="0"/>
    <xf numFmtId="0" fontId="79" fillId="0" borderId="0" applyNumberFormat="0" applyFill="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11" borderId="0" applyNumberFormat="0" applyBorder="0" applyAlignment="0" applyProtection="0"/>
    <xf numFmtId="0" fontId="14" fillId="0" borderId="0"/>
    <xf numFmtId="0" fontId="76" fillId="0" borderId="56" applyNumberFormat="0" applyFill="0" applyAlignment="0" applyProtection="0"/>
    <xf numFmtId="0" fontId="14" fillId="15"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70" fillId="18" borderId="0" applyNumberFormat="0" applyBorder="0" applyAlignment="0" applyProtection="0"/>
    <xf numFmtId="0" fontId="80" fillId="0" borderId="58" applyNumberFormat="0" applyFill="0" applyAlignment="0" applyProtection="0"/>
    <xf numFmtId="0" fontId="75" fillId="22" borderId="54" applyNumberFormat="0" applyAlignment="0" applyProtection="0"/>
    <xf numFmtId="0" fontId="14" fillId="13" borderId="0" applyNumberFormat="0" applyBorder="0" applyAlignment="0" applyProtection="0"/>
    <xf numFmtId="0" fontId="14" fillId="11" borderId="0" applyNumberFormat="0" applyBorder="0" applyAlignment="0" applyProtection="0"/>
    <xf numFmtId="0" fontId="70" fillId="18" borderId="0" applyNumberFormat="0" applyBorder="0" applyAlignment="0" applyProtection="0"/>
    <xf numFmtId="0" fontId="14" fillId="34" borderId="0" applyNumberFormat="0" applyBorder="0" applyAlignment="0" applyProtection="0"/>
    <xf numFmtId="0" fontId="14" fillId="10"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10" fillId="0" borderId="0"/>
    <xf numFmtId="0" fontId="14" fillId="25" borderId="0" applyNumberFormat="0" applyBorder="0" applyAlignment="0" applyProtection="0"/>
    <xf numFmtId="0" fontId="14" fillId="15" borderId="0" applyNumberFormat="0" applyBorder="0" applyAlignment="0" applyProtection="0"/>
    <xf numFmtId="0" fontId="10" fillId="0" borderId="0"/>
    <xf numFmtId="0" fontId="14" fillId="25" borderId="0" applyNumberFormat="0" applyBorder="0" applyAlignment="0" applyProtection="0"/>
    <xf numFmtId="0" fontId="14" fillId="12" borderId="0" applyNumberFormat="0" applyBorder="0" applyAlignment="0" applyProtection="0"/>
    <xf numFmtId="0" fontId="14" fillId="0" borderId="0"/>
    <xf numFmtId="43" fontId="18" fillId="0" borderId="0" applyFont="0" applyFill="0" applyBorder="0" applyAlignment="0" applyProtection="0"/>
    <xf numFmtId="0" fontId="14" fillId="38" borderId="0" applyNumberFormat="0" applyBorder="0" applyAlignment="0" applyProtection="0"/>
    <xf numFmtId="0" fontId="14" fillId="12" borderId="0" applyNumberFormat="0" applyBorder="0" applyAlignment="0" applyProtection="0"/>
    <xf numFmtId="0" fontId="23" fillId="17"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5" fillId="22" borderId="54" applyNumberFormat="0" applyAlignment="0" applyProtection="0"/>
    <xf numFmtId="0" fontId="75" fillId="22" borderId="54" applyNumberFormat="0" applyAlignment="0" applyProtection="0"/>
    <xf numFmtId="0" fontId="75" fillId="22" borderId="54" applyNumberFormat="0" applyAlignment="0" applyProtection="0"/>
    <xf numFmtId="0" fontId="75" fillId="22" borderId="54" applyNumberFormat="0" applyAlignment="0" applyProtection="0"/>
    <xf numFmtId="0" fontId="75" fillId="22" borderId="54" applyNumberFormat="0" applyAlignment="0" applyProtection="0"/>
    <xf numFmtId="0" fontId="77" fillId="23" borderId="57" applyNumberFormat="0" applyAlignment="0" applyProtection="0"/>
    <xf numFmtId="0" fontId="77" fillId="23" borderId="57" applyNumberFormat="0" applyAlignment="0" applyProtection="0"/>
    <xf numFmtId="0" fontId="77" fillId="23" borderId="57" applyNumberFormat="0" applyAlignment="0" applyProtection="0"/>
    <xf numFmtId="0" fontId="77" fillId="23" borderId="57" applyNumberFormat="0" applyAlignment="0" applyProtection="0"/>
    <xf numFmtId="0" fontId="77" fillId="23" borderId="57" applyNumberFormat="0" applyAlignment="0" applyProtection="0"/>
    <xf numFmtId="0" fontId="76" fillId="0" borderId="56" applyNumberFormat="0" applyFill="0" applyAlignment="0" applyProtection="0"/>
    <xf numFmtId="0" fontId="76" fillId="0" borderId="56" applyNumberFormat="0" applyFill="0" applyAlignment="0" applyProtection="0"/>
    <xf numFmtId="0" fontId="76" fillId="0" borderId="56" applyNumberFormat="0" applyFill="0" applyAlignment="0" applyProtection="0"/>
    <xf numFmtId="0" fontId="76" fillId="0" borderId="56" applyNumberFormat="0" applyFill="0" applyAlignment="0" applyProtection="0"/>
    <xf numFmtId="0" fontId="76" fillId="0" borderId="5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73" fillId="21" borderId="54" applyNumberFormat="0" applyAlignment="0" applyProtection="0"/>
    <xf numFmtId="0" fontId="73" fillId="21" borderId="54" applyNumberFormat="0" applyAlignment="0" applyProtection="0"/>
    <xf numFmtId="0" fontId="73" fillId="21" borderId="54" applyNumberFormat="0" applyAlignment="0" applyProtection="0"/>
    <xf numFmtId="0" fontId="73" fillId="21" borderId="54" applyNumberFormat="0" applyAlignment="0" applyProtection="0"/>
    <xf numFmtId="0" fontId="73" fillId="21" borderId="54" applyNumberFormat="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14" fillId="0" borderId="0"/>
    <xf numFmtId="0" fontId="81" fillId="0" borderId="0"/>
    <xf numFmtId="0" fontId="14" fillId="9" borderId="49" applyNumberFormat="0" applyFont="0" applyAlignment="0" applyProtection="0"/>
    <xf numFmtId="0" fontId="14" fillId="9" borderId="49" applyNumberFormat="0" applyFont="0" applyAlignment="0" applyProtection="0"/>
    <xf numFmtId="0" fontId="14" fillId="9" borderId="49" applyNumberFormat="0" applyFont="0" applyAlignment="0" applyProtection="0"/>
    <xf numFmtId="0" fontId="14" fillId="9" borderId="49" applyNumberFormat="0" applyFont="0" applyAlignment="0" applyProtection="0"/>
    <xf numFmtId="0" fontId="14" fillId="9" borderId="49" applyNumberFormat="0" applyFont="0" applyAlignment="0" applyProtection="0"/>
    <xf numFmtId="9" fontId="10" fillId="0" borderId="0" applyFont="0" applyFill="0" applyBorder="0" applyAlignment="0" applyProtection="0"/>
    <xf numFmtId="0" fontId="74" fillId="22" borderId="55" applyNumberFormat="0" applyAlignment="0" applyProtection="0"/>
    <xf numFmtId="0" fontId="74" fillId="22" borderId="55" applyNumberFormat="0" applyAlignment="0" applyProtection="0"/>
    <xf numFmtId="0" fontId="74" fillId="22" borderId="55" applyNumberFormat="0" applyAlignment="0" applyProtection="0"/>
    <xf numFmtId="0" fontId="74" fillId="22" borderId="55" applyNumberFormat="0" applyAlignment="0" applyProtection="0"/>
    <xf numFmtId="0" fontId="74" fillId="22" borderId="55" applyNumberFormat="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9" fillId="0" borderId="53" applyNumberFormat="0" applyFill="0" applyAlignment="0" applyProtection="0"/>
    <xf numFmtId="0" fontId="69" fillId="0" borderId="53" applyNumberFormat="0" applyFill="0" applyAlignment="0" applyProtection="0"/>
    <xf numFmtId="0" fontId="69" fillId="0" borderId="53" applyNumberFormat="0" applyFill="0" applyAlignment="0" applyProtection="0"/>
    <xf numFmtId="0" fontId="69" fillId="0" borderId="53" applyNumberFormat="0" applyFill="0" applyAlignment="0" applyProtection="0"/>
    <xf numFmtId="0" fontId="69" fillId="0" borderId="53"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14" fillId="0" borderId="0"/>
    <xf numFmtId="0" fontId="81" fillId="0" borderId="0"/>
    <xf numFmtId="0" fontId="10" fillId="0" borderId="0"/>
    <xf numFmtId="9" fontId="10" fillId="0" borderId="0" applyFont="0" applyFill="0" applyBorder="0" applyAlignment="0" applyProtection="0"/>
    <xf numFmtId="0" fontId="10" fillId="0" borderId="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7" fillId="32"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4" borderId="0" applyNumberFormat="0" applyBorder="0" applyAlignment="0" applyProtection="0"/>
    <xf numFmtId="0" fontId="14" fillId="28" borderId="0" applyNumberFormat="0" applyBorder="0" applyAlignment="0" applyProtection="0"/>
    <xf numFmtId="0" fontId="68" fillId="0" borderId="52" applyNumberFormat="0" applyFill="0" applyAlignment="0" applyProtection="0"/>
    <xf numFmtId="0" fontId="7" fillId="15"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14" fillId="10" borderId="0" applyNumberFormat="0" applyBorder="0" applyAlignment="0" applyProtection="0"/>
    <xf numFmtId="0" fontId="23" fillId="30" borderId="0" applyNumberFormat="0" applyBorder="0" applyAlignment="0" applyProtection="0"/>
    <xf numFmtId="0" fontId="68" fillId="0" borderId="52" applyNumberFormat="0" applyFill="0" applyAlignment="0" applyProtection="0"/>
    <xf numFmtId="0" fontId="77" fillId="23" borderId="57" applyNumberFormat="0" applyAlignment="0" applyProtection="0"/>
    <xf numFmtId="0" fontId="14" fillId="32" borderId="0" applyNumberFormat="0" applyBorder="0" applyAlignment="0" applyProtection="0"/>
    <xf numFmtId="0" fontId="78" fillId="0" borderId="0" applyNumberFormat="0" applyFill="0" applyBorder="0" applyAlignment="0" applyProtection="0"/>
    <xf numFmtId="0" fontId="73" fillId="21" borderId="54" applyNumberFormat="0" applyAlignment="0" applyProtection="0"/>
    <xf numFmtId="0" fontId="72" fillId="20" borderId="0" applyNumberFormat="0" applyBorder="0" applyAlignment="0" applyProtection="0"/>
    <xf numFmtId="0" fontId="14" fillId="28" borderId="0" applyNumberFormat="0" applyBorder="0" applyAlignment="0" applyProtection="0"/>
    <xf numFmtId="0" fontId="66" fillId="30" borderId="0" applyNumberFormat="0" applyBorder="0" applyAlignment="0" applyProtection="0"/>
    <xf numFmtId="0" fontId="70" fillId="18"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23" fillId="30" borderId="0" applyNumberFormat="0" applyBorder="0" applyAlignment="0" applyProtection="0"/>
    <xf numFmtId="0" fontId="14" fillId="13" borderId="0" applyNumberFormat="0" applyBorder="0" applyAlignment="0" applyProtection="0"/>
    <xf numFmtId="0" fontId="78" fillId="0" borderId="0" applyNumberFormat="0" applyFill="0" applyBorder="0" applyAlignment="0" applyProtection="0"/>
    <xf numFmtId="0" fontId="7" fillId="12" borderId="0" applyNumberFormat="0" applyBorder="0" applyAlignment="0" applyProtection="0"/>
    <xf numFmtId="0" fontId="67" fillId="0" borderId="51" applyNumberFormat="0" applyFill="0" applyAlignment="0" applyProtection="0"/>
    <xf numFmtId="0" fontId="14" fillId="11"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3" borderId="0" applyNumberFormat="0" applyBorder="0" applyAlignment="0" applyProtection="0"/>
    <xf numFmtId="0" fontId="78" fillId="0" borderId="0" applyNumberFormat="0" applyFill="0" applyBorder="0" applyAlignment="0" applyProtection="0"/>
    <xf numFmtId="0" fontId="75" fillId="22" borderId="54" applyNumberFormat="0" applyAlignment="0" applyProtection="0"/>
    <xf numFmtId="0" fontId="14" fillId="9" borderId="49" applyNumberFormat="0" applyFont="0" applyAlignment="0" applyProtection="0"/>
    <xf numFmtId="9" fontId="15" fillId="0" borderId="0" applyFont="0" applyFill="0" applyBorder="0" applyAlignment="0" applyProtection="0"/>
    <xf numFmtId="0" fontId="7" fillId="10" borderId="0" applyNumberFormat="0" applyBorder="0" applyAlignment="0" applyProtection="0"/>
    <xf numFmtId="0" fontId="77" fillId="23" borderId="57" applyNumberFormat="0" applyAlignment="0" applyProtection="0"/>
    <xf numFmtId="0" fontId="14" fillId="9" borderId="49" applyNumberFormat="0" applyFont="0" applyAlignment="0" applyProtection="0"/>
    <xf numFmtId="0" fontId="78" fillId="0" borderId="0" applyNumberFormat="0" applyFill="0" applyBorder="0" applyAlignment="0" applyProtection="0"/>
    <xf numFmtId="0" fontId="74" fillId="22" borderId="55" applyNumberFormat="0" applyAlignment="0" applyProtection="0"/>
    <xf numFmtId="0" fontId="57" fillId="20"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0" fillId="18" borderId="0" applyNumberFormat="0" applyBorder="0" applyAlignment="0" applyProtection="0"/>
    <xf numFmtId="0" fontId="23" fillId="24" borderId="0" applyNumberFormat="0" applyBorder="0" applyAlignment="0" applyProtection="0"/>
    <xf numFmtId="0" fontId="76" fillId="0" borderId="56" applyNumberFormat="0" applyFill="0" applyAlignment="0" applyProtection="0"/>
    <xf numFmtId="0" fontId="56" fillId="19" borderId="0" applyNumberFormat="0" applyBorder="0" applyAlignment="0" applyProtection="0"/>
    <xf numFmtId="0" fontId="77" fillId="23" borderId="57" applyNumberFormat="0" applyAlignment="0" applyProtection="0"/>
    <xf numFmtId="0" fontId="71" fillId="19" borderId="0" applyNumberFormat="0" applyBorder="0" applyAlignment="0" applyProtection="0"/>
    <xf numFmtId="0" fontId="75" fillId="22" borderId="54" applyNumberFormat="0" applyAlignment="0" applyProtection="0"/>
    <xf numFmtId="0" fontId="14" fillId="13" borderId="0" applyNumberFormat="0" applyBorder="0" applyAlignment="0" applyProtection="0"/>
    <xf numFmtId="0" fontId="23" fillId="26" borderId="0" applyNumberFormat="0" applyBorder="0" applyAlignment="0" applyProtection="0"/>
    <xf numFmtId="0" fontId="57" fillId="20" borderId="0" applyNumberFormat="0" applyBorder="0" applyAlignment="0" applyProtection="0"/>
    <xf numFmtId="0" fontId="73" fillId="21" borderId="54" applyNumberFormat="0" applyAlignment="0" applyProtection="0"/>
    <xf numFmtId="0" fontId="23" fillId="14" borderId="0" applyNumberFormat="0" applyBorder="0" applyAlignment="0" applyProtection="0"/>
    <xf numFmtId="0" fontId="66" fillId="30" borderId="0" applyNumberFormat="0" applyBorder="0" applyAlignment="0" applyProtection="0"/>
    <xf numFmtId="0" fontId="14" fillId="13" borderId="0" applyNumberFormat="0" applyBorder="0" applyAlignment="0" applyProtection="0"/>
    <xf numFmtId="0" fontId="14" fillId="34" borderId="0" applyNumberFormat="0" applyBorder="0" applyAlignment="0" applyProtection="0"/>
    <xf numFmtId="0" fontId="14" fillId="10" borderId="0" applyNumberFormat="0" applyBorder="0" applyAlignment="0" applyProtection="0"/>
    <xf numFmtId="0" fontId="66" fillId="29" borderId="0" applyNumberFormat="0" applyBorder="0" applyAlignment="0" applyProtection="0"/>
    <xf numFmtId="0" fontId="70" fillId="18" borderId="0" applyNumberFormat="0" applyBorder="0" applyAlignment="0" applyProtection="0"/>
    <xf numFmtId="0" fontId="64" fillId="0" borderId="0" applyNumberFormat="0" applyFill="0" applyBorder="0" applyAlignment="0" applyProtection="0"/>
    <xf numFmtId="0" fontId="78" fillId="0" borderId="0" applyNumberFormat="0" applyFill="0" applyBorder="0" applyAlignment="0" applyProtection="0"/>
    <xf numFmtId="0" fontId="14" fillId="15"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69" fillId="0" borderId="0" applyNumberFormat="0" applyFill="0" applyBorder="0" applyAlignment="0" applyProtection="0"/>
    <xf numFmtId="0" fontId="14" fillId="25"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6" fillId="24" borderId="0" applyNumberFormat="0" applyBorder="0" applyAlignment="0" applyProtection="0"/>
    <xf numFmtId="0" fontId="73" fillId="21" borderId="54" applyNumberFormat="0" applyAlignment="0" applyProtection="0"/>
    <xf numFmtId="0" fontId="23" fillId="14" borderId="0" applyNumberFormat="0" applyBorder="0" applyAlignment="0" applyProtection="0"/>
    <xf numFmtId="0" fontId="23" fillId="31" borderId="0" applyNumberFormat="0" applyBorder="0" applyAlignment="0" applyProtection="0"/>
    <xf numFmtId="0" fontId="14" fillId="28" borderId="0" applyNumberFormat="0" applyBorder="0" applyAlignment="0" applyProtection="0"/>
    <xf numFmtId="0" fontId="7" fillId="15" borderId="0" applyNumberFormat="0" applyBorder="0" applyAlignment="0" applyProtection="0"/>
    <xf numFmtId="0" fontId="70" fillId="18" borderId="0" applyNumberFormat="0" applyBorder="0" applyAlignment="0" applyProtection="0"/>
    <xf numFmtId="0" fontId="14" fillId="34" borderId="0" applyNumberFormat="0" applyBorder="0" applyAlignment="0" applyProtection="0"/>
    <xf numFmtId="0" fontId="7" fillId="34" borderId="0" applyNumberFormat="0" applyBorder="0" applyAlignment="0" applyProtection="0"/>
    <xf numFmtId="0" fontId="14" fillId="34"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23" fillId="14"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23" fillId="16" borderId="0" applyNumberFormat="0" applyBorder="0" applyAlignment="0" applyProtection="0"/>
    <xf numFmtId="0" fontId="23" fillId="14" borderId="0" applyNumberFormat="0" applyBorder="0" applyAlignment="0" applyProtection="0"/>
    <xf numFmtId="0" fontId="65" fillId="0" borderId="58" applyNumberFormat="0" applyFill="0" applyAlignment="0" applyProtection="0"/>
    <xf numFmtId="0" fontId="76" fillId="0" borderId="56" applyNumberFormat="0" applyFill="0" applyAlignment="0" applyProtection="0"/>
    <xf numFmtId="0" fontId="78" fillId="0" borderId="0" applyNumberFormat="0" applyFill="0" applyBorder="0" applyAlignment="0" applyProtection="0"/>
    <xf numFmtId="0" fontId="14" fillId="12" borderId="0" applyNumberFormat="0" applyBorder="0" applyAlignment="0" applyProtection="0"/>
    <xf numFmtId="0" fontId="60" fillId="22" borderId="54" applyNumberFormat="0" applyAlignment="0" applyProtection="0"/>
    <xf numFmtId="0" fontId="14" fillId="11" borderId="0" applyNumberFormat="0" applyBorder="0" applyAlignment="0" applyProtection="0"/>
    <xf numFmtId="0" fontId="73" fillId="21" borderId="54" applyNumberFormat="0" applyAlignment="0" applyProtection="0"/>
    <xf numFmtId="0" fontId="74" fillId="22" borderId="55" applyNumberFormat="0" applyAlignment="0" applyProtection="0"/>
    <xf numFmtId="0" fontId="76" fillId="0" borderId="56" applyNumberFormat="0" applyFill="0" applyAlignment="0" applyProtection="0"/>
    <xf numFmtId="0" fontId="72" fillId="20" borderId="0" applyNumberFormat="0" applyBorder="0" applyAlignment="0" applyProtection="0"/>
    <xf numFmtId="0" fontId="14" fillId="32" borderId="0" applyNumberFormat="0" applyBorder="0" applyAlignment="0" applyProtection="0"/>
    <xf numFmtId="0" fontId="80" fillId="0" borderId="58" applyNumberFormat="0" applyFill="0" applyAlignment="0" applyProtection="0"/>
    <xf numFmtId="0" fontId="14" fillId="32" borderId="0" applyNumberFormat="0" applyBorder="0" applyAlignment="0" applyProtection="0"/>
    <xf numFmtId="0" fontId="7" fillId="15" borderId="0" applyNumberFormat="0" applyBorder="0" applyAlignment="0" applyProtection="0"/>
    <xf numFmtId="0" fontId="74" fillId="22" borderId="55" applyNumberFormat="0" applyAlignment="0" applyProtection="0"/>
    <xf numFmtId="0" fontId="23" fillId="29" borderId="0" applyNumberFormat="0" applyBorder="0" applyAlignment="0" applyProtection="0"/>
    <xf numFmtId="0" fontId="70" fillId="18" borderId="0" applyNumberFormat="0" applyBorder="0" applyAlignment="0" applyProtection="0"/>
    <xf numFmtId="0" fontId="65" fillId="0" borderId="58" applyNumberFormat="0" applyFill="0" applyAlignment="0" applyProtection="0"/>
    <xf numFmtId="0" fontId="14" fillId="1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3" fillId="16" borderId="0" applyNumberFormat="0" applyBorder="0" applyAlignment="0" applyProtection="0"/>
    <xf numFmtId="0" fontId="72" fillId="20" borderId="0" applyNumberFormat="0" applyBorder="0" applyAlignment="0" applyProtection="0"/>
    <xf numFmtId="0" fontId="70" fillId="18" borderId="0" applyNumberFormat="0" applyBorder="0" applyAlignment="0" applyProtection="0"/>
    <xf numFmtId="9" fontId="15" fillId="0" borderId="0" applyFont="0" applyFill="0" applyBorder="0" applyAlignment="0" applyProtection="0"/>
    <xf numFmtId="0" fontId="14" fillId="34" borderId="0" applyNumberFormat="0" applyBorder="0" applyAlignment="0" applyProtection="0"/>
    <xf numFmtId="0" fontId="7" fillId="39" borderId="0" applyNumberFormat="0" applyBorder="0" applyAlignment="0" applyProtection="0"/>
    <xf numFmtId="0" fontId="72" fillId="20" borderId="0" applyNumberFormat="0" applyBorder="0" applyAlignment="0" applyProtection="0"/>
    <xf numFmtId="0" fontId="70" fillId="18" borderId="0" applyNumberFormat="0" applyBorder="0" applyAlignment="0" applyProtection="0"/>
    <xf numFmtId="0" fontId="74" fillId="22" borderId="55" applyNumberFormat="0" applyAlignment="0" applyProtection="0"/>
    <xf numFmtId="0" fontId="67" fillId="0" borderId="51" applyNumberFormat="0" applyFill="0" applyAlignment="0" applyProtection="0"/>
    <xf numFmtId="0" fontId="66" fillId="29" borderId="0" applyNumberFormat="0" applyBorder="0" applyAlignment="0" applyProtection="0"/>
    <xf numFmtId="0" fontId="23" fillId="33" borderId="0" applyNumberFormat="0" applyBorder="0" applyAlignment="0" applyProtection="0"/>
    <xf numFmtId="9" fontId="15" fillId="0" borderId="0" applyFont="0" applyFill="0" applyBorder="0" applyAlignment="0" applyProtection="0"/>
    <xf numFmtId="0" fontId="71" fillId="19" borderId="0" applyNumberFormat="0" applyBorder="0" applyAlignment="0" applyProtection="0"/>
    <xf numFmtId="0" fontId="65" fillId="0" borderId="58" applyNumberFormat="0" applyFill="0" applyAlignment="0" applyProtection="0"/>
    <xf numFmtId="0" fontId="73" fillId="21" borderId="54" applyNumberFormat="0" applyAlignment="0" applyProtection="0"/>
    <xf numFmtId="0" fontId="14" fillId="13" borderId="0" applyNumberFormat="0" applyBorder="0" applyAlignment="0" applyProtection="0"/>
    <xf numFmtId="0" fontId="66" fillId="14" borderId="0" applyNumberFormat="0" applyBorder="0" applyAlignment="0" applyProtection="0"/>
    <xf numFmtId="0" fontId="23" fillId="16" borderId="0" applyNumberFormat="0" applyBorder="0" applyAlignment="0" applyProtection="0"/>
    <xf numFmtId="0" fontId="72" fillId="20" borderId="0" applyNumberFormat="0" applyBorder="0" applyAlignment="0" applyProtection="0"/>
    <xf numFmtId="0" fontId="66" fillId="37" borderId="0" applyNumberFormat="0" applyBorder="0" applyAlignment="0" applyProtection="0"/>
    <xf numFmtId="0" fontId="14" fillId="28" borderId="0" applyNumberFormat="0" applyBorder="0" applyAlignment="0" applyProtection="0"/>
    <xf numFmtId="0" fontId="14" fillId="15" borderId="0" applyNumberFormat="0" applyBorder="0" applyAlignment="0" applyProtection="0"/>
    <xf numFmtId="0" fontId="23" fillId="16" borderId="0" applyNumberFormat="0" applyBorder="0" applyAlignment="0" applyProtection="0"/>
    <xf numFmtId="0" fontId="67" fillId="0" borderId="51" applyNumberFormat="0" applyFill="0" applyAlignment="0" applyProtection="0"/>
    <xf numFmtId="0" fontId="14" fillId="32" borderId="0" applyNumberFormat="0" applyBorder="0" applyAlignment="0" applyProtection="0"/>
    <xf numFmtId="0" fontId="64" fillId="0" borderId="0" applyNumberFormat="0" applyFill="0" applyBorder="0" applyAlignment="0" applyProtection="0"/>
    <xf numFmtId="0" fontId="14" fillId="32" borderId="0" applyNumberFormat="0" applyBorder="0" applyAlignment="0" applyProtection="0"/>
    <xf numFmtId="0" fontId="14" fillId="28" borderId="0" applyNumberFormat="0" applyBorder="0" applyAlignment="0" applyProtection="0"/>
    <xf numFmtId="0" fontId="23" fillId="30" borderId="0" applyNumberFormat="0" applyBorder="0" applyAlignment="0" applyProtection="0"/>
    <xf numFmtId="0" fontId="72" fillId="20" borderId="0" applyNumberFormat="0" applyBorder="0" applyAlignment="0" applyProtection="0"/>
    <xf numFmtId="0" fontId="58" fillId="21" borderId="54" applyNumberFormat="0" applyAlignment="0" applyProtection="0"/>
    <xf numFmtId="0" fontId="14" fillId="15" borderId="0" applyNumberFormat="0" applyBorder="0" applyAlignment="0" applyProtection="0"/>
    <xf numFmtId="0" fontId="66" fillId="33" borderId="0" applyNumberFormat="0" applyBorder="0" applyAlignment="0" applyProtection="0"/>
    <xf numFmtId="0" fontId="74" fillId="22" borderId="55" applyNumberFormat="0" applyAlignment="0" applyProtection="0"/>
    <xf numFmtId="0" fontId="14" fillId="25" borderId="0" applyNumberFormat="0" applyBorder="0" applyAlignment="0" applyProtection="0"/>
    <xf numFmtId="0" fontId="69" fillId="0" borderId="0" applyNumberFormat="0" applyFill="0" applyBorder="0" applyAlignment="0" applyProtection="0"/>
    <xf numFmtId="0" fontId="23" fillId="31" borderId="0" applyNumberFormat="0" applyBorder="0" applyAlignment="0" applyProtection="0"/>
    <xf numFmtId="0" fontId="75" fillId="22" borderId="54" applyNumberFormat="0" applyAlignment="0" applyProtection="0"/>
    <xf numFmtId="0" fontId="23" fillId="31" borderId="0" applyNumberFormat="0" applyBorder="0" applyAlignment="0" applyProtection="0"/>
    <xf numFmtId="0" fontId="59" fillId="22" borderId="55" applyNumberFormat="0" applyAlignment="0" applyProtection="0"/>
    <xf numFmtId="0" fontId="69" fillId="0" borderId="53" applyNumberFormat="0" applyFill="0" applyAlignment="0" applyProtection="0"/>
    <xf numFmtId="0" fontId="23" fillId="14" borderId="0" applyNumberFormat="0" applyBorder="0" applyAlignment="0" applyProtection="0"/>
    <xf numFmtId="0" fontId="65" fillId="0" borderId="58" applyNumberFormat="0" applyFill="0" applyAlignment="0" applyProtection="0"/>
    <xf numFmtId="0" fontId="76" fillId="0" borderId="56" applyNumberFormat="0" applyFill="0" applyAlignment="0" applyProtection="0"/>
    <xf numFmtId="0" fontId="23" fillId="30" borderId="0" applyNumberFormat="0" applyBorder="0" applyAlignment="0" applyProtection="0"/>
    <xf numFmtId="0" fontId="23" fillId="14" borderId="0" applyNumberFormat="0" applyBorder="0" applyAlignment="0" applyProtection="0"/>
    <xf numFmtId="0" fontId="69" fillId="0" borderId="0" applyNumberFormat="0" applyFill="0" applyBorder="0" applyAlignment="0" applyProtection="0"/>
    <xf numFmtId="0" fontId="14" fillId="15" borderId="0" applyNumberFormat="0" applyBorder="0" applyAlignment="0" applyProtection="0"/>
    <xf numFmtId="0" fontId="67" fillId="0" borderId="51" applyNumberFormat="0" applyFill="0" applyAlignment="0" applyProtection="0"/>
    <xf numFmtId="0" fontId="77" fillId="23" borderId="57" applyNumberFormat="0" applyAlignment="0" applyProtection="0"/>
    <xf numFmtId="0" fontId="14" fillId="12"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74" fillId="22" borderId="55" applyNumberFormat="0" applyAlignment="0" applyProtection="0"/>
    <xf numFmtId="0" fontId="69" fillId="0" borderId="0" applyNumberFormat="0" applyFill="0" applyBorder="0" applyAlignment="0" applyProtection="0"/>
    <xf numFmtId="0" fontId="78" fillId="0" borderId="0" applyNumberFormat="0" applyFill="0" applyBorder="0" applyAlignment="0" applyProtection="0"/>
    <xf numFmtId="0" fontId="75" fillId="22" borderId="54" applyNumberFormat="0" applyAlignment="0" applyProtection="0"/>
    <xf numFmtId="0" fontId="70" fillId="18" borderId="0" applyNumberFormat="0" applyBorder="0" applyAlignment="0" applyProtection="0"/>
    <xf numFmtId="0" fontId="75" fillId="22" borderId="54" applyNumberFormat="0" applyAlignment="0" applyProtection="0"/>
    <xf numFmtId="0" fontId="14" fillId="12" borderId="0" applyNumberFormat="0" applyBorder="0" applyAlignment="0" applyProtection="0"/>
    <xf numFmtId="0" fontId="76" fillId="0" borderId="56" applyNumberFormat="0" applyFill="0" applyAlignment="0" applyProtection="0"/>
    <xf numFmtId="0" fontId="14" fillId="9" borderId="49" applyNumberFormat="0" applyFont="0" applyAlignment="0" applyProtection="0"/>
    <xf numFmtId="0" fontId="7" fillId="34" borderId="0" applyNumberFormat="0" applyBorder="0" applyAlignment="0" applyProtection="0"/>
    <xf numFmtId="43" fontId="18" fillId="0" borderId="0" applyFont="0" applyFill="0" applyBorder="0" applyAlignment="0" applyProtection="0"/>
    <xf numFmtId="0" fontId="67" fillId="0" borderId="51" applyNumberFormat="0" applyFill="0" applyAlignment="0" applyProtection="0"/>
    <xf numFmtId="0" fontId="14" fillId="28" borderId="0" applyNumberFormat="0" applyBorder="0" applyAlignment="0" applyProtection="0"/>
    <xf numFmtId="0" fontId="23" fillId="30" borderId="0" applyNumberFormat="0" applyBorder="0" applyAlignment="0" applyProtection="0"/>
    <xf numFmtId="0" fontId="79" fillId="0" borderId="0" applyNumberFormat="0" applyFill="0" applyBorder="0" applyAlignment="0" applyProtection="0"/>
    <xf numFmtId="0" fontId="75" fillId="22" borderId="54" applyNumberFormat="0" applyAlignment="0" applyProtection="0"/>
    <xf numFmtId="0" fontId="14" fillId="11" borderId="0" applyNumberFormat="0" applyBorder="0" applyAlignment="0" applyProtection="0"/>
    <xf numFmtId="0" fontId="14" fillId="10" borderId="0" applyNumberFormat="0" applyBorder="0" applyAlignment="0" applyProtection="0"/>
    <xf numFmtId="0" fontId="76" fillId="0" borderId="56" applyNumberFormat="0" applyFill="0" applyAlignment="0" applyProtection="0"/>
    <xf numFmtId="0" fontId="14" fillId="9" borderId="49" applyNumberFormat="0" applyFont="0" applyAlignment="0" applyProtection="0"/>
    <xf numFmtId="0" fontId="23" fillId="29" borderId="0" applyNumberFormat="0" applyBorder="0" applyAlignment="0" applyProtection="0"/>
    <xf numFmtId="0" fontId="74" fillId="22" borderId="55" applyNumberFormat="0" applyAlignment="0" applyProtection="0"/>
    <xf numFmtId="0" fontId="75" fillId="22" borderId="54" applyNumberFormat="0" applyAlignment="0" applyProtection="0"/>
    <xf numFmtId="0" fontId="14" fillId="11" borderId="0" applyNumberFormat="0" applyBorder="0" applyAlignment="0" applyProtection="0"/>
    <xf numFmtId="0" fontId="23" fillId="16" borderId="0" applyNumberFormat="0" applyBorder="0" applyAlignment="0" applyProtection="0"/>
    <xf numFmtId="0" fontId="76" fillId="0" borderId="56" applyNumberFormat="0" applyFill="0" applyAlignment="0" applyProtection="0"/>
    <xf numFmtId="0" fontId="23" fillId="26" borderId="0" applyNumberFormat="0" applyBorder="0" applyAlignment="0" applyProtection="0"/>
    <xf numFmtId="0" fontId="14" fillId="28" borderId="0" applyNumberFormat="0" applyBorder="0" applyAlignment="0" applyProtection="0"/>
    <xf numFmtId="0" fontId="74" fillId="22" borderId="55" applyNumberFormat="0" applyAlignment="0" applyProtection="0"/>
    <xf numFmtId="0" fontId="23" fillId="26" borderId="0" applyNumberFormat="0" applyBorder="0" applyAlignment="0" applyProtection="0"/>
    <xf numFmtId="0" fontId="23"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23" fillId="26" borderId="0" applyNumberFormat="0" applyBorder="0" applyAlignment="0" applyProtection="0"/>
    <xf numFmtId="0" fontId="14" fillId="25"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7" fillId="34" borderId="0" applyNumberFormat="0" applyBorder="0" applyAlignment="0" applyProtection="0"/>
    <xf numFmtId="0" fontId="14" fillId="11" borderId="0" applyNumberFormat="0" applyBorder="0" applyAlignment="0" applyProtection="0"/>
    <xf numFmtId="0" fontId="74" fillId="22" borderId="55" applyNumberFormat="0" applyAlignment="0" applyProtection="0"/>
    <xf numFmtId="0" fontId="23" fillId="26" borderId="0" applyNumberFormat="0" applyBorder="0" applyAlignment="0" applyProtection="0"/>
    <xf numFmtId="0" fontId="14" fillId="9" borderId="49" applyNumberFormat="0" applyFont="0" applyAlignment="0" applyProtection="0"/>
    <xf numFmtId="0" fontId="76" fillId="0" borderId="56" applyNumberFormat="0" applyFill="0" applyAlignment="0" applyProtection="0"/>
    <xf numFmtId="0" fontId="23" fillId="26" borderId="0" applyNumberFormat="0" applyBorder="0" applyAlignment="0" applyProtection="0"/>
    <xf numFmtId="0" fontId="75" fillId="22" borderId="54" applyNumberFormat="0" applyAlignment="0" applyProtection="0"/>
    <xf numFmtId="0" fontId="74" fillId="22" borderId="55" applyNumberFormat="0" applyAlignment="0" applyProtection="0"/>
    <xf numFmtId="0" fontId="23" fillId="27" borderId="0" applyNumberFormat="0" applyBorder="0" applyAlignment="0" applyProtection="0"/>
    <xf numFmtId="0" fontId="67" fillId="0" borderId="51" applyNumberFormat="0" applyFill="0" applyAlignment="0" applyProtection="0"/>
    <xf numFmtId="0" fontId="78" fillId="0" borderId="0" applyNumberFormat="0" applyFill="0" applyBorder="0" applyAlignment="0" applyProtection="0"/>
    <xf numFmtId="0" fontId="57" fillId="20" borderId="0" applyNumberFormat="0" applyBorder="0" applyAlignment="0" applyProtection="0"/>
    <xf numFmtId="0" fontId="14" fillId="25" borderId="0" applyNumberFormat="0" applyBorder="0" applyAlignment="0" applyProtection="0"/>
    <xf numFmtId="0" fontId="23" fillId="14" borderId="0" applyNumberFormat="0" applyBorder="0" applyAlignment="0" applyProtection="0"/>
    <xf numFmtId="0" fontId="14" fillId="11" borderId="0" applyNumberFormat="0" applyBorder="0" applyAlignment="0" applyProtection="0"/>
    <xf numFmtId="0" fontId="75" fillId="22" borderId="54" applyNumberFormat="0" applyAlignment="0" applyProtection="0"/>
    <xf numFmtId="0" fontId="78" fillId="0" borderId="0" applyNumberFormat="0" applyFill="0" applyBorder="0" applyAlignment="0" applyProtection="0"/>
    <xf numFmtId="0" fontId="77" fillId="23" borderId="57" applyNumberFormat="0" applyAlignment="0" applyProtection="0"/>
    <xf numFmtId="0" fontId="74" fillId="22" borderId="55" applyNumberFormat="0" applyAlignment="0" applyProtection="0"/>
    <xf numFmtId="0" fontId="14" fillId="10" borderId="0" applyNumberFormat="0" applyBorder="0" applyAlignment="0" applyProtection="0"/>
    <xf numFmtId="0" fontId="14" fillId="28" borderId="0" applyNumberFormat="0" applyBorder="0" applyAlignment="0" applyProtection="0"/>
    <xf numFmtId="0" fontId="67" fillId="0" borderId="51" applyNumberFormat="0" applyFill="0" applyAlignment="0" applyProtection="0"/>
    <xf numFmtId="0" fontId="14" fillId="15" borderId="0" applyNumberFormat="0" applyBorder="0" applyAlignment="0" applyProtection="0"/>
    <xf numFmtId="0" fontId="23" fillId="26"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23" fillId="24" borderId="0" applyNumberFormat="0" applyBorder="0" applyAlignment="0" applyProtection="0"/>
    <xf numFmtId="0" fontId="23" fillId="31" borderId="0" applyNumberFormat="0" applyBorder="0" applyAlignment="0" applyProtection="0"/>
    <xf numFmtId="0" fontId="14" fillId="15" borderId="0" applyNumberFormat="0" applyBorder="0" applyAlignment="0" applyProtection="0"/>
    <xf numFmtId="0" fontId="64" fillId="0" borderId="0" applyNumberFormat="0" applyFill="0" applyBorder="0" applyAlignment="0" applyProtection="0"/>
    <xf numFmtId="0" fontId="70" fillId="18" borderId="0" applyNumberFormat="0" applyBorder="0" applyAlignment="0" applyProtection="0"/>
    <xf numFmtId="0" fontId="75" fillId="22" borderId="54" applyNumberFormat="0" applyAlignment="0" applyProtection="0"/>
    <xf numFmtId="0" fontId="69" fillId="0" borderId="0" applyNumberFormat="0" applyFill="0" applyBorder="0" applyAlignment="0" applyProtection="0"/>
    <xf numFmtId="0" fontId="80" fillId="0" borderId="58" applyNumberFormat="0" applyFill="0" applyAlignment="0" applyProtection="0"/>
    <xf numFmtId="0" fontId="14" fillId="32" borderId="0" applyNumberFormat="0" applyBorder="0" applyAlignment="0" applyProtection="0"/>
    <xf numFmtId="0" fontId="74" fillId="22" borderId="55" applyNumberFormat="0" applyAlignment="0" applyProtection="0"/>
    <xf numFmtId="0" fontId="56" fillId="19" borderId="0" applyNumberFormat="0" applyBorder="0" applyAlignment="0" applyProtection="0"/>
    <xf numFmtId="0" fontId="74" fillId="22" borderId="55" applyNumberFormat="0" applyAlignment="0" applyProtection="0"/>
    <xf numFmtId="0" fontId="57" fillId="20" borderId="0" applyNumberFormat="0" applyBorder="0" applyAlignment="0" applyProtection="0"/>
    <xf numFmtId="0" fontId="14" fillId="12" borderId="0" applyNumberFormat="0" applyBorder="0" applyAlignment="0" applyProtection="0"/>
    <xf numFmtId="0" fontId="79" fillId="0" borderId="0" applyNumberFormat="0" applyFill="0" applyBorder="0" applyAlignment="0" applyProtection="0"/>
    <xf numFmtId="0" fontId="67" fillId="0" borderId="51" applyNumberFormat="0" applyFill="0" applyAlignment="0" applyProtection="0"/>
    <xf numFmtId="0" fontId="23" fillId="16" borderId="0" applyNumberFormat="0" applyBorder="0" applyAlignment="0" applyProtection="0"/>
    <xf numFmtId="0" fontId="14" fillId="15" borderId="0" applyNumberFormat="0" applyBorder="0" applyAlignment="0" applyProtection="0"/>
    <xf numFmtId="0" fontId="77" fillId="23" borderId="57" applyNumberFormat="0" applyAlignment="0" applyProtection="0"/>
    <xf numFmtId="0" fontId="14" fillId="13" borderId="0" applyNumberFormat="0" applyBorder="0" applyAlignment="0" applyProtection="0"/>
    <xf numFmtId="0" fontId="78" fillId="0" borderId="0" applyNumberFormat="0" applyFill="0" applyBorder="0" applyAlignment="0" applyProtection="0"/>
    <xf numFmtId="0" fontId="14" fillId="9" borderId="49" applyNumberFormat="0" applyFont="0" applyAlignment="0" applyProtection="0"/>
    <xf numFmtId="0" fontId="73" fillId="21" borderId="54" applyNumberFormat="0" applyAlignment="0" applyProtection="0"/>
    <xf numFmtId="0" fontId="65" fillId="0" borderId="58" applyNumberFormat="0" applyFill="0" applyAlignment="0" applyProtection="0"/>
    <xf numFmtId="9" fontId="15" fillId="0" borderId="0" applyFont="0" applyFill="0" applyBorder="0" applyAlignment="0" applyProtection="0"/>
    <xf numFmtId="0" fontId="23" fillId="14" borderId="0" applyNumberFormat="0" applyBorder="0" applyAlignment="0" applyProtection="0"/>
    <xf numFmtId="0" fontId="14" fillId="25" borderId="0" applyNumberFormat="0" applyBorder="0" applyAlignment="0" applyProtection="0"/>
    <xf numFmtId="0" fontId="66" fillId="33" borderId="0" applyNumberFormat="0" applyBorder="0" applyAlignment="0" applyProtection="0"/>
    <xf numFmtId="0" fontId="78" fillId="0" borderId="0" applyNumberFormat="0" applyFill="0" applyBorder="0" applyAlignment="0" applyProtection="0"/>
    <xf numFmtId="0" fontId="72" fillId="20" borderId="0" applyNumberFormat="0" applyBorder="0" applyAlignment="0" applyProtection="0"/>
    <xf numFmtId="0" fontId="14" fillId="12" borderId="0" applyNumberFormat="0" applyBorder="0" applyAlignment="0" applyProtection="0"/>
    <xf numFmtId="0" fontId="23" fillId="31" borderId="0" applyNumberFormat="0" applyBorder="0" applyAlignment="0" applyProtection="0"/>
    <xf numFmtId="0" fontId="14" fillId="25" borderId="0" applyNumberFormat="0" applyBorder="0" applyAlignment="0" applyProtection="0"/>
    <xf numFmtId="0" fontId="69" fillId="0" borderId="0" applyNumberFormat="0" applyFill="0" applyBorder="0" applyAlignment="0" applyProtection="0"/>
    <xf numFmtId="0" fontId="23" fillId="29" borderId="0" applyNumberFormat="0" applyBorder="0" applyAlignment="0" applyProtection="0"/>
    <xf numFmtId="0" fontId="77" fillId="23" borderId="57" applyNumberFormat="0" applyAlignment="0" applyProtection="0"/>
    <xf numFmtId="0" fontId="14" fillId="32" borderId="0" applyNumberFormat="0" applyBorder="0" applyAlignment="0" applyProtection="0"/>
    <xf numFmtId="0" fontId="14" fillId="15" borderId="0" applyNumberFormat="0" applyBorder="0" applyAlignment="0" applyProtection="0"/>
    <xf numFmtId="9" fontId="10" fillId="0" borderId="0" applyFont="0" applyFill="0" applyBorder="0" applyAlignment="0" applyProtection="0"/>
    <xf numFmtId="0" fontId="66" fillId="29"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76" fillId="0" borderId="56" applyNumberFormat="0" applyFill="0" applyAlignment="0" applyProtection="0"/>
    <xf numFmtId="0" fontId="14" fillId="32"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23" fillId="16" borderId="0" applyNumberFormat="0" applyBorder="0" applyAlignment="0" applyProtection="0"/>
    <xf numFmtId="0" fontId="75" fillId="22" borderId="54" applyNumberFormat="0" applyAlignment="0" applyProtection="0"/>
    <xf numFmtId="0" fontId="14" fillId="15" borderId="0" applyNumberFormat="0" applyBorder="0" applyAlignment="0" applyProtection="0"/>
    <xf numFmtId="0" fontId="14" fillId="28" borderId="0" applyNumberFormat="0" applyBorder="0" applyAlignment="0" applyProtection="0"/>
    <xf numFmtId="0" fontId="80" fillId="0" borderId="58" applyNumberFormat="0" applyFill="0" applyAlignment="0" applyProtection="0"/>
    <xf numFmtId="0" fontId="56" fillId="19" borderId="0" applyNumberFormat="0" applyBorder="0" applyAlignment="0" applyProtection="0"/>
    <xf numFmtId="9" fontId="10" fillId="0" borderId="0" applyFont="0" applyFill="0" applyBorder="0" applyAlignment="0" applyProtection="0"/>
    <xf numFmtId="0" fontId="14" fillId="13" borderId="0" applyNumberFormat="0" applyBorder="0" applyAlignment="0" applyProtection="0"/>
    <xf numFmtId="0" fontId="74" fillId="22" borderId="55" applyNumberFormat="0" applyAlignment="0" applyProtection="0"/>
    <xf numFmtId="0" fontId="7" fillId="35" borderId="0" applyNumberFormat="0" applyBorder="0" applyAlignment="0" applyProtection="0"/>
    <xf numFmtId="0" fontId="75" fillId="22" borderId="54" applyNumberFormat="0" applyAlignment="0" applyProtection="0"/>
    <xf numFmtId="0" fontId="73" fillId="21" borderId="54" applyNumberFormat="0" applyAlignment="0" applyProtection="0"/>
    <xf numFmtId="0" fontId="65" fillId="0" borderId="58" applyNumberFormat="0" applyFill="0" applyAlignment="0" applyProtection="0"/>
    <xf numFmtId="0" fontId="7" fillId="34" borderId="0" applyNumberFormat="0" applyBorder="0" applyAlignment="0" applyProtection="0"/>
    <xf numFmtId="0" fontId="14" fillId="34" borderId="0" applyNumberFormat="0" applyBorder="0" applyAlignment="0" applyProtection="0"/>
    <xf numFmtId="0" fontId="73" fillId="21" borderId="54" applyNumberFormat="0" applyAlignment="0" applyProtection="0"/>
    <xf numFmtId="0" fontId="65" fillId="0" borderId="58" applyNumberFormat="0" applyFill="0" applyAlignment="0" applyProtection="0"/>
    <xf numFmtId="0" fontId="14" fillId="11" borderId="0" applyNumberFormat="0" applyBorder="0" applyAlignment="0" applyProtection="0"/>
    <xf numFmtId="0" fontId="66" fillId="17" borderId="0" applyNumberFormat="0" applyBorder="0" applyAlignment="0" applyProtection="0"/>
    <xf numFmtId="0" fontId="66" fillId="16" borderId="0" applyNumberFormat="0" applyBorder="0" applyAlignment="0" applyProtection="0"/>
    <xf numFmtId="0" fontId="67" fillId="0" borderId="51" applyNumberFormat="0" applyFill="0" applyAlignment="0" applyProtection="0"/>
    <xf numFmtId="0" fontId="14" fillId="10" borderId="0" applyNumberFormat="0" applyBorder="0" applyAlignment="0" applyProtection="0"/>
    <xf numFmtId="0" fontId="72" fillId="20"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74" fillId="22" borderId="55" applyNumberFormat="0" applyAlignment="0" applyProtection="0"/>
    <xf numFmtId="0" fontId="14" fillId="34" borderId="0" applyNumberFormat="0" applyBorder="0" applyAlignment="0" applyProtection="0"/>
    <xf numFmtId="0" fontId="14" fillId="25" borderId="0" applyNumberFormat="0" applyBorder="0" applyAlignment="0" applyProtection="0"/>
    <xf numFmtId="0" fontId="71" fillId="19" borderId="0" applyNumberFormat="0" applyBorder="0" applyAlignment="0" applyProtection="0"/>
    <xf numFmtId="9" fontId="10" fillId="0" borderId="0" applyFont="0" applyFill="0" applyBorder="0" applyAlignment="0" applyProtection="0"/>
    <xf numFmtId="0" fontId="73" fillId="21" borderId="54" applyNumberFormat="0" applyAlignment="0" applyProtection="0"/>
    <xf numFmtId="0" fontId="74" fillId="22" borderId="55" applyNumberFormat="0" applyAlignment="0" applyProtection="0"/>
    <xf numFmtId="0" fontId="75" fillId="22" borderId="54" applyNumberFormat="0" applyAlignment="0" applyProtection="0"/>
    <xf numFmtId="0" fontId="66" fillId="33" borderId="0" applyNumberFormat="0" applyBorder="0" applyAlignment="0" applyProtection="0"/>
    <xf numFmtId="0" fontId="80" fillId="0" borderId="58" applyNumberFormat="0" applyFill="0" applyAlignment="0" applyProtection="0"/>
    <xf numFmtId="0" fontId="70" fillId="18" borderId="0" applyNumberFormat="0" applyBorder="0" applyAlignment="0" applyProtection="0"/>
    <xf numFmtId="0" fontId="73" fillId="21" borderId="54" applyNumberFormat="0" applyAlignment="0" applyProtection="0"/>
    <xf numFmtId="0" fontId="53" fillId="0" borderId="52" applyNumberFormat="0" applyFill="0" applyAlignment="0" applyProtection="0"/>
    <xf numFmtId="0" fontId="72" fillId="20"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69" fillId="0" borderId="0" applyNumberFormat="0" applyFill="0" applyBorder="0" applyAlignment="0" applyProtection="0"/>
    <xf numFmtId="0" fontId="56" fillId="19"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57" fillId="20" borderId="0" applyNumberFormat="0" applyBorder="0" applyAlignment="0" applyProtection="0"/>
    <xf numFmtId="0" fontId="70" fillId="18" borderId="0" applyNumberFormat="0" applyBorder="0" applyAlignment="0" applyProtection="0"/>
    <xf numFmtId="0" fontId="23" fillId="30" borderId="0" applyNumberFormat="0" applyBorder="0" applyAlignment="0" applyProtection="0"/>
    <xf numFmtId="9" fontId="10" fillId="0" borderId="0" applyFont="0" applyFill="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14" fillId="12" borderId="0" applyNumberFormat="0" applyBorder="0" applyAlignment="0" applyProtection="0"/>
    <xf numFmtId="0" fontId="78" fillId="0" borderId="0" applyNumberFormat="0" applyFill="0" applyBorder="0" applyAlignment="0" applyProtection="0"/>
    <xf numFmtId="0" fontId="69" fillId="0" borderId="53" applyNumberFormat="0" applyFill="0" applyAlignment="0" applyProtection="0"/>
    <xf numFmtId="0" fontId="14" fillId="10" borderId="0" applyNumberFormat="0" applyBorder="0" applyAlignment="0" applyProtection="0"/>
    <xf numFmtId="0" fontId="7" fillId="34" borderId="0" applyNumberFormat="0" applyBorder="0" applyAlignment="0" applyProtection="0"/>
    <xf numFmtId="0" fontId="14" fillId="34" borderId="0" applyNumberFormat="0" applyBorder="0" applyAlignment="0" applyProtection="0"/>
    <xf numFmtId="0" fontId="77" fillId="23" borderId="57" applyNumberFormat="0" applyAlignment="0" applyProtection="0"/>
    <xf numFmtId="0" fontId="69" fillId="0" borderId="0" applyNumberFormat="0" applyFill="0" applyBorder="0" applyAlignment="0" applyProtection="0"/>
    <xf numFmtId="0" fontId="7" fillId="35" borderId="0" applyNumberFormat="0" applyBorder="0" applyAlignment="0" applyProtection="0"/>
    <xf numFmtId="0" fontId="14" fillId="10" borderId="0" applyNumberFormat="0" applyBorder="0" applyAlignment="0" applyProtection="0"/>
    <xf numFmtId="0" fontId="67" fillId="0" borderId="51" applyNumberFormat="0" applyFill="0" applyAlignment="0" applyProtection="0"/>
    <xf numFmtId="0" fontId="59" fillId="22" borderId="55" applyNumberFormat="0" applyAlignment="0" applyProtection="0"/>
    <xf numFmtId="0" fontId="14" fillId="10" borderId="0" applyNumberFormat="0" applyBorder="0" applyAlignment="0" applyProtection="0"/>
    <xf numFmtId="0" fontId="57" fillId="20" borderId="0" applyNumberFormat="0" applyBorder="0" applyAlignment="0" applyProtection="0"/>
    <xf numFmtId="0" fontId="14" fillId="10" borderId="0" applyNumberFormat="0" applyBorder="0" applyAlignment="0" applyProtection="0"/>
    <xf numFmtId="9" fontId="10" fillId="0" borderId="0" applyFont="0" applyFill="0" applyBorder="0" applyAlignment="0" applyProtection="0"/>
    <xf numFmtId="0" fontId="14" fillId="10" borderId="0" applyNumberFormat="0" applyBorder="0" applyAlignment="0" applyProtection="0"/>
    <xf numFmtId="0" fontId="57" fillId="20" borderId="0" applyNumberFormat="0" applyBorder="0" applyAlignment="0" applyProtection="0"/>
    <xf numFmtId="0" fontId="74" fillId="22" borderId="55" applyNumberFormat="0" applyAlignment="0" applyProtection="0"/>
    <xf numFmtId="0" fontId="23" fillId="27" borderId="0" applyNumberFormat="0" applyBorder="0" applyAlignment="0" applyProtection="0"/>
    <xf numFmtId="0" fontId="73" fillId="21" borderId="54" applyNumberFormat="0" applyAlignment="0" applyProtection="0"/>
    <xf numFmtId="0" fontId="65" fillId="0" borderId="58" applyNumberFormat="0" applyFill="0" applyAlignment="0" applyProtection="0"/>
    <xf numFmtId="0" fontId="68" fillId="0" borderId="52" applyNumberFormat="0" applyFill="0" applyAlignment="0" applyProtection="0"/>
    <xf numFmtId="0" fontId="67" fillId="0" borderId="51" applyNumberFormat="0" applyFill="0" applyAlignment="0" applyProtection="0"/>
    <xf numFmtId="0" fontId="23" fillId="14" borderId="0" applyNumberFormat="0" applyBorder="0" applyAlignment="0" applyProtection="0"/>
    <xf numFmtId="0" fontId="23" fillId="14" borderId="0" applyNumberFormat="0" applyBorder="0" applyAlignment="0" applyProtection="0"/>
    <xf numFmtId="0" fontId="66" fillId="17" borderId="0" applyNumberFormat="0" applyBorder="0" applyAlignment="0" applyProtection="0"/>
    <xf numFmtId="43" fontId="18" fillId="0" borderId="0" applyFont="0" applyFill="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7" fillId="20" borderId="0" applyNumberFormat="0" applyBorder="0" applyAlignment="0" applyProtection="0"/>
    <xf numFmtId="0" fontId="54" fillId="0" borderId="0" applyNumberFormat="0" applyFill="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14" fillId="34" borderId="0" applyNumberFormat="0" applyBorder="0" applyAlignment="0" applyProtection="0"/>
    <xf numFmtId="0" fontId="72" fillId="20" borderId="0" applyNumberFormat="0" applyBorder="0" applyAlignment="0" applyProtection="0"/>
    <xf numFmtId="0" fontId="14" fillId="11" borderId="0" applyNumberFormat="0" applyBorder="0" applyAlignment="0" applyProtection="0"/>
    <xf numFmtId="0" fontId="23" fillId="14" borderId="0" applyNumberFormat="0" applyBorder="0" applyAlignment="0" applyProtection="0"/>
    <xf numFmtId="0" fontId="69" fillId="0" borderId="0" applyNumberFormat="0" applyFill="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43" fontId="18"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0" fontId="14" fillId="25" borderId="0" applyNumberFormat="0" applyBorder="0" applyAlignment="0" applyProtection="0"/>
    <xf numFmtId="0" fontId="69" fillId="0" borderId="0" applyNumberFormat="0" applyFill="0" applyBorder="0" applyAlignment="0" applyProtection="0"/>
    <xf numFmtId="0" fontId="14" fillId="9" borderId="49" applyNumberFormat="0" applyFont="0" applyAlignment="0" applyProtection="0"/>
    <xf numFmtId="0" fontId="14" fillId="32" borderId="0" applyNumberFormat="0" applyBorder="0" applyAlignment="0" applyProtection="0"/>
    <xf numFmtId="0" fontId="66" fillId="33" borderId="0" applyNumberFormat="0" applyBorder="0" applyAlignment="0" applyProtection="0"/>
    <xf numFmtId="0" fontId="80" fillId="0" borderId="58" applyNumberFormat="0" applyFill="0" applyAlignment="0" applyProtection="0"/>
    <xf numFmtId="0" fontId="14" fillId="32" borderId="0" applyNumberFormat="0" applyBorder="0" applyAlignment="0" applyProtection="0"/>
    <xf numFmtId="0" fontId="14" fillId="9" borderId="49" applyNumberFormat="0" applyFont="0" applyAlignment="0" applyProtection="0"/>
    <xf numFmtId="0" fontId="14" fillId="34"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23" fillId="30" borderId="0" applyNumberFormat="0" applyBorder="0" applyAlignment="0" applyProtection="0"/>
    <xf numFmtId="0" fontId="69" fillId="0" borderId="53" applyNumberFormat="0" applyFill="0" applyAlignment="0" applyProtection="0"/>
    <xf numFmtId="0" fontId="14" fillId="15" borderId="0" applyNumberFormat="0" applyBorder="0" applyAlignment="0" applyProtection="0"/>
    <xf numFmtId="9" fontId="15" fillId="0" borderId="0" applyFont="0" applyFill="0" applyBorder="0" applyAlignment="0" applyProtection="0"/>
    <xf numFmtId="0" fontId="14" fillId="34"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9" fontId="15" fillId="0" borderId="0" applyFont="0" applyFill="0" applyBorder="0" applyAlignment="0" applyProtection="0"/>
    <xf numFmtId="0" fontId="72" fillId="20" borderId="0" applyNumberFormat="0" applyBorder="0" applyAlignment="0" applyProtection="0"/>
    <xf numFmtId="0" fontId="67" fillId="0" borderId="51" applyNumberFormat="0" applyFill="0" applyAlignment="0" applyProtection="0"/>
    <xf numFmtId="0" fontId="69" fillId="0" borderId="0" applyNumberFormat="0" applyFill="0" applyBorder="0" applyAlignment="0" applyProtection="0"/>
    <xf numFmtId="0" fontId="73" fillId="21" borderId="54" applyNumberFormat="0" applyAlignment="0" applyProtection="0"/>
    <xf numFmtId="0" fontId="14" fillId="15" borderId="0" applyNumberFormat="0" applyBorder="0" applyAlignment="0" applyProtection="0"/>
    <xf numFmtId="0" fontId="14" fillId="28" borderId="0" applyNumberFormat="0" applyBorder="0" applyAlignment="0" applyProtection="0"/>
    <xf numFmtId="0" fontId="65" fillId="0" borderId="58" applyNumberFormat="0" applyFill="0" applyAlignment="0" applyProtection="0"/>
    <xf numFmtId="0" fontId="69" fillId="0" borderId="0" applyNumberFormat="0" applyFill="0" applyBorder="0" applyAlignment="0" applyProtection="0"/>
    <xf numFmtId="9" fontId="10" fillId="0" borderId="0" applyFont="0" applyFill="0" applyBorder="0" applyAlignment="0" applyProtection="0"/>
    <xf numFmtId="0" fontId="14" fillId="10" borderId="0" applyNumberFormat="0" applyBorder="0" applyAlignment="0" applyProtection="0"/>
    <xf numFmtId="0" fontId="14" fillId="13" borderId="0" applyNumberFormat="0" applyBorder="0" applyAlignment="0" applyProtection="0"/>
    <xf numFmtId="0" fontId="69" fillId="0" borderId="0" applyNumberFormat="0" applyFill="0" applyBorder="0" applyAlignment="0" applyProtection="0"/>
    <xf numFmtId="0" fontId="78" fillId="0" borderId="0" applyNumberFormat="0" applyFill="0" applyBorder="0" applyAlignment="0" applyProtection="0"/>
    <xf numFmtId="0" fontId="68" fillId="0" borderId="52" applyNumberFormat="0" applyFill="0" applyAlignment="0" applyProtection="0"/>
    <xf numFmtId="0" fontId="14" fillId="13" borderId="0" applyNumberFormat="0" applyBorder="0" applyAlignment="0" applyProtection="0"/>
    <xf numFmtId="0" fontId="73" fillId="21" borderId="54" applyNumberFormat="0" applyAlignment="0" applyProtection="0"/>
    <xf numFmtId="0" fontId="65" fillId="0" borderId="58"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68" fillId="0" borderId="52" applyNumberFormat="0" applyFill="0" applyAlignment="0" applyProtection="0"/>
    <xf numFmtId="0" fontId="57" fillId="20" borderId="0" applyNumberFormat="0" applyBorder="0" applyAlignment="0" applyProtection="0"/>
    <xf numFmtId="0" fontId="23" fillId="14"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4" fillId="0" borderId="0" applyNumberForma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0" fontId="23" fillId="24" borderId="0" applyNumberFormat="0" applyBorder="0" applyAlignment="0" applyProtection="0"/>
    <xf numFmtId="0" fontId="74" fillId="22" borderId="55" applyNumberFormat="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14"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23" fillId="30" borderId="0" applyNumberFormat="0" applyBorder="0" applyAlignment="0" applyProtection="0"/>
    <xf numFmtId="0" fontId="14" fillId="25" borderId="0" applyNumberFormat="0" applyBorder="0" applyAlignment="0" applyProtection="0"/>
    <xf numFmtId="9" fontId="10" fillId="0" borderId="0" applyFont="0" applyFill="0" applyBorder="0" applyAlignment="0" applyProtection="0"/>
    <xf numFmtId="0" fontId="66" fillId="29" borderId="0" applyNumberFormat="0" applyBorder="0" applyAlignment="0" applyProtection="0"/>
    <xf numFmtId="0" fontId="80" fillId="0" borderId="58" applyNumberFormat="0" applyFill="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23" fillId="14" borderId="0" applyNumberFormat="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9" fontId="10" fillId="0" borderId="0" applyFont="0" applyFill="0" applyBorder="0" applyAlignment="0" applyProtection="0"/>
    <xf numFmtId="0" fontId="23" fillId="30" borderId="0" applyNumberFormat="0" applyBorder="0" applyAlignment="0" applyProtection="0"/>
    <xf numFmtId="0" fontId="75" fillId="22" borderId="54" applyNumberFormat="0" applyAlignment="0" applyProtection="0"/>
    <xf numFmtId="0" fontId="66" fillId="33"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23" fillId="26" borderId="0" applyNumberFormat="0" applyBorder="0" applyAlignment="0" applyProtection="0"/>
    <xf numFmtId="0" fontId="79" fillId="0" borderId="0" applyNumberFormat="0" applyFill="0" applyBorder="0" applyAlignment="0" applyProtection="0"/>
    <xf numFmtId="43" fontId="18" fillId="0" borderId="0" applyFont="0" applyFill="0" applyBorder="0" applyAlignment="0" applyProtection="0"/>
    <xf numFmtId="0" fontId="14" fillId="9" borderId="49" applyNumberFormat="0" applyFont="0" applyAlignment="0" applyProtection="0"/>
    <xf numFmtId="0" fontId="66" fillId="33" borderId="0" applyNumberFormat="0" applyBorder="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14"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0" fontId="14" fillId="15" borderId="0" applyNumberFormat="0" applyBorder="0" applyAlignment="0" applyProtection="0"/>
    <xf numFmtId="0" fontId="23" fillId="14"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3" fillId="21" borderId="54"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7" fillId="34" borderId="0" applyNumberFormat="0" applyBorder="0" applyAlignment="0" applyProtection="0"/>
    <xf numFmtId="0" fontId="76" fillId="0" borderId="56" applyNumberFormat="0" applyFill="0" applyAlignment="0" applyProtection="0"/>
    <xf numFmtId="9" fontId="10" fillId="0" borderId="0" applyFont="0" applyFill="0" applyBorder="0" applyAlignment="0" applyProtection="0"/>
    <xf numFmtId="0" fontId="66" fillId="29" borderId="0" applyNumberFormat="0" applyBorder="0" applyAlignment="0" applyProtection="0"/>
    <xf numFmtId="0" fontId="7" fillId="34" borderId="0" applyNumberFormat="0" applyBorder="0" applyAlignment="0" applyProtection="0"/>
    <xf numFmtId="0" fontId="69" fillId="0" borderId="0" applyNumberFormat="0" applyFill="0" applyBorder="0" applyAlignment="0" applyProtection="0"/>
    <xf numFmtId="0" fontId="72" fillId="20"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54" fillId="0" borderId="53" applyNumberFormat="0" applyFill="0" applyAlignment="0" applyProtection="0"/>
    <xf numFmtId="0" fontId="23" fillId="26" borderId="0" applyNumberFormat="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5" fillId="18" borderId="0" applyNumberFormat="0" applyBorder="0" applyAlignment="0" applyProtection="0"/>
    <xf numFmtId="0" fontId="23" fillId="30" borderId="0" applyNumberFormat="0" applyBorder="0" applyAlignment="0" applyProtection="0"/>
    <xf numFmtId="0" fontId="14" fillId="32" borderId="0" applyNumberFormat="0" applyBorder="0" applyAlignment="0" applyProtection="0"/>
    <xf numFmtId="0" fontId="65" fillId="0" borderId="58" applyNumberFormat="0" applyFill="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7" fillId="34" borderId="0" applyNumberFormat="0" applyBorder="0" applyAlignment="0" applyProtection="0"/>
    <xf numFmtId="0" fontId="23" fillId="26" borderId="0" applyNumberFormat="0" applyBorder="0" applyAlignment="0" applyProtection="0"/>
    <xf numFmtId="0" fontId="69" fillId="0" borderId="0" applyNumberFormat="0" applyFill="0" applyBorder="0" applyAlignment="0" applyProtection="0"/>
    <xf numFmtId="0" fontId="14" fillId="12" borderId="0" applyNumberFormat="0" applyBorder="0" applyAlignment="0" applyProtection="0"/>
    <xf numFmtId="0" fontId="14" fillId="9" borderId="49" applyNumberFormat="0" applyFont="0" applyAlignment="0" applyProtection="0"/>
    <xf numFmtId="0" fontId="65" fillId="0" borderId="58" applyNumberFormat="0" applyFill="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23" fillId="16"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0" fontId="14" fillId="25" borderId="0" applyNumberFormat="0" applyBorder="0" applyAlignment="0" applyProtection="0"/>
    <xf numFmtId="0" fontId="74" fillId="22" borderId="55" applyNumberFormat="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23"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9" fillId="0" borderId="0" applyNumberFormat="0" applyFill="0" applyBorder="0" applyAlignment="0" applyProtection="0"/>
    <xf numFmtId="0" fontId="23" fillId="16" borderId="0" applyNumberFormat="0" applyBorder="0" applyAlignment="0" applyProtection="0"/>
    <xf numFmtId="9" fontId="10" fillId="0" borderId="0" applyFont="0" applyFill="0" applyBorder="0" applyAlignment="0" applyProtection="0"/>
    <xf numFmtId="0" fontId="23" fillId="30"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58" fillId="21" borderId="54" applyNumberFormat="0" applyAlignment="0" applyProtection="0"/>
    <xf numFmtId="0" fontId="23" fillId="2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72" fillId="20" borderId="0" applyNumberFormat="0" applyBorder="0" applyAlignment="0" applyProtection="0"/>
    <xf numFmtId="0" fontId="23" fillId="27" borderId="0" applyNumberFormat="0" applyBorder="0" applyAlignment="0" applyProtection="0"/>
    <xf numFmtId="0" fontId="68" fillId="0" borderId="52" applyNumberFormat="0" applyFill="0" applyAlignment="0" applyProtection="0"/>
    <xf numFmtId="0" fontId="79" fillId="0" borderId="0" applyNumberFormat="0" applyFill="0" applyBorder="0" applyAlignment="0" applyProtection="0"/>
    <xf numFmtId="0" fontId="68" fillId="0" borderId="52" applyNumberFormat="0" applyFill="0" applyAlignment="0" applyProtection="0"/>
    <xf numFmtId="0" fontId="74" fillId="22" borderId="55" applyNumberFormat="0" applyAlignment="0" applyProtection="0"/>
    <xf numFmtId="0" fontId="23" fillId="30" borderId="0" applyNumberFormat="0" applyBorder="0" applyAlignment="0" applyProtection="0"/>
    <xf numFmtId="0" fontId="14" fillId="13" borderId="0" applyNumberFormat="0" applyBorder="0" applyAlignment="0" applyProtection="0"/>
    <xf numFmtId="0" fontId="57" fillId="20"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7" fillId="38"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4" borderId="0" applyNumberFormat="0" applyBorder="0" applyAlignment="0" applyProtection="0"/>
    <xf numFmtId="0" fontId="14" fillId="9" borderId="49" applyNumberFormat="0" applyFont="0" applyAlignment="0" applyProtection="0"/>
    <xf numFmtId="0" fontId="14" fillId="12" borderId="0" applyNumberFormat="0" applyBorder="0" applyAlignment="0" applyProtection="0"/>
    <xf numFmtId="0" fontId="73" fillId="21"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25" borderId="0" applyNumberFormat="0" applyBorder="0" applyAlignment="0" applyProtection="0"/>
    <xf numFmtId="0" fontId="56" fillId="19" borderId="0" applyNumberFormat="0" applyBorder="0" applyAlignment="0" applyProtection="0"/>
    <xf numFmtId="0" fontId="14" fillId="11" borderId="0" applyNumberFormat="0" applyBorder="0" applyAlignment="0" applyProtection="0"/>
    <xf numFmtId="0" fontId="64" fillId="0" borderId="0" applyNumberFormat="0" applyFill="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14" fillId="1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23" fillId="24" borderId="0" applyNumberFormat="0" applyBorder="0" applyAlignment="0" applyProtection="0"/>
    <xf numFmtId="0" fontId="56" fillId="19" borderId="0" applyNumberFormat="0" applyBorder="0" applyAlignment="0" applyProtection="0"/>
    <xf numFmtId="9" fontId="10" fillId="0" borderId="0" applyFont="0" applyFill="0" applyBorder="0" applyAlignment="0" applyProtection="0"/>
    <xf numFmtId="0" fontId="69" fillId="0" borderId="0" applyNumberFormat="0" applyFill="0" applyBorder="0" applyAlignment="0" applyProtection="0"/>
    <xf numFmtId="0" fontId="70" fillId="18" borderId="0" applyNumberFormat="0" applyBorder="0" applyAlignment="0" applyProtection="0"/>
    <xf numFmtId="0" fontId="66" fillId="30" borderId="0" applyNumberFormat="0" applyBorder="0" applyAlignment="0" applyProtection="0"/>
    <xf numFmtId="0" fontId="23" fillId="30"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7" fillId="0" borderId="51" applyNumberFormat="0" applyFill="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7" fillId="0" borderId="51" applyNumberFormat="0" applyFill="0" applyAlignment="0" applyProtection="0"/>
    <xf numFmtId="0" fontId="14" fillId="9" borderId="49" applyNumberFormat="0" applyFont="0" applyAlignment="0" applyProtection="0"/>
    <xf numFmtId="0" fontId="23" fillId="26" borderId="0" applyNumberFormat="0" applyBorder="0" applyAlignment="0" applyProtection="0"/>
    <xf numFmtId="0" fontId="79"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8" fillId="0" borderId="52" applyNumberFormat="0" applyFill="0" applyAlignment="0" applyProtection="0"/>
    <xf numFmtId="0" fontId="7" fillId="11" borderId="0" applyNumberFormat="0" applyBorder="0" applyAlignment="0" applyProtection="0"/>
    <xf numFmtId="0" fontId="75" fillId="22" borderId="54" applyNumberFormat="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33"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5" fillId="22" borderId="54" applyNumberFormat="0" applyAlignment="0" applyProtection="0"/>
    <xf numFmtId="0" fontId="14" fillId="9" borderId="49" applyNumberFormat="0" applyFont="0" applyAlignment="0" applyProtection="0"/>
    <xf numFmtId="0" fontId="7" fillId="34"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14" fillId="25"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69" fillId="0" borderId="0" applyNumberFormat="0" applyFill="0" applyBorder="0" applyAlignment="0" applyProtection="0"/>
    <xf numFmtId="0" fontId="56" fillId="19" borderId="0" applyNumberFormat="0" applyBorder="0" applyAlignment="0" applyProtection="0"/>
    <xf numFmtId="0" fontId="14" fillId="28" borderId="0" applyNumberFormat="0" applyBorder="0" applyAlignment="0" applyProtection="0"/>
    <xf numFmtId="9" fontId="10" fillId="0" borderId="0" applyFont="0" applyFill="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14" fillId="2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76" fillId="0" borderId="56" applyNumberFormat="0" applyFill="0" applyAlignment="0" applyProtection="0"/>
    <xf numFmtId="0" fontId="57" fillId="20" borderId="0" applyNumberFormat="0" applyBorder="0" applyAlignment="0" applyProtection="0"/>
    <xf numFmtId="43" fontId="18" fillId="0" borderId="0" applyFont="0" applyFill="0" applyBorder="0" applyAlignment="0" applyProtection="0"/>
    <xf numFmtId="0" fontId="57" fillId="20" borderId="0" applyNumberFormat="0" applyBorder="0" applyAlignment="0" applyProtection="0"/>
    <xf numFmtId="9" fontId="15" fillId="0" borderId="0" applyFont="0" applyFill="0" applyBorder="0" applyAlignment="0" applyProtection="0"/>
    <xf numFmtId="0" fontId="14" fillId="28" borderId="0" applyNumberFormat="0" applyBorder="0" applyAlignment="0" applyProtection="0"/>
    <xf numFmtId="0" fontId="14" fillId="25"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14" fillId="10" borderId="0" applyNumberFormat="0" applyBorder="0" applyAlignment="0" applyProtection="0"/>
    <xf numFmtId="9" fontId="10" fillId="0" borderId="0" applyFont="0" applyFill="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14" fillId="25" borderId="0" applyNumberFormat="0" applyBorder="0" applyAlignment="0" applyProtection="0"/>
    <xf numFmtId="0" fontId="76" fillId="0" borderId="56" applyNumberFormat="0" applyFill="0" applyAlignment="0" applyProtection="0"/>
    <xf numFmtId="0" fontId="14" fillId="11" borderId="0" applyNumberFormat="0" applyBorder="0" applyAlignment="0" applyProtection="0"/>
    <xf numFmtId="0" fontId="79" fillId="0" borderId="0" applyNumberFormat="0" applyFill="0" applyBorder="0" applyAlignment="0" applyProtection="0"/>
    <xf numFmtId="0" fontId="66" fillId="36" borderId="0" applyNumberFormat="0" applyBorder="0" applyAlignment="0" applyProtection="0"/>
    <xf numFmtId="0" fontId="14" fillId="32" borderId="0" applyNumberFormat="0" applyBorder="0" applyAlignment="0" applyProtection="0"/>
    <xf numFmtId="0" fontId="14" fillId="10" borderId="0" applyNumberFormat="0" applyBorder="0" applyAlignment="0" applyProtection="0"/>
    <xf numFmtId="0" fontId="66" fillId="16" borderId="0" applyNumberFormat="0" applyBorder="0" applyAlignment="0" applyProtection="0"/>
    <xf numFmtId="0" fontId="66" fillId="37"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26" borderId="0" applyNumberFormat="0" applyBorder="0" applyAlignment="0" applyProtection="0"/>
    <xf numFmtId="0" fontId="23" fillId="24" borderId="0" applyNumberFormat="0" applyBorder="0" applyAlignment="0" applyProtection="0"/>
    <xf numFmtId="0" fontId="14" fillId="10"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14" fillId="28" borderId="0" applyNumberFormat="0" applyBorder="0" applyAlignment="0" applyProtection="0"/>
    <xf numFmtId="0" fontId="14"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9" fillId="0" borderId="0" applyNumberFormat="0" applyFill="0" applyBorder="0" applyAlignment="0" applyProtection="0"/>
    <xf numFmtId="0" fontId="14" fillId="9" borderId="49" applyNumberFormat="0" applyFont="0" applyAlignment="0" applyProtection="0"/>
    <xf numFmtId="0" fontId="7" fillId="28"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7"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9" fontId="15" fillId="0" borderId="0" applyFont="0" applyFill="0" applyBorder="0" applyAlignment="0" applyProtection="0"/>
    <xf numFmtId="0" fontId="23" fillId="31" borderId="0" applyNumberFormat="0" applyBorder="0" applyAlignment="0" applyProtection="0"/>
    <xf numFmtId="0" fontId="14" fillId="9" borderId="49" applyNumberFormat="0" applyFont="0" applyAlignment="0" applyProtection="0"/>
    <xf numFmtId="0" fontId="69" fillId="0" borderId="0" applyNumberFormat="0" applyFill="0" applyBorder="0" applyAlignment="0" applyProtection="0"/>
    <xf numFmtId="9" fontId="15" fillId="0" borderId="0" applyFont="0" applyFill="0" applyBorder="0" applyAlignment="0" applyProtection="0"/>
    <xf numFmtId="0" fontId="14" fillId="15"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43" fontId="18" fillId="0" borderId="0" applyFont="0" applyFill="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14" fillId="13" borderId="0" applyNumberFormat="0" applyBorder="0" applyAlignment="0" applyProtection="0"/>
    <xf numFmtId="0" fontId="59" fillId="22" borderId="55" applyNumberFormat="0" applyAlignment="0" applyProtection="0"/>
    <xf numFmtId="0" fontId="71" fillId="19" borderId="0" applyNumberFormat="0" applyBorder="0" applyAlignment="0" applyProtection="0"/>
    <xf numFmtId="0" fontId="72" fillId="20" borderId="0" applyNumberFormat="0" applyBorder="0" applyAlignment="0" applyProtection="0"/>
    <xf numFmtId="0" fontId="7" fillId="34" borderId="0" applyNumberFormat="0" applyBorder="0" applyAlignment="0" applyProtection="0"/>
    <xf numFmtId="0" fontId="66" fillId="14" borderId="0" applyNumberFormat="0" applyBorder="0" applyAlignment="0" applyProtection="0"/>
    <xf numFmtId="0" fontId="7" fillId="34" borderId="0" applyNumberFormat="0" applyBorder="0" applyAlignment="0" applyProtection="0"/>
    <xf numFmtId="0" fontId="79" fillId="0" borderId="0" applyNumberFormat="0" applyFill="0" applyBorder="0" applyAlignment="0" applyProtection="0"/>
    <xf numFmtId="0" fontId="14" fillId="32" borderId="0" applyNumberFormat="0" applyBorder="0" applyAlignment="0" applyProtection="0"/>
    <xf numFmtId="0" fontId="23" fillId="27" borderId="0" applyNumberFormat="0" applyBorder="0" applyAlignment="0" applyProtection="0"/>
    <xf numFmtId="0" fontId="14" fillId="12" borderId="0" applyNumberFormat="0" applyBorder="0" applyAlignment="0" applyProtection="0"/>
    <xf numFmtId="0" fontId="23" fillId="26" borderId="0" applyNumberFormat="0" applyBorder="0" applyAlignment="0" applyProtection="0"/>
    <xf numFmtId="0" fontId="23" fillId="14"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6" borderId="0" applyNumberFormat="0" applyBorder="0" applyAlignment="0" applyProtection="0"/>
    <xf numFmtId="0" fontId="23" fillId="33" borderId="0" applyNumberFormat="0" applyBorder="0" applyAlignment="0" applyProtection="0"/>
    <xf numFmtId="0" fontId="66" fillId="36" borderId="0" applyNumberFormat="0" applyBorder="0" applyAlignment="0" applyProtection="0"/>
    <xf numFmtId="0" fontId="67" fillId="0" borderId="51" applyNumberFormat="0" applyFill="0" applyAlignment="0" applyProtection="0"/>
    <xf numFmtId="0" fontId="14" fillId="9" borderId="49" applyNumberFormat="0" applyFont="0" applyAlignment="0" applyProtection="0"/>
    <xf numFmtId="0" fontId="76" fillId="0" borderId="56" applyNumberFormat="0" applyFill="0" applyAlignment="0" applyProtection="0"/>
    <xf numFmtId="0" fontId="75" fillId="22" borderId="54" applyNumberFormat="0" applyAlignment="0" applyProtection="0"/>
    <xf numFmtId="0" fontId="76" fillId="0" borderId="56" applyNumberFormat="0" applyFill="0" applyAlignment="0" applyProtection="0"/>
    <xf numFmtId="0" fontId="76" fillId="0" borderId="56" applyNumberFormat="0" applyFill="0" applyAlignment="0" applyProtection="0"/>
    <xf numFmtId="0" fontId="66" fillId="33"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3" fillId="21" borderId="54"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9" fontId="15" fillId="0" borderId="0" applyFon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25"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14" fillId="15" borderId="0" applyNumberFormat="0" applyBorder="0" applyAlignment="0" applyProtection="0"/>
    <xf numFmtId="0" fontId="14" fillId="15" borderId="0" applyNumberFormat="0" applyBorder="0" applyAlignment="0" applyProtection="0"/>
    <xf numFmtId="0" fontId="14" fillId="25"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23" fillId="2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31" borderId="0" applyNumberFormat="0" applyBorder="0" applyAlignment="0" applyProtection="0"/>
    <xf numFmtId="0" fontId="14" fillId="11" borderId="0" applyNumberFormat="0" applyBorder="0" applyAlignment="0" applyProtection="0"/>
    <xf numFmtId="0" fontId="66" fillId="31" borderId="0" applyNumberFormat="0" applyBorder="0" applyAlignment="0" applyProtection="0"/>
    <xf numFmtId="0" fontId="7" fillId="13" borderId="0" applyNumberFormat="0" applyBorder="0" applyAlignment="0" applyProtection="0"/>
    <xf numFmtId="0" fontId="65" fillId="0" borderId="58" applyNumberFormat="0" applyFill="0" applyAlignment="0" applyProtection="0"/>
    <xf numFmtId="0" fontId="23" fillId="33" borderId="0" applyNumberFormat="0" applyBorder="0" applyAlignment="0" applyProtection="0"/>
    <xf numFmtId="0" fontId="57" fillId="20" borderId="0" applyNumberFormat="0" applyBorder="0" applyAlignment="0" applyProtection="0"/>
    <xf numFmtId="0" fontId="14" fillId="13" borderId="0" applyNumberFormat="0" applyBorder="0" applyAlignment="0" applyProtection="0"/>
    <xf numFmtId="0" fontId="23" fillId="29" borderId="0" applyNumberFormat="0" applyBorder="0" applyAlignment="0" applyProtection="0"/>
    <xf numFmtId="0" fontId="69" fillId="0" borderId="0" applyNumberFormat="0" applyFill="0" applyBorder="0" applyAlignment="0" applyProtection="0"/>
    <xf numFmtId="0" fontId="14" fillId="34" borderId="0" applyNumberFormat="0" applyBorder="0" applyAlignment="0" applyProtection="0"/>
    <xf numFmtId="0" fontId="67" fillId="0" borderId="51" applyNumberFormat="0" applyFill="0" applyAlignment="0" applyProtection="0"/>
    <xf numFmtId="0" fontId="54" fillId="0" borderId="0" applyNumberFormat="0" applyFill="0" applyBorder="0" applyAlignment="0" applyProtection="0"/>
    <xf numFmtId="0" fontId="56" fillId="19" borderId="0" applyNumberFormat="0" applyBorder="0" applyAlignment="0" applyProtection="0"/>
    <xf numFmtId="0" fontId="7" fillId="32" borderId="0" applyNumberFormat="0" applyBorder="0" applyAlignment="0" applyProtection="0"/>
    <xf numFmtId="0" fontId="71" fillId="19" borderId="0" applyNumberFormat="0" applyBorder="0" applyAlignment="0" applyProtection="0"/>
    <xf numFmtId="0" fontId="67" fillId="0" borderId="51" applyNumberFormat="0" applyFill="0" applyAlignment="0" applyProtection="0"/>
    <xf numFmtId="0" fontId="7" fillId="32" borderId="0" applyNumberFormat="0" applyBorder="0" applyAlignment="0" applyProtection="0"/>
    <xf numFmtId="0" fontId="14" fillId="12" borderId="0" applyNumberFormat="0" applyBorder="0" applyAlignment="0" applyProtection="0"/>
    <xf numFmtId="0" fontId="79" fillId="0" borderId="0" applyNumberFormat="0" applyFill="0" applyBorder="0" applyAlignment="0" applyProtection="0"/>
    <xf numFmtId="0" fontId="72" fillId="20" borderId="0" applyNumberFormat="0" applyBorder="0" applyAlignment="0" applyProtection="0"/>
    <xf numFmtId="0" fontId="7" fillId="38" borderId="0" applyNumberFormat="0" applyBorder="0" applyAlignment="0" applyProtection="0"/>
    <xf numFmtId="0" fontId="23" fillId="33"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69" fillId="0" borderId="53" applyNumberFormat="0" applyFill="0" applyAlignment="0" applyProtection="0"/>
    <xf numFmtId="0" fontId="66" fillId="29" borderId="0" applyNumberFormat="0" applyBorder="0" applyAlignment="0" applyProtection="0"/>
    <xf numFmtId="0" fontId="7" fillId="15" borderId="0" applyNumberFormat="0" applyBorder="0" applyAlignment="0" applyProtection="0"/>
    <xf numFmtId="0" fontId="23" fillId="33" borderId="0" applyNumberFormat="0" applyBorder="0" applyAlignment="0" applyProtection="0"/>
    <xf numFmtId="0" fontId="73" fillId="21" borderId="54" applyNumberFormat="0" applyAlignment="0" applyProtection="0"/>
    <xf numFmtId="0" fontId="23" fillId="14" borderId="0" applyNumberFormat="0" applyBorder="0" applyAlignment="0" applyProtection="0"/>
    <xf numFmtId="0" fontId="14" fillId="10" borderId="0" applyNumberFormat="0" applyBorder="0" applyAlignment="0" applyProtection="0"/>
    <xf numFmtId="0" fontId="14" fillId="34" borderId="0" applyNumberFormat="0" applyBorder="0" applyAlignment="0" applyProtection="0"/>
    <xf numFmtId="0" fontId="14" fillId="25" borderId="0" applyNumberFormat="0" applyBorder="0" applyAlignment="0" applyProtection="0"/>
    <xf numFmtId="0" fontId="23" fillId="14" borderId="0" applyNumberFormat="0" applyBorder="0" applyAlignment="0" applyProtection="0"/>
    <xf numFmtId="0" fontId="14" fillId="10" borderId="0" applyNumberFormat="0" applyBorder="0" applyAlignment="0" applyProtection="0"/>
    <xf numFmtId="0" fontId="14" fillId="28" borderId="0" applyNumberFormat="0" applyBorder="0" applyAlignment="0" applyProtection="0"/>
    <xf numFmtId="0" fontId="14" fillId="10" borderId="0" applyNumberFormat="0" applyBorder="0" applyAlignment="0" applyProtection="0"/>
    <xf numFmtId="0" fontId="66" fillId="29"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9" borderId="49" applyNumberFormat="0" applyFont="0" applyAlignment="0" applyProtection="0"/>
    <xf numFmtId="0" fontId="63" fillId="0" borderId="0" applyNumberFormat="0" applyFill="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54" fillId="0" borderId="0" applyNumberFormat="0" applyFill="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29" borderId="0" applyNumberFormat="0" applyBorder="0" applyAlignment="0" applyProtection="0"/>
    <xf numFmtId="0" fontId="76" fillId="0" borderId="56" applyNumberFormat="0" applyFill="0" applyAlignment="0" applyProtection="0"/>
    <xf numFmtId="0" fontId="64" fillId="0" borderId="0" applyNumberFormat="0" applyFill="0" applyBorder="0" applyAlignment="0" applyProtection="0"/>
    <xf numFmtId="0" fontId="65" fillId="0" borderId="58" applyNumberFormat="0" applyFill="0" applyAlignment="0" applyProtection="0"/>
    <xf numFmtId="0" fontId="77" fillId="23" borderId="57" applyNumberFormat="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14" fillId="10"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9" borderId="49" applyNumberFormat="0" applyFont="0" applyAlignment="0" applyProtection="0"/>
    <xf numFmtId="0" fontId="72" fillId="20"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14" fillId="11" borderId="0" applyNumberFormat="0" applyBorder="0" applyAlignment="0" applyProtection="0"/>
    <xf numFmtId="0" fontId="66" fillId="30" borderId="0" applyNumberFormat="0" applyBorder="0" applyAlignment="0" applyProtection="0"/>
    <xf numFmtId="0" fontId="14" fillId="15" borderId="0" applyNumberFormat="0" applyBorder="0" applyAlignment="0" applyProtection="0"/>
    <xf numFmtId="0" fontId="76" fillId="0" borderId="56" applyNumberFormat="0" applyFill="0" applyAlignment="0" applyProtection="0"/>
    <xf numFmtId="0" fontId="14" fillId="32" borderId="0" applyNumberFormat="0" applyBorder="0" applyAlignment="0" applyProtection="0"/>
    <xf numFmtId="0" fontId="80" fillId="0" borderId="58" applyNumberFormat="0" applyFill="0" applyAlignment="0" applyProtection="0"/>
    <xf numFmtId="0" fontId="66" fillId="33" borderId="0" applyNumberFormat="0" applyBorder="0" applyAlignment="0" applyProtection="0"/>
    <xf numFmtId="0" fontId="73" fillId="21" borderId="54" applyNumberFormat="0" applyAlignment="0" applyProtection="0"/>
    <xf numFmtId="0" fontId="14" fillId="25" borderId="0" applyNumberFormat="0" applyBorder="0" applyAlignment="0" applyProtection="0"/>
    <xf numFmtId="0" fontId="23" fillId="26" borderId="0" applyNumberFormat="0" applyBorder="0" applyAlignment="0" applyProtection="0"/>
    <xf numFmtId="9" fontId="10" fillId="0" borderId="0" applyFont="0" applyFill="0" applyBorder="0" applyAlignment="0" applyProtection="0"/>
    <xf numFmtId="0" fontId="72" fillId="20" borderId="0" applyNumberFormat="0" applyBorder="0" applyAlignment="0" applyProtection="0"/>
    <xf numFmtId="9" fontId="10" fillId="0" borderId="0" applyFont="0" applyFill="0" applyBorder="0" applyAlignment="0" applyProtection="0"/>
    <xf numFmtId="0" fontId="14" fillId="25" borderId="0" applyNumberFormat="0" applyBorder="0" applyAlignment="0" applyProtection="0"/>
    <xf numFmtId="0" fontId="14" fillId="34" borderId="0" applyNumberFormat="0" applyBorder="0" applyAlignment="0" applyProtection="0"/>
    <xf numFmtId="0" fontId="62" fillId="23" borderId="57" applyNumberFormat="0" applyAlignment="0" applyProtection="0"/>
    <xf numFmtId="0" fontId="14" fillId="12" borderId="0" applyNumberFormat="0" applyBorder="0" applyAlignment="0" applyProtection="0"/>
    <xf numFmtId="0" fontId="76" fillId="0" borderId="56" applyNumberFormat="0" applyFill="0" applyAlignment="0" applyProtection="0"/>
    <xf numFmtId="0" fontId="14" fillId="15" borderId="0" applyNumberFormat="0" applyBorder="0" applyAlignment="0" applyProtection="0"/>
    <xf numFmtId="43" fontId="18" fillId="0" borderId="0" applyFont="0" applyFill="0" applyBorder="0" applyAlignment="0" applyProtection="0"/>
    <xf numFmtId="0" fontId="75" fillId="22" borderId="54" applyNumberFormat="0" applyAlignment="0" applyProtection="0"/>
    <xf numFmtId="0" fontId="14" fillId="15" borderId="0" applyNumberFormat="0" applyBorder="0" applyAlignment="0" applyProtection="0"/>
    <xf numFmtId="0" fontId="72" fillId="20" borderId="0" applyNumberFormat="0" applyBorder="0" applyAlignment="0" applyProtection="0"/>
    <xf numFmtId="0" fontId="69" fillId="0" borderId="0" applyNumberFormat="0" applyFill="0" applyBorder="0" applyAlignment="0" applyProtection="0"/>
    <xf numFmtId="0" fontId="14" fillId="32" borderId="0" applyNumberFormat="0" applyBorder="0" applyAlignment="0" applyProtection="0"/>
    <xf numFmtId="0" fontId="66" fillId="30" borderId="0" applyNumberFormat="0" applyBorder="0" applyAlignment="0" applyProtection="0"/>
    <xf numFmtId="0" fontId="73" fillId="21" borderId="54" applyNumberFormat="0" applyAlignment="0" applyProtection="0"/>
    <xf numFmtId="0" fontId="73" fillId="21" borderId="54" applyNumberFormat="0" applyAlignment="0" applyProtection="0"/>
    <xf numFmtId="9" fontId="10" fillId="0" borderId="0" applyFont="0" applyFill="0" applyBorder="0" applyAlignment="0" applyProtection="0"/>
    <xf numFmtId="0" fontId="56" fillId="19" borderId="0" applyNumberFormat="0" applyBorder="0" applyAlignment="0" applyProtection="0"/>
    <xf numFmtId="0" fontId="14" fillId="25" borderId="0" applyNumberFormat="0" applyBorder="0" applyAlignment="0" applyProtection="0"/>
    <xf numFmtId="0" fontId="14" fillId="34" borderId="0" applyNumberFormat="0" applyBorder="0" applyAlignment="0" applyProtection="0"/>
    <xf numFmtId="0" fontId="78" fillId="0" borderId="0" applyNumberFormat="0" applyFill="0" applyBorder="0" applyAlignment="0" applyProtection="0"/>
    <xf numFmtId="0" fontId="67" fillId="0" borderId="51" applyNumberFormat="0" applyFill="0" applyAlignment="0" applyProtection="0"/>
    <xf numFmtId="0" fontId="52" fillId="0" borderId="51" applyNumberFormat="0" applyFill="0" applyAlignment="0" applyProtection="0"/>
    <xf numFmtId="0" fontId="73" fillId="21" borderId="54" applyNumberFormat="0" applyAlignment="0" applyProtection="0"/>
    <xf numFmtId="0" fontId="65" fillId="0" borderId="58"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68" fillId="0" borderId="52" applyNumberFormat="0" applyFill="0" applyAlignment="0" applyProtection="0"/>
    <xf numFmtId="0" fontId="78" fillId="0" borderId="0" applyNumberFormat="0" applyFill="0" applyBorder="0" applyAlignment="0" applyProtection="0"/>
    <xf numFmtId="0" fontId="14" fillId="2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9" fontId="10" fillId="0" borderId="0" applyFon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80" fillId="0" borderId="58" applyNumberFormat="0" applyFill="0" applyAlignment="0" applyProtection="0"/>
    <xf numFmtId="0" fontId="56" fillId="19" borderId="0" applyNumberFormat="0" applyBorder="0" applyAlignment="0" applyProtection="0"/>
    <xf numFmtId="0" fontId="78" fillId="0" borderId="0" applyNumberFormat="0" applyFill="0" applyBorder="0" applyAlignment="0" applyProtection="0"/>
    <xf numFmtId="0" fontId="57" fillId="20"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23"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43" fontId="14" fillId="0" borderId="0" applyFont="0" applyFill="0" applyBorder="0" applyAlignment="0" applyProtection="0"/>
    <xf numFmtId="0" fontId="74" fillId="22" borderId="55" applyNumberFormat="0" applyAlignment="0" applyProtection="0"/>
    <xf numFmtId="0" fontId="23" fillId="16" borderId="0" applyNumberFormat="0" applyBorder="0" applyAlignment="0" applyProtection="0"/>
    <xf numFmtId="0" fontId="78" fillId="0" borderId="0" applyNumberFormat="0" applyFill="0" applyBorder="0" applyAlignment="0" applyProtection="0"/>
    <xf numFmtId="0" fontId="14" fillId="10" borderId="0" applyNumberFormat="0" applyBorder="0" applyAlignment="0" applyProtection="0"/>
    <xf numFmtId="0" fontId="70" fillId="18" borderId="0" applyNumberFormat="0" applyBorder="0" applyAlignment="0" applyProtection="0"/>
    <xf numFmtId="0" fontId="14" fillId="1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23" fillId="14" borderId="0" applyNumberFormat="0" applyBorder="0" applyAlignment="0" applyProtection="0"/>
    <xf numFmtId="0" fontId="23" fillId="27"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14" fillId="13" borderId="0" applyNumberFormat="0" applyBorder="0" applyAlignment="0" applyProtection="0"/>
    <xf numFmtId="0" fontId="7" fillId="34" borderId="0" applyNumberFormat="0" applyBorder="0" applyAlignment="0" applyProtection="0"/>
    <xf numFmtId="0" fontId="79" fillId="0" borderId="0" applyNumberFormat="0" applyFill="0" applyBorder="0" applyAlignment="0" applyProtection="0"/>
    <xf numFmtId="0" fontId="66" fillId="33" borderId="0" applyNumberFormat="0" applyBorder="0" applyAlignment="0" applyProtection="0"/>
    <xf numFmtId="0" fontId="14" fillId="15" borderId="0" applyNumberFormat="0" applyBorder="0" applyAlignment="0" applyProtection="0"/>
    <xf numFmtId="0" fontId="66" fillId="29" borderId="0" applyNumberFormat="0" applyBorder="0" applyAlignment="0" applyProtection="0"/>
    <xf numFmtId="0" fontId="14" fillId="10" borderId="0" applyNumberFormat="0" applyBorder="0" applyAlignment="0" applyProtection="0"/>
    <xf numFmtId="0" fontId="66" fillId="33"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75" fillId="22" borderId="54" applyNumberFormat="0" applyAlignment="0" applyProtection="0"/>
    <xf numFmtId="0" fontId="66" fillId="33" borderId="0" applyNumberFormat="0" applyBorder="0" applyAlignment="0" applyProtection="0"/>
    <xf numFmtId="0" fontId="23" fillId="26" borderId="0" applyNumberFormat="0" applyBorder="0" applyAlignment="0" applyProtection="0"/>
    <xf numFmtId="0" fontId="67" fillId="0" borderId="51" applyNumberFormat="0" applyFill="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0"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0" fillId="18"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0" fillId="18" borderId="0" applyNumberFormat="0" applyBorder="0" applyAlignment="0" applyProtection="0"/>
    <xf numFmtId="0" fontId="75" fillId="22" borderId="54" applyNumberFormat="0" applyAlignment="0" applyProtection="0"/>
    <xf numFmtId="0" fontId="23" fillId="30" borderId="0" applyNumberFormat="0" applyBorder="0" applyAlignment="0" applyProtection="0"/>
    <xf numFmtId="0" fontId="14" fillId="34" borderId="0" applyNumberFormat="0" applyBorder="0" applyAlignment="0" applyProtection="0"/>
    <xf numFmtId="0" fontId="14" fillId="15" borderId="0" applyNumberFormat="0" applyBorder="0" applyAlignment="0" applyProtection="0"/>
    <xf numFmtId="0" fontId="75" fillId="22" borderId="54" applyNumberFormat="0" applyAlignment="0" applyProtection="0"/>
    <xf numFmtId="0" fontId="62" fillId="23" borderId="57" applyNumberFormat="0" applyAlignment="0" applyProtection="0"/>
    <xf numFmtId="0" fontId="64" fillId="0" borderId="0" applyNumberFormat="0" applyFill="0" applyBorder="0" applyAlignment="0" applyProtection="0"/>
    <xf numFmtId="0" fontId="23" fillId="29" borderId="0" applyNumberFormat="0" applyBorder="0" applyAlignment="0" applyProtection="0"/>
    <xf numFmtId="0" fontId="23" fillId="27" borderId="0" applyNumberFormat="0" applyBorder="0" applyAlignment="0" applyProtection="0"/>
    <xf numFmtId="0" fontId="73" fillId="21" borderId="54" applyNumberFormat="0" applyAlignment="0" applyProtection="0"/>
    <xf numFmtId="0" fontId="66" fillId="33" borderId="0" applyNumberFormat="0" applyBorder="0" applyAlignment="0" applyProtection="0"/>
    <xf numFmtId="0" fontId="54" fillId="0" borderId="0" applyNumberFormat="0" applyFill="0" applyBorder="0" applyAlignment="0" applyProtection="0"/>
    <xf numFmtId="0" fontId="72" fillId="20" borderId="0" applyNumberFormat="0" applyBorder="0" applyAlignment="0" applyProtection="0"/>
    <xf numFmtId="0" fontId="65" fillId="0" borderId="58" applyNumberFormat="0" applyFill="0" applyAlignment="0" applyProtection="0"/>
    <xf numFmtId="0" fontId="71" fillId="19" borderId="0" applyNumberFormat="0" applyBorder="0" applyAlignment="0" applyProtection="0"/>
    <xf numFmtId="0" fontId="67" fillId="0" borderId="51" applyNumberFormat="0" applyFill="0" applyAlignment="0" applyProtection="0"/>
    <xf numFmtId="0" fontId="14" fillId="32"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14" fillId="13" borderId="0" applyNumberFormat="0" applyBorder="0" applyAlignment="0" applyProtection="0"/>
    <xf numFmtId="0" fontId="14" fillId="11" borderId="0" applyNumberFormat="0" applyBorder="0" applyAlignment="0" applyProtection="0"/>
    <xf numFmtId="0" fontId="7" fillId="25"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70" fillId="18" borderId="0" applyNumberFormat="0" applyBorder="0" applyAlignment="0" applyProtection="0"/>
    <xf numFmtId="0" fontId="67" fillId="0" borderId="51" applyNumberFormat="0" applyFill="0" applyAlignment="0" applyProtection="0"/>
    <xf numFmtId="0" fontId="14" fillId="11" borderId="0" applyNumberFormat="0" applyBorder="0" applyAlignment="0" applyProtection="0"/>
    <xf numFmtId="0" fontId="77" fillId="23" borderId="57" applyNumberFormat="0" applyAlignment="0" applyProtection="0"/>
    <xf numFmtId="0" fontId="14" fillId="28" borderId="0" applyNumberFormat="0" applyBorder="0" applyAlignment="0" applyProtection="0"/>
    <xf numFmtId="0" fontId="75" fillId="22" borderId="54" applyNumberFormat="0" applyAlignment="0" applyProtection="0"/>
    <xf numFmtId="0" fontId="66" fillId="29" borderId="0" applyNumberFormat="0" applyBorder="0" applyAlignment="0" applyProtection="0"/>
    <xf numFmtId="0" fontId="67" fillId="0" borderId="51" applyNumberFormat="0" applyFill="0" applyAlignment="0" applyProtection="0"/>
    <xf numFmtId="0" fontId="14" fillId="2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14" fillId="1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12" borderId="0" applyNumberFormat="0" applyBorder="0" applyAlignment="0" applyProtection="0"/>
    <xf numFmtId="0" fontId="14" fillId="13" borderId="0" applyNumberFormat="0" applyBorder="0" applyAlignment="0" applyProtection="0"/>
    <xf numFmtId="0" fontId="66" fillId="29" borderId="0" applyNumberFormat="0" applyBorder="0" applyAlignment="0" applyProtection="0"/>
    <xf numFmtId="0" fontId="23" fillId="29" borderId="0" applyNumberFormat="0" applyBorder="0" applyAlignment="0" applyProtection="0"/>
    <xf numFmtId="0" fontId="78" fillId="0" borderId="0" applyNumberFormat="0" applyFill="0" applyBorder="0" applyAlignment="0" applyProtection="0"/>
    <xf numFmtId="0" fontId="23" fillId="14" borderId="0" applyNumberFormat="0" applyBorder="0" applyAlignment="0" applyProtection="0"/>
    <xf numFmtId="0" fontId="66" fillId="14"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80" fillId="0" borderId="58"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2" fillId="20" borderId="0" applyNumberFormat="0" applyBorder="0" applyAlignment="0" applyProtection="0"/>
    <xf numFmtId="0" fontId="14" fillId="10" borderId="0" applyNumberFormat="0" applyBorder="0" applyAlignment="0" applyProtection="0"/>
    <xf numFmtId="0" fontId="7" fillId="35" borderId="0" applyNumberFormat="0" applyBorder="0" applyAlignment="0" applyProtection="0"/>
    <xf numFmtId="0" fontId="14" fillId="11" borderId="0" applyNumberFormat="0" applyBorder="0" applyAlignment="0" applyProtection="0"/>
    <xf numFmtId="0" fontId="23" fillId="30" borderId="0" applyNumberFormat="0" applyBorder="0" applyAlignment="0" applyProtection="0"/>
    <xf numFmtId="0" fontId="76" fillId="0" borderId="56" applyNumberFormat="0" applyFill="0" applyAlignment="0" applyProtection="0"/>
    <xf numFmtId="0" fontId="76" fillId="0" borderId="56" applyNumberFormat="0" applyFill="0" applyAlignment="0" applyProtection="0"/>
    <xf numFmtId="0" fontId="66" fillId="33" borderId="0" applyNumberFormat="0" applyBorder="0" applyAlignment="0" applyProtection="0"/>
    <xf numFmtId="0" fontId="23" fillId="29" borderId="0" applyNumberFormat="0" applyBorder="0" applyAlignment="0" applyProtection="0"/>
    <xf numFmtId="0" fontId="78" fillId="0" borderId="0" applyNumberFormat="0" applyFill="0" applyBorder="0" applyAlignment="0" applyProtection="0"/>
    <xf numFmtId="0" fontId="72" fillId="20" borderId="0" applyNumberFormat="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xf numFmtId="0" fontId="78" fillId="0" borderId="0" applyNumberFormat="0" applyFill="0" applyBorder="0" applyAlignment="0" applyProtection="0"/>
    <xf numFmtId="0" fontId="7" fillId="38" borderId="0" applyNumberFormat="0" applyBorder="0" applyAlignment="0" applyProtection="0"/>
    <xf numFmtId="0" fontId="71" fillId="19" borderId="0" applyNumberFormat="0" applyBorder="0" applyAlignment="0" applyProtection="0"/>
    <xf numFmtId="0" fontId="74" fillId="22" borderId="55" applyNumberFormat="0" applyAlignment="0" applyProtection="0"/>
    <xf numFmtId="0" fontId="66" fillId="29" borderId="0" applyNumberFormat="0" applyBorder="0" applyAlignment="0" applyProtection="0"/>
    <xf numFmtId="0" fontId="66" fillId="30" borderId="0" applyNumberFormat="0" applyBorder="0" applyAlignment="0" applyProtection="0"/>
    <xf numFmtId="0" fontId="73" fillId="21" borderId="54" applyNumberFormat="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 fillId="34" borderId="0" applyNumberFormat="0" applyBorder="0" applyAlignment="0" applyProtection="0"/>
    <xf numFmtId="0" fontId="23" fillId="16" borderId="0" applyNumberFormat="0" applyBorder="0" applyAlignment="0" applyProtection="0"/>
    <xf numFmtId="0" fontId="14" fillId="11" borderId="0" applyNumberFormat="0" applyBorder="0" applyAlignment="0" applyProtection="0"/>
    <xf numFmtId="0" fontId="23" fillId="30" borderId="0" applyNumberFormat="0" applyBorder="0" applyAlignment="0" applyProtection="0"/>
    <xf numFmtId="0" fontId="69" fillId="0" borderId="53" applyNumberFormat="0" applyFill="0" applyAlignment="0" applyProtection="0"/>
    <xf numFmtId="0" fontId="14" fillId="32" borderId="0" applyNumberFormat="0" applyBorder="0" applyAlignment="0" applyProtection="0"/>
    <xf numFmtId="0" fontId="76" fillId="0" borderId="56" applyNumberFormat="0" applyFill="0" applyAlignment="0" applyProtection="0"/>
    <xf numFmtId="0" fontId="23" fillId="33" borderId="0" applyNumberFormat="0" applyBorder="0" applyAlignment="0" applyProtection="0"/>
    <xf numFmtId="0" fontId="65" fillId="0" borderId="58" applyNumberFormat="0" applyFill="0" applyAlignment="0" applyProtection="0"/>
    <xf numFmtId="0" fontId="70" fillId="18" borderId="0" applyNumberFormat="0" applyBorder="0" applyAlignment="0" applyProtection="0"/>
    <xf numFmtId="0" fontId="14" fillId="25" borderId="0" applyNumberFormat="0" applyBorder="0" applyAlignment="0" applyProtection="0"/>
    <xf numFmtId="0" fontId="66" fillId="33" borderId="0" applyNumberFormat="0" applyBorder="0" applyAlignment="0" applyProtection="0"/>
    <xf numFmtId="0" fontId="14" fillId="13" borderId="0" applyNumberFormat="0" applyBorder="0" applyAlignment="0" applyProtection="0"/>
    <xf numFmtId="0" fontId="23" fillId="24" borderId="0" applyNumberFormat="0" applyBorder="0" applyAlignment="0" applyProtection="0"/>
    <xf numFmtId="0" fontId="65" fillId="0" borderId="58" applyNumberFormat="0" applyFill="0" applyAlignment="0" applyProtection="0"/>
    <xf numFmtId="0" fontId="14" fillId="28"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9" fontId="10" fillId="0" borderId="0" applyFon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14" fillId="10" borderId="0" applyNumberFormat="0" applyBorder="0" applyAlignment="0" applyProtection="0"/>
    <xf numFmtId="0" fontId="78" fillId="0" borderId="0" applyNumberFormat="0" applyFill="0" applyBorder="0" applyAlignment="0" applyProtection="0"/>
    <xf numFmtId="0" fontId="77" fillId="23" borderId="57" applyNumberFormat="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6" fillId="29"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76" fillId="0" borderId="56" applyNumberFormat="0" applyFill="0" applyAlignment="0" applyProtection="0"/>
    <xf numFmtId="0" fontId="7" fillId="34" borderId="0" applyNumberFormat="0" applyBorder="0" applyAlignment="0" applyProtection="0"/>
    <xf numFmtId="0" fontId="71" fillId="19" borderId="0" applyNumberFormat="0" applyBorder="0" applyAlignment="0" applyProtection="0"/>
    <xf numFmtId="0" fontId="66" fillId="33"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16" borderId="0" applyNumberFormat="0" applyBorder="0" applyAlignment="0" applyProtection="0"/>
    <xf numFmtId="0" fontId="75" fillId="22" borderId="54" applyNumberFormat="0" applyAlignment="0" applyProtection="0"/>
    <xf numFmtId="0" fontId="66" fillId="1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66" fillId="29" borderId="0" applyNumberFormat="0" applyBorder="0" applyAlignment="0" applyProtection="0"/>
    <xf numFmtId="0" fontId="14" fillId="32" borderId="0" applyNumberFormat="0" applyBorder="0" applyAlignment="0" applyProtection="0"/>
    <xf numFmtId="0" fontId="79" fillId="0" borderId="0" applyNumberFormat="0" applyFill="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23" fillId="30" borderId="0" applyNumberFormat="0" applyBorder="0" applyAlignment="0" applyProtection="0"/>
    <xf numFmtId="0" fontId="7" fillId="34" borderId="0" applyNumberFormat="0" applyBorder="0" applyAlignment="0" applyProtection="0"/>
    <xf numFmtId="0" fontId="14" fillId="11"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56" fillId="19"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76" fillId="0" borderId="56" applyNumberFormat="0" applyFill="0" applyAlignment="0" applyProtection="0"/>
    <xf numFmtId="0" fontId="14" fillId="15" borderId="0" applyNumberFormat="0" applyBorder="0" applyAlignment="0" applyProtection="0"/>
    <xf numFmtId="0" fontId="14" fillId="9" borderId="49" applyNumberFormat="0" applyFont="0" applyAlignment="0" applyProtection="0"/>
    <xf numFmtId="0" fontId="63" fillId="0" borderId="0" applyNumberFormat="0" applyFill="0" applyBorder="0" applyAlignment="0" applyProtection="0"/>
    <xf numFmtId="0" fontId="71" fillId="19" borderId="0" applyNumberFormat="0" applyBorder="0" applyAlignment="0" applyProtection="0"/>
    <xf numFmtId="0" fontId="7" fillId="10" borderId="0" applyNumberFormat="0" applyBorder="0" applyAlignment="0" applyProtection="0"/>
    <xf numFmtId="0" fontId="14" fillId="9" borderId="49" applyNumberFormat="0" applyFont="0" applyAlignment="0" applyProtection="0"/>
    <xf numFmtId="0" fontId="14" fillId="11" borderId="0" applyNumberFormat="0" applyBorder="0" applyAlignment="0" applyProtection="0"/>
    <xf numFmtId="0" fontId="69" fillId="0" borderId="0" applyNumberFormat="0" applyFill="0" applyBorder="0" applyAlignment="0" applyProtection="0"/>
    <xf numFmtId="0" fontId="7" fillId="34" borderId="0" applyNumberFormat="0" applyBorder="0" applyAlignment="0" applyProtection="0"/>
    <xf numFmtId="0" fontId="14" fillId="15" borderId="0" applyNumberFormat="0" applyBorder="0" applyAlignment="0" applyProtection="0"/>
    <xf numFmtId="0" fontId="73" fillId="21" borderId="54" applyNumberFormat="0" applyAlignment="0" applyProtection="0"/>
    <xf numFmtId="0" fontId="65" fillId="0" borderId="58"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68" fillId="0" borderId="52" applyNumberFormat="0" applyFill="0" applyAlignment="0" applyProtection="0"/>
    <xf numFmtId="0" fontId="69" fillId="0" borderId="0" applyNumberFormat="0" applyFill="0" applyBorder="0" applyAlignment="0" applyProtection="0"/>
    <xf numFmtId="0" fontId="23" fillId="24"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23" fillId="16" borderId="0" applyNumberFormat="0" applyBorder="0" applyAlignment="0" applyProtection="0"/>
    <xf numFmtId="0" fontId="65" fillId="0" borderId="58" applyNumberFormat="0" applyFill="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9" fontId="10" fillId="0" borderId="0" applyFon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9" fontId="10" fillId="0" borderId="0" applyFont="0" applyFill="0" applyBorder="0" applyAlignment="0" applyProtection="0"/>
    <xf numFmtId="0" fontId="66" fillId="29" borderId="0" applyNumberFormat="0" applyBorder="0" applyAlignment="0" applyProtection="0"/>
    <xf numFmtId="0" fontId="78" fillId="0" borderId="0" applyNumberFormat="0" applyFill="0" applyBorder="0" applyAlignment="0" applyProtection="0"/>
    <xf numFmtId="0" fontId="67" fillId="0" borderId="51" applyNumberFormat="0" applyFill="0" applyAlignment="0" applyProtection="0"/>
    <xf numFmtId="0" fontId="14" fillId="13"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54" fillId="0" borderId="0" applyNumberFormat="0" applyFill="0" applyBorder="0" applyAlignment="0" applyProtection="0"/>
    <xf numFmtId="0" fontId="75" fillId="22" borderId="54" applyNumberFormat="0" applyAlignment="0" applyProtection="0"/>
    <xf numFmtId="0" fontId="7" fillId="28" borderId="0" applyNumberFormat="0" applyBorder="0" applyAlignment="0" applyProtection="0"/>
    <xf numFmtId="0" fontId="79" fillId="0" borderId="0" applyNumberFormat="0" applyFill="0" applyBorder="0" applyAlignment="0" applyProtection="0"/>
    <xf numFmtId="0" fontId="14" fillId="15" borderId="0" applyNumberFormat="0" applyBorder="0" applyAlignment="0" applyProtection="0"/>
    <xf numFmtId="0" fontId="14" fillId="15" borderId="0" applyNumberFormat="0" applyBorder="0" applyAlignment="0" applyProtection="0"/>
    <xf numFmtId="0" fontId="67" fillId="0" borderId="51" applyNumberFormat="0" applyFill="0" applyAlignment="0" applyProtection="0"/>
    <xf numFmtId="0" fontId="23" fillId="26" borderId="0" applyNumberFormat="0" applyBorder="0" applyAlignment="0" applyProtection="0"/>
    <xf numFmtId="0" fontId="69" fillId="0" borderId="0" applyNumberFormat="0" applyFill="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7" fillId="34" borderId="0" applyNumberFormat="0" applyBorder="0" applyAlignment="0" applyProtection="0"/>
    <xf numFmtId="0" fontId="14" fillId="10" borderId="0" applyNumberFormat="0" applyBorder="0" applyAlignment="0" applyProtection="0"/>
    <xf numFmtId="43" fontId="18" fillId="0" borderId="0" applyFont="0" applyFill="0" applyBorder="0" applyAlignment="0" applyProtection="0"/>
    <xf numFmtId="0" fontId="65" fillId="0" borderId="58" applyNumberFormat="0" applyFill="0" applyAlignment="0" applyProtection="0"/>
    <xf numFmtId="0" fontId="66" fillId="33" borderId="0" applyNumberFormat="0" applyBorder="0" applyAlignment="0" applyProtection="0"/>
    <xf numFmtId="0" fontId="14" fillId="9" borderId="49" applyNumberFormat="0" applyFont="0" applyAlignment="0" applyProtection="0"/>
    <xf numFmtId="0" fontId="75" fillId="22" borderId="54" applyNumberFormat="0" applyAlignment="0" applyProtection="0"/>
    <xf numFmtId="0" fontId="72"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7" fillId="0" borderId="51" applyNumberFormat="0" applyFill="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43" fontId="18" fillId="0" borderId="0" applyFont="0" applyFill="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66" fillId="37" borderId="0" applyNumberFormat="0" applyBorder="0" applyAlignment="0" applyProtection="0"/>
    <xf numFmtId="0" fontId="14" fillId="34"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23" fillId="2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14" fillId="10" borderId="0" applyNumberFormat="0" applyBorder="0" applyAlignment="0" applyProtection="0"/>
    <xf numFmtId="0" fontId="23" fillId="14"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70" fillId="18" borderId="0" applyNumberFormat="0" applyBorder="0" applyAlignment="0" applyProtection="0"/>
    <xf numFmtId="0" fontId="14" fillId="9" borderId="49" applyNumberFormat="0" applyFont="0" applyAlignment="0" applyProtection="0"/>
    <xf numFmtId="0" fontId="70" fillId="18"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54" fillId="0" borderId="53" applyNumberFormat="0" applyFill="0" applyAlignment="0" applyProtection="0"/>
    <xf numFmtId="0" fontId="7" fillId="3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14" fillId="12" borderId="0" applyNumberFormat="0" applyBorder="0" applyAlignment="0" applyProtection="0"/>
    <xf numFmtId="0" fontId="74" fillId="22" borderId="55" applyNumberFormat="0" applyAlignment="0" applyProtection="0"/>
    <xf numFmtId="0" fontId="66" fillId="27" borderId="0" applyNumberFormat="0" applyBorder="0" applyAlignment="0" applyProtection="0"/>
    <xf numFmtId="0" fontId="79" fillId="0" borderId="0" applyNumberFormat="0" applyFill="0" applyBorder="0" applyAlignment="0" applyProtection="0"/>
    <xf numFmtId="0" fontId="54" fillId="0" borderId="0" applyNumberFormat="0" applyFill="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23" fillId="31" borderId="0" applyNumberFormat="0" applyBorder="0" applyAlignment="0" applyProtection="0"/>
    <xf numFmtId="0" fontId="66" fillId="16"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57" fillId="20" borderId="0" applyNumberFormat="0" applyBorder="0" applyAlignment="0" applyProtection="0"/>
    <xf numFmtId="0" fontId="78" fillId="0" borderId="0" applyNumberFormat="0" applyFill="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80" fillId="0" borderId="58" applyNumberFormat="0" applyFill="0" applyAlignment="0" applyProtection="0"/>
    <xf numFmtId="0" fontId="74" fillId="22" borderId="55" applyNumberFormat="0" applyAlignment="0" applyProtection="0"/>
    <xf numFmtId="0" fontId="7" fillId="12" borderId="0" applyNumberFormat="0" applyBorder="0" applyAlignment="0" applyProtection="0"/>
    <xf numFmtId="0" fontId="23" fillId="24"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23" fillId="2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9" fillId="0" borderId="0" applyNumberForma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14" fillId="12"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8" fillId="0" borderId="52" applyNumberFormat="0" applyFill="0" applyAlignment="0" applyProtection="0"/>
    <xf numFmtId="0" fontId="66" fillId="29" borderId="0" applyNumberFormat="0" applyBorder="0" applyAlignment="0" applyProtection="0"/>
    <xf numFmtId="0" fontId="14" fillId="25" borderId="0" applyNumberFormat="0" applyBorder="0" applyAlignment="0" applyProtection="0"/>
    <xf numFmtId="0" fontId="57" fillId="20" borderId="0" applyNumberFormat="0" applyBorder="0" applyAlignment="0" applyProtection="0"/>
    <xf numFmtId="0" fontId="76" fillId="0" borderId="56" applyNumberFormat="0" applyFill="0" applyAlignment="0" applyProtection="0"/>
    <xf numFmtId="0" fontId="23" fillId="30" borderId="0" applyNumberFormat="0" applyBorder="0" applyAlignment="0" applyProtection="0"/>
    <xf numFmtId="0" fontId="14" fillId="10" borderId="0" applyNumberFormat="0" applyBorder="0" applyAlignment="0" applyProtection="0"/>
    <xf numFmtId="9" fontId="10" fillId="0" borderId="0" applyFont="0" applyFill="0" applyBorder="0" applyAlignment="0" applyProtection="0"/>
    <xf numFmtId="0" fontId="23" fillId="29" borderId="0" applyNumberFormat="0" applyBorder="0" applyAlignment="0" applyProtection="0"/>
    <xf numFmtId="0" fontId="23" fillId="2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71" fillId="19" borderId="0" applyNumberFormat="0" applyBorder="0" applyAlignment="0" applyProtection="0"/>
    <xf numFmtId="0" fontId="23" fillId="26" borderId="0" applyNumberFormat="0" applyBorder="0" applyAlignment="0" applyProtection="0"/>
    <xf numFmtId="0" fontId="14" fillId="12" borderId="0" applyNumberFormat="0" applyBorder="0" applyAlignment="0" applyProtection="0"/>
    <xf numFmtId="0" fontId="72" fillId="20" borderId="0" applyNumberFormat="0" applyBorder="0" applyAlignment="0" applyProtection="0"/>
    <xf numFmtId="0" fontId="79" fillId="0" borderId="0" applyNumberFormat="0" applyFill="0" applyBorder="0" applyAlignment="0" applyProtection="0"/>
    <xf numFmtId="0" fontId="66" fillId="29" borderId="0" applyNumberFormat="0" applyBorder="0" applyAlignment="0" applyProtection="0"/>
    <xf numFmtId="0" fontId="7" fillId="10" borderId="0" applyNumberFormat="0" applyBorder="0" applyAlignment="0" applyProtection="0"/>
    <xf numFmtId="0" fontId="14" fillId="32" borderId="0" applyNumberFormat="0" applyBorder="0" applyAlignment="0" applyProtection="0"/>
    <xf numFmtId="0" fontId="14" fillId="11" borderId="0" applyNumberFormat="0" applyBorder="0" applyAlignment="0" applyProtection="0"/>
    <xf numFmtId="0" fontId="65" fillId="0" borderId="58" applyNumberFormat="0" applyFill="0" applyAlignment="0" applyProtection="0"/>
    <xf numFmtId="0" fontId="69" fillId="0" borderId="53" applyNumberFormat="0" applyFill="0" applyAlignment="0" applyProtection="0"/>
    <xf numFmtId="0" fontId="23" fillId="31" borderId="0" applyNumberFormat="0" applyBorder="0" applyAlignment="0" applyProtection="0"/>
    <xf numFmtId="0" fontId="76" fillId="0" borderId="56" applyNumberFormat="0" applyFill="0" applyAlignment="0" applyProtection="0"/>
    <xf numFmtId="0" fontId="23" fillId="33" borderId="0" applyNumberFormat="0" applyBorder="0" applyAlignment="0" applyProtection="0"/>
    <xf numFmtId="0" fontId="66" fillId="26" borderId="0" applyNumberFormat="0" applyBorder="0" applyAlignment="0" applyProtection="0"/>
    <xf numFmtId="0" fontId="14" fillId="12" borderId="0" applyNumberFormat="0" applyBorder="0" applyAlignment="0" applyProtection="0"/>
    <xf numFmtId="0" fontId="73" fillId="21" borderId="54" applyNumberFormat="0" applyAlignment="0" applyProtection="0"/>
    <xf numFmtId="0" fontId="68" fillId="0" borderId="52" applyNumberFormat="0" applyFill="0" applyAlignment="0" applyProtection="0"/>
    <xf numFmtId="0" fontId="14" fillId="15" borderId="0" applyNumberFormat="0" applyBorder="0" applyAlignment="0" applyProtection="0"/>
    <xf numFmtId="0" fontId="76" fillId="0" borderId="56" applyNumberFormat="0" applyFill="0" applyAlignment="0" applyProtection="0"/>
    <xf numFmtId="0" fontId="14" fillId="12" borderId="0" applyNumberFormat="0" applyBorder="0" applyAlignment="0" applyProtection="0"/>
    <xf numFmtId="0" fontId="69" fillId="0" borderId="0" applyNumberFormat="0" applyFill="0" applyBorder="0" applyAlignment="0" applyProtection="0"/>
    <xf numFmtId="0" fontId="66" fillId="3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6" fillId="0" borderId="56" applyNumberFormat="0" applyFill="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2" fillId="20" borderId="0" applyNumberFormat="0" applyBorder="0" applyAlignment="0" applyProtection="0"/>
    <xf numFmtId="0" fontId="7" fillId="35" borderId="0" applyNumberFormat="0" applyBorder="0" applyAlignment="0" applyProtection="0"/>
    <xf numFmtId="0" fontId="66" fillId="26" borderId="0" applyNumberFormat="0" applyBorder="0" applyAlignment="0" applyProtection="0"/>
    <xf numFmtId="0" fontId="7" fillId="38" borderId="0" applyNumberFormat="0" applyBorder="0" applyAlignment="0" applyProtection="0"/>
    <xf numFmtId="0" fontId="78" fillId="0" borderId="0" applyNumberFormat="0" applyFill="0" applyBorder="0" applyAlignment="0" applyProtection="0"/>
    <xf numFmtId="0" fontId="66" fillId="17"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14" fillId="9" borderId="49" applyNumberFormat="0" applyFon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7" fillId="0" borderId="51" applyNumberFormat="0" applyFill="0" applyAlignment="0" applyProtection="0"/>
    <xf numFmtId="0" fontId="23" fillId="27"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7" fillId="13" borderId="0" applyNumberFormat="0" applyBorder="0" applyAlignment="0" applyProtection="0"/>
    <xf numFmtId="0" fontId="76" fillId="0" borderId="56" applyNumberFormat="0" applyFill="0" applyAlignment="0" applyProtection="0"/>
    <xf numFmtId="0" fontId="80" fillId="0" borderId="58" applyNumberFormat="0" applyFill="0" applyAlignment="0" applyProtection="0"/>
    <xf numFmtId="0" fontId="23" fillId="29" borderId="0" applyNumberFormat="0" applyBorder="0" applyAlignment="0" applyProtection="0"/>
    <xf numFmtId="9" fontId="15" fillId="0" borderId="0" applyFont="0" applyFill="0" applyBorder="0" applyAlignment="0" applyProtection="0"/>
    <xf numFmtId="0" fontId="79" fillId="0" borderId="0" applyNumberFormat="0" applyFill="0" applyBorder="0" applyAlignment="0" applyProtection="0"/>
    <xf numFmtId="0" fontId="14" fillId="12" borderId="0" applyNumberFormat="0" applyBorder="0" applyAlignment="0" applyProtection="0"/>
    <xf numFmtId="0" fontId="54" fillId="0" borderId="0" applyNumberFormat="0" applyFill="0" applyBorder="0" applyAlignment="0" applyProtection="0"/>
    <xf numFmtId="0" fontId="74" fillId="22" borderId="55" applyNumberFormat="0" applyAlignment="0" applyProtection="0"/>
    <xf numFmtId="0" fontId="71" fillId="19" borderId="0" applyNumberFormat="0" applyBorder="0" applyAlignment="0" applyProtection="0"/>
    <xf numFmtId="0" fontId="14" fillId="32" borderId="0" applyNumberFormat="0" applyBorder="0" applyAlignment="0" applyProtection="0"/>
    <xf numFmtId="0" fontId="76" fillId="0" borderId="56" applyNumberFormat="0" applyFill="0" applyAlignment="0" applyProtection="0"/>
    <xf numFmtId="0" fontId="62" fillId="23" borderId="57" applyNumberFormat="0" applyAlignment="0" applyProtection="0"/>
    <xf numFmtId="0" fontId="56" fillId="19" borderId="0" applyNumberFormat="0" applyBorder="0" applyAlignment="0" applyProtection="0"/>
    <xf numFmtId="0" fontId="79" fillId="0" borderId="0" applyNumberFormat="0" applyFill="0" applyBorder="0" applyAlignment="0" applyProtection="0"/>
    <xf numFmtId="0" fontId="67" fillId="0" borderId="51" applyNumberFormat="0" applyFill="0" applyAlignment="0" applyProtection="0"/>
    <xf numFmtId="0" fontId="7" fillId="11" borderId="0" applyNumberFormat="0" applyBorder="0" applyAlignment="0" applyProtection="0"/>
    <xf numFmtId="0" fontId="14" fillId="32" borderId="0" applyNumberFormat="0" applyBorder="0" applyAlignment="0" applyProtection="0"/>
    <xf numFmtId="0" fontId="73" fillId="21" borderId="54" applyNumberFormat="0" applyAlignment="0" applyProtection="0"/>
    <xf numFmtId="0" fontId="7" fillId="34" borderId="0" applyNumberFormat="0" applyBorder="0" applyAlignment="0" applyProtection="0"/>
    <xf numFmtId="0" fontId="69" fillId="0" borderId="53" applyNumberFormat="0" applyFill="0" applyAlignment="0" applyProtection="0"/>
    <xf numFmtId="0" fontId="14" fillId="12" borderId="0" applyNumberFormat="0" applyBorder="0" applyAlignment="0" applyProtection="0"/>
    <xf numFmtId="0" fontId="14" fillId="12" borderId="0" applyNumberFormat="0" applyBorder="0" applyAlignment="0" applyProtection="0"/>
    <xf numFmtId="0" fontId="23" fillId="33" borderId="0" applyNumberFormat="0" applyBorder="0" applyAlignment="0" applyProtection="0"/>
    <xf numFmtId="0" fontId="57" fillId="20" borderId="0" applyNumberFormat="0" applyBorder="0" applyAlignment="0" applyProtection="0"/>
    <xf numFmtId="9" fontId="15" fillId="0" borderId="0" applyFont="0" applyFill="0" applyBorder="0" applyAlignment="0" applyProtection="0"/>
    <xf numFmtId="0" fontId="65" fillId="0" borderId="58" applyNumberFormat="0" applyFill="0" applyAlignment="0" applyProtection="0"/>
    <xf numFmtId="0" fontId="61" fillId="0" borderId="56" applyNumberFormat="0" applyFill="0" applyAlignment="0" applyProtection="0"/>
    <xf numFmtId="0" fontId="77" fillId="23" borderId="57" applyNumberFormat="0" applyAlignment="0" applyProtection="0"/>
    <xf numFmtId="0" fontId="69" fillId="0" borderId="0" applyNumberFormat="0" applyFill="0" applyBorder="0" applyAlignment="0" applyProtection="0"/>
    <xf numFmtId="0" fontId="74" fillId="22" borderId="55" applyNumberFormat="0" applyAlignment="0" applyProtection="0"/>
    <xf numFmtId="0" fontId="74" fillId="22" borderId="55" applyNumberFormat="0" applyAlignment="0" applyProtection="0"/>
    <xf numFmtId="0" fontId="14" fillId="9" borderId="49" applyNumberFormat="0" applyFont="0" applyAlignment="0" applyProtection="0"/>
    <xf numFmtId="0" fontId="14" fillId="1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23" fillId="14"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9" fillId="0" borderId="0" applyNumberFormat="0" applyFill="0" applyBorder="0" applyAlignment="0" applyProtection="0"/>
    <xf numFmtId="0" fontId="14" fillId="34" borderId="0" applyNumberFormat="0" applyBorder="0" applyAlignment="0" applyProtection="0"/>
    <xf numFmtId="0" fontId="61" fillId="0" borderId="56" applyNumberFormat="0" applyFill="0" applyAlignment="0" applyProtection="0"/>
    <xf numFmtId="0" fontId="67" fillId="0" borderId="51" applyNumberFormat="0" applyFill="0" applyAlignment="0" applyProtection="0"/>
    <xf numFmtId="0" fontId="14" fillId="15" borderId="0" applyNumberFormat="0" applyBorder="0" applyAlignment="0" applyProtection="0"/>
    <xf numFmtId="0" fontId="7" fillId="11" borderId="0" applyNumberFormat="0" applyBorder="0" applyAlignment="0" applyProtection="0"/>
    <xf numFmtId="0" fontId="53" fillId="0" borderId="52" applyNumberFormat="0" applyFill="0" applyAlignment="0" applyProtection="0"/>
    <xf numFmtId="0" fontId="66" fillId="29" borderId="0" applyNumberFormat="0" applyBorder="0" applyAlignment="0" applyProtection="0"/>
    <xf numFmtId="0" fontId="69" fillId="0" borderId="0" applyNumberFormat="0" applyFill="0" applyBorder="0" applyAlignment="0" applyProtection="0"/>
    <xf numFmtId="0" fontId="14" fillId="12" borderId="0" applyNumberFormat="0" applyBorder="0" applyAlignment="0" applyProtection="0"/>
    <xf numFmtId="0" fontId="66" fillId="33" borderId="0" applyNumberFormat="0" applyBorder="0" applyAlignment="0" applyProtection="0"/>
    <xf numFmtId="0" fontId="14" fillId="11" borderId="0" applyNumberFormat="0" applyBorder="0" applyAlignment="0" applyProtection="0"/>
    <xf numFmtId="9" fontId="10" fillId="0" borderId="0" applyFont="0" applyFill="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66" fillId="33" borderId="0" applyNumberFormat="0" applyBorder="0" applyAlignment="0" applyProtection="0"/>
    <xf numFmtId="0" fontId="67" fillId="0" borderId="51" applyNumberFormat="0" applyFill="0" applyAlignment="0" applyProtection="0"/>
    <xf numFmtId="0" fontId="53" fillId="0" borderId="52" applyNumberFormat="0" applyFill="0" applyAlignment="0" applyProtection="0"/>
    <xf numFmtId="0" fontId="67" fillId="0" borderId="51" applyNumberFormat="0" applyFill="0" applyAlignment="0" applyProtection="0"/>
    <xf numFmtId="0" fontId="14" fillId="12" borderId="0" applyNumberFormat="0" applyBorder="0" applyAlignment="0" applyProtection="0"/>
    <xf numFmtId="0" fontId="74" fillId="22" borderId="55" applyNumberFormat="0" applyAlignment="0" applyProtection="0"/>
    <xf numFmtId="0" fontId="76" fillId="0" borderId="56" applyNumberFormat="0" applyFill="0" applyAlignment="0" applyProtection="0"/>
    <xf numFmtId="0" fontId="14" fillId="12" borderId="0" applyNumberFormat="0" applyBorder="0" applyAlignment="0" applyProtection="0"/>
    <xf numFmtId="0" fontId="23" fillId="30" borderId="0" applyNumberFormat="0" applyBorder="0" applyAlignment="0" applyProtection="0"/>
    <xf numFmtId="0" fontId="14" fillId="12" borderId="0" applyNumberFormat="0" applyBorder="0" applyAlignment="0" applyProtection="0"/>
    <xf numFmtId="0" fontId="14" fillId="10" borderId="0" applyNumberFormat="0" applyBorder="0" applyAlignment="0" applyProtection="0"/>
    <xf numFmtId="0" fontId="78" fillId="0" borderId="0" applyNumberFormat="0" applyFill="0" applyBorder="0" applyAlignment="0" applyProtection="0"/>
    <xf numFmtId="0" fontId="66" fillId="29" borderId="0" applyNumberFormat="0" applyBorder="0" applyAlignment="0" applyProtection="0"/>
    <xf numFmtId="0" fontId="60" fillId="22" borderId="54" applyNumberFormat="0" applyAlignment="0" applyProtection="0"/>
    <xf numFmtId="0" fontId="23" fillId="26" borderId="0" applyNumberFormat="0" applyBorder="0" applyAlignment="0" applyProtection="0"/>
    <xf numFmtId="0" fontId="14" fillId="13" borderId="0" applyNumberFormat="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66" fillId="36" borderId="0" applyNumberFormat="0" applyBorder="0" applyAlignment="0" applyProtection="0"/>
    <xf numFmtId="0" fontId="14" fillId="34" borderId="0" applyNumberFormat="0" applyBorder="0" applyAlignment="0" applyProtection="0"/>
    <xf numFmtId="0" fontId="14" fillId="25" borderId="0" applyNumberFormat="0" applyBorder="0" applyAlignment="0" applyProtection="0"/>
    <xf numFmtId="0" fontId="69" fillId="0" borderId="0" applyNumberFormat="0" applyFill="0" applyBorder="0" applyAlignment="0" applyProtection="0"/>
    <xf numFmtId="0" fontId="76" fillId="0" borderId="56" applyNumberFormat="0" applyFill="0" applyAlignment="0" applyProtection="0"/>
    <xf numFmtId="0" fontId="67" fillId="0" borderId="51" applyNumberFormat="0" applyFill="0" applyAlignment="0" applyProtection="0"/>
    <xf numFmtId="0" fontId="66" fillId="33" borderId="0" applyNumberFormat="0" applyBorder="0" applyAlignment="0" applyProtection="0"/>
    <xf numFmtId="0" fontId="80" fillId="0" borderId="58" applyNumberFormat="0" applyFill="0" applyAlignment="0" applyProtection="0"/>
    <xf numFmtId="0" fontId="14" fillId="32" borderId="0" applyNumberFormat="0" applyBorder="0" applyAlignment="0" applyProtection="0"/>
    <xf numFmtId="0" fontId="14" fillId="15"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78" fillId="0" borderId="0" applyNumberFormat="0" applyFill="0" applyBorder="0" applyAlignment="0" applyProtection="0"/>
    <xf numFmtId="0" fontId="23" fillId="30" borderId="0" applyNumberFormat="0" applyBorder="0" applyAlignment="0" applyProtection="0"/>
    <xf numFmtId="0" fontId="69" fillId="0" borderId="53" applyNumberFormat="0" applyFill="0" applyAlignment="0" applyProtection="0"/>
    <xf numFmtId="0" fontId="7" fillId="39" borderId="0" applyNumberFormat="0" applyBorder="0" applyAlignment="0" applyProtection="0"/>
    <xf numFmtId="0" fontId="67" fillId="0" borderId="51" applyNumberFormat="0" applyFill="0" applyAlignment="0" applyProtection="0"/>
    <xf numFmtId="0" fontId="7" fillId="34"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72" fillId="20" borderId="0" applyNumberFormat="0" applyBorder="0" applyAlignment="0" applyProtection="0"/>
    <xf numFmtId="0" fontId="67" fillId="0" borderId="51" applyNumberFormat="0" applyFill="0" applyAlignment="0" applyProtection="0"/>
    <xf numFmtId="0" fontId="14" fillId="15" borderId="0" applyNumberFormat="0" applyBorder="0" applyAlignment="0" applyProtection="0"/>
    <xf numFmtId="0" fontId="53" fillId="0" borderId="52" applyNumberFormat="0" applyFill="0" applyAlignment="0" applyProtection="0"/>
    <xf numFmtId="0" fontId="14" fillId="15" borderId="0" applyNumberFormat="0" applyBorder="0" applyAlignment="0" applyProtection="0"/>
    <xf numFmtId="0" fontId="14" fillId="28" borderId="0" applyNumberFormat="0" applyBorder="0" applyAlignment="0" applyProtection="0"/>
    <xf numFmtId="0" fontId="14" fillId="10" borderId="0" applyNumberFormat="0" applyBorder="0" applyAlignment="0" applyProtection="0"/>
    <xf numFmtId="0" fontId="69" fillId="0" borderId="0" applyNumberForma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0" fontId="14" fillId="10" borderId="0" applyNumberFormat="0" applyBorder="0" applyAlignment="0" applyProtection="0"/>
    <xf numFmtId="0" fontId="14" fillId="13" borderId="0" applyNumberFormat="0" applyBorder="0" applyAlignment="0" applyProtection="0"/>
    <xf numFmtId="0" fontId="69" fillId="0" borderId="0" applyNumberFormat="0" applyFill="0" applyBorder="0" applyAlignment="0" applyProtection="0"/>
    <xf numFmtId="0" fontId="78" fillId="0" borderId="0" applyNumberFormat="0" applyFill="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73" fillId="21" borderId="54" applyNumberFormat="0" applyAlignment="0" applyProtection="0"/>
    <xf numFmtId="0" fontId="65" fillId="0" borderId="58"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68" fillId="0" borderId="52" applyNumberFormat="0" applyFill="0" applyAlignment="0" applyProtection="0"/>
    <xf numFmtId="0" fontId="73" fillId="21" borderId="54" applyNumberFormat="0" applyAlignment="0" applyProtection="0"/>
    <xf numFmtId="0" fontId="23" fillId="14"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14" fillId="13"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0" fillId="22" borderId="54" applyNumberFormat="0" applyAlignment="0" applyProtection="0"/>
    <xf numFmtId="0" fontId="76" fillId="0" borderId="56" applyNumberFormat="0" applyFill="0" applyAlignment="0" applyProtection="0"/>
    <xf numFmtId="9" fontId="10" fillId="0" borderId="0" applyFont="0" applyFill="0" applyBorder="0" applyAlignment="0" applyProtection="0"/>
    <xf numFmtId="0" fontId="7" fillId="10"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6" fillId="14" borderId="0" applyNumberFormat="0" applyBorder="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66" fillId="33"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52" fillId="0" borderId="51" applyNumberFormat="0" applyFill="0" applyAlignment="0" applyProtection="0"/>
    <xf numFmtId="0" fontId="23" fillId="26" borderId="0" applyNumberFormat="0" applyBorder="0" applyAlignment="0" applyProtection="0"/>
    <xf numFmtId="43" fontId="18" fillId="0" borderId="0" applyFont="0" applyFill="0" applyBorder="0" applyAlignment="0" applyProtection="0"/>
    <xf numFmtId="0" fontId="74" fillId="22" borderId="55" applyNumberFormat="0" applyAlignment="0" applyProtection="0"/>
    <xf numFmtId="0" fontId="7" fillId="9" borderId="49" applyNumberFormat="0" applyFont="0" applyAlignment="0" applyProtection="0"/>
    <xf numFmtId="0" fontId="14" fillId="9" borderId="49" applyNumberFormat="0" applyFont="0" applyAlignment="0" applyProtection="0"/>
    <xf numFmtId="0" fontId="73" fillId="21" borderId="54" applyNumberFormat="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56" fillId="19"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14" fillId="13"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24" borderId="0" applyNumberFormat="0" applyBorder="0" applyAlignment="0" applyProtection="0"/>
    <xf numFmtId="0" fontId="7" fillId="10" borderId="0" applyNumberFormat="0" applyBorder="0" applyAlignment="0" applyProtection="0"/>
    <xf numFmtId="9" fontId="10" fillId="0" borderId="0" applyFont="0" applyFill="0" applyBorder="0" applyAlignment="0" applyProtection="0"/>
    <xf numFmtId="0" fontId="53" fillId="0" borderId="52"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7" fillId="28" borderId="0" applyNumberFormat="0" applyBorder="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55" fillId="18"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14"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74" fillId="22" borderId="55" applyNumberFormat="0" applyAlignment="0" applyProtection="0"/>
    <xf numFmtId="0" fontId="7" fillId="12" borderId="0" applyNumberFormat="0" applyBorder="0" applyAlignment="0" applyProtection="0"/>
    <xf numFmtId="0" fontId="14" fillId="9" borderId="49" applyNumberFormat="0" applyFont="0" applyAlignment="0" applyProtection="0"/>
    <xf numFmtId="0" fontId="73" fillId="21" borderId="54" applyNumberFormat="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14" fillId="13"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 fillId="1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9" fontId="10" fillId="0" borderId="0" applyFont="0" applyFill="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29" borderId="0" applyNumberFormat="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53" fillId="0" borderId="52" applyNumberFormat="0" applyFill="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55" fillId="18"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5" fillId="0" borderId="58" applyNumberFormat="0" applyFill="0" applyAlignment="0" applyProtection="0"/>
    <xf numFmtId="0" fontId="23" fillId="26" borderId="0" applyNumberFormat="0" applyBorder="0" applyAlignment="0" applyProtection="0"/>
    <xf numFmtId="43" fontId="18" fillId="0" borderId="0" applyFont="0" applyFill="0" applyBorder="0" applyAlignment="0" applyProtection="0"/>
    <xf numFmtId="0" fontId="74" fillId="22" borderId="55" applyNumberFormat="0" applyAlignment="0" applyProtection="0"/>
    <xf numFmtId="0" fontId="7" fillId="34" borderId="0" applyNumberFormat="0" applyBorder="0" applyAlignment="0" applyProtection="0"/>
    <xf numFmtId="0" fontId="14" fillId="9" borderId="49" applyNumberFormat="0" applyFont="0" applyAlignment="0" applyProtection="0"/>
    <xf numFmtId="0" fontId="73" fillId="21" borderId="54" applyNumberFormat="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14" fillId="13"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7" fillId="38" borderId="0" applyNumberFormat="0" applyBorder="0" applyAlignment="0" applyProtection="0"/>
    <xf numFmtId="0" fontId="66" fillId="31" borderId="0" applyNumberFormat="0" applyBorder="0" applyAlignment="0" applyProtection="0"/>
    <xf numFmtId="9" fontId="10" fillId="0" borderId="0" applyFont="0" applyFill="0" applyBorder="0" applyAlignment="0" applyProtection="0"/>
    <xf numFmtId="0" fontId="7" fillId="12"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6" fillId="33" borderId="0" applyNumberFormat="0" applyBorder="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7" fillId="12"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29"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74" fillId="22" borderId="55" applyNumberFormat="0" applyAlignment="0" applyProtection="0"/>
    <xf numFmtId="0" fontId="66" fillId="24" borderId="0" applyNumberFormat="0" applyBorder="0" applyAlignment="0" applyProtection="0"/>
    <xf numFmtId="0" fontId="14" fillId="9" borderId="49" applyNumberFormat="0" applyFont="0" applyAlignment="0" applyProtection="0"/>
    <xf numFmtId="0" fontId="73" fillId="21" borderId="54" applyNumberFormat="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14" fillId="13"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53" fillId="0" borderId="52"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7" fillId="35" borderId="0" applyNumberFormat="0" applyBorder="0" applyAlignment="0" applyProtection="0"/>
    <xf numFmtId="0" fontId="66" fillId="14" borderId="0" applyNumberFormat="0" applyBorder="0" applyAlignment="0" applyProtection="0"/>
    <xf numFmtId="9" fontId="10" fillId="0" borderId="0" applyFont="0" applyFill="0" applyBorder="0" applyAlignment="0" applyProtection="0"/>
    <xf numFmtId="0" fontId="52" fillId="0" borderId="51" applyNumberFormat="0" applyFill="0" applyAlignment="0" applyProtection="0"/>
    <xf numFmtId="0" fontId="7" fillId="12" borderId="0" applyNumberFormat="0" applyBorder="0" applyAlignment="0" applyProtection="0"/>
    <xf numFmtId="0" fontId="7" fillId="34" borderId="0" applyNumberFormat="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7" fillId="10" borderId="0" applyNumberFormat="0" applyBorder="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7" fillId="34"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33"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74" fillId="22" borderId="55" applyNumberFormat="0" applyAlignment="0" applyProtection="0"/>
    <xf numFmtId="0" fontId="66" fillId="33" borderId="0" applyNumberFormat="0" applyBorder="0" applyAlignment="0" applyProtection="0"/>
    <xf numFmtId="0" fontId="14" fillId="9" borderId="49" applyNumberFormat="0" applyFont="0" applyAlignment="0" applyProtection="0"/>
    <xf numFmtId="0" fontId="73" fillId="21" borderId="54" applyNumberFormat="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14" fillId="11" borderId="0" applyNumberFormat="0" applyBorder="0" applyAlignment="0" applyProtection="0"/>
    <xf numFmtId="0" fontId="14" fillId="13"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27" borderId="0" applyNumberFormat="0" applyBorder="0" applyAlignment="0" applyProtection="0"/>
    <xf numFmtId="0" fontId="7" fillId="28" borderId="0" applyNumberFormat="0" applyBorder="0" applyAlignment="0" applyProtection="0"/>
    <xf numFmtId="9" fontId="10" fillId="0" borderId="0" applyFont="0" applyFill="0" applyBorder="0" applyAlignment="0" applyProtection="0"/>
    <xf numFmtId="0" fontId="7" fillId="25" borderId="0" applyNumberFormat="0" applyBorder="0" applyAlignment="0" applyProtection="0"/>
    <xf numFmtId="0" fontId="7" fillId="10" borderId="0" applyNumberFormat="0" applyBorder="0" applyAlignment="0" applyProtection="0"/>
    <xf numFmtId="0" fontId="63" fillId="0" borderId="0" applyNumberFormat="0" applyFill="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3" fillId="0" borderId="0" applyNumberFormat="0" applyFill="0" applyBorder="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7" fillId="39"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31"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56" fillId="19" borderId="0" applyNumberFormat="0" applyBorder="0" applyAlignment="0" applyProtection="0"/>
    <xf numFmtId="0" fontId="59" fillId="22" borderId="55" applyNumberFormat="0" applyAlignment="0" applyProtection="0"/>
    <xf numFmtId="0" fontId="14" fillId="9" borderId="49" applyNumberFormat="0" applyFont="0" applyAlignment="0" applyProtection="0"/>
    <xf numFmtId="0" fontId="66" fillId="29" borderId="0" applyNumberFormat="0" applyBorder="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7" fillId="10" borderId="0" applyNumberFormat="0" applyBorder="0" applyAlignment="0" applyProtection="0"/>
    <xf numFmtId="0" fontId="7" fillId="25"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6" fillId="3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26" borderId="0" applyNumberFormat="0" applyBorder="0" applyAlignment="0" applyProtection="0"/>
    <xf numFmtId="0" fontId="7" fillId="28" borderId="0" applyNumberFormat="0" applyBorder="0" applyAlignment="0" applyProtection="0"/>
    <xf numFmtId="9" fontId="10" fillId="0" borderId="0" applyFont="0" applyFill="0" applyBorder="0" applyAlignment="0" applyProtection="0"/>
    <xf numFmtId="0" fontId="61" fillId="0" borderId="56" applyNumberFormat="0" applyFill="0" applyAlignment="0" applyProtection="0"/>
    <xf numFmtId="0" fontId="60" fillId="22" borderId="54" applyNumberFormat="0" applyAlignment="0" applyProtection="0"/>
    <xf numFmtId="0" fontId="66" fillId="17" borderId="0" applyNumberFormat="0" applyBorder="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23" fillId="1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6" fillId="29" borderId="0" applyNumberFormat="0" applyBorder="0" applyAlignment="0" applyProtection="0"/>
    <xf numFmtId="0" fontId="14" fillId="25"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72" fillId="20" borderId="0" applyNumberFormat="0" applyBorder="0" applyAlignment="0" applyProtection="0"/>
    <xf numFmtId="0" fontId="23" fillId="30" borderId="0" applyNumberFormat="0" applyBorder="0" applyAlignment="0" applyProtection="0"/>
    <xf numFmtId="0" fontId="75" fillId="22" borderId="54" applyNumberFormat="0" applyAlignment="0" applyProtection="0"/>
    <xf numFmtId="0" fontId="66" fillId="37"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57" fillId="20"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7" fillId="15" borderId="0" applyNumberFormat="0" applyBorder="0" applyAlignment="0" applyProtection="0"/>
    <xf numFmtId="0" fontId="66" fillId="24" borderId="0" applyNumberFormat="0" applyBorder="0" applyAlignment="0" applyProtection="0"/>
    <xf numFmtId="0" fontId="14" fillId="9" borderId="49" applyNumberFormat="0" applyFont="0" applyAlignment="0" applyProtection="0"/>
    <xf numFmtId="0" fontId="66" fillId="36" borderId="0" applyNumberFormat="0" applyBorder="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55" fillId="18" borderId="0" applyNumberFormat="0" applyBorder="0" applyAlignment="0" applyProtection="0"/>
    <xf numFmtId="0" fontId="7" fillId="11"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7" fillId="25" borderId="0" applyNumberFormat="0" applyBorder="0" applyAlignment="0" applyProtection="0"/>
    <xf numFmtId="0" fontId="61" fillId="0" borderId="56" applyNumberFormat="0" applyFill="0" applyAlignment="0" applyProtection="0"/>
    <xf numFmtId="9" fontId="10" fillId="0" borderId="0" applyFont="0" applyFill="0" applyBorder="0" applyAlignment="0" applyProtection="0"/>
    <xf numFmtId="0" fontId="58" fillId="21" borderId="54" applyNumberFormat="0" applyAlignment="0" applyProtection="0"/>
    <xf numFmtId="0" fontId="66" fillId="26" borderId="0" applyNumberFormat="0" applyBorder="0" applyAlignment="0" applyProtection="0"/>
    <xf numFmtId="0" fontId="65" fillId="0" borderId="58" applyNumberFormat="0" applyFill="0" applyAlignment="0" applyProtection="0"/>
    <xf numFmtId="0" fontId="14" fillId="32"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7" fillId="10" borderId="0" applyNumberFormat="0" applyBorder="0" applyAlignment="0" applyProtection="0"/>
    <xf numFmtId="0" fontId="56" fillId="19" borderId="0" applyNumberFormat="0" applyBorder="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58" fillId="21" borderId="54" applyNumberFormat="0" applyAlignment="0" applyProtection="0"/>
    <xf numFmtId="0" fontId="23" fillId="30" borderId="0" applyNumberFormat="0" applyBorder="0" applyAlignment="0" applyProtection="0"/>
    <xf numFmtId="0" fontId="75" fillId="22" borderId="54" applyNumberFormat="0" applyAlignment="0" applyProtection="0"/>
    <xf numFmtId="0" fontId="66" fillId="14"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27"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53" fillId="0" borderId="52" applyNumberFormat="0" applyFill="0" applyAlignment="0" applyProtection="0"/>
    <xf numFmtId="0" fontId="58" fillId="21" borderId="54" applyNumberFormat="0" applyAlignment="0" applyProtection="0"/>
    <xf numFmtId="0" fontId="14" fillId="9" borderId="49" applyNumberFormat="0" applyFont="0" applyAlignment="0" applyProtection="0"/>
    <xf numFmtId="0" fontId="66" fillId="29" borderId="0" applyNumberFormat="0" applyBorder="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24" borderId="0" applyNumberFormat="0" applyBorder="0" applyAlignment="0" applyProtection="0"/>
    <xf numFmtId="0" fontId="64" fillId="0" borderId="0" applyNumberFormat="0" applyFill="0" applyBorder="0" applyAlignment="0" applyProtection="0"/>
    <xf numFmtId="9" fontId="10" fillId="0" borderId="0" applyFont="0" applyFill="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54" fillId="0" borderId="53" applyNumberFormat="0" applyFill="0" applyAlignment="0" applyProtection="0"/>
    <xf numFmtId="0" fontId="59" fillId="22" borderId="55" applyNumberFormat="0" applyAlignment="0" applyProtection="0"/>
    <xf numFmtId="43" fontId="18" fillId="0" borderId="0" applyFont="0" applyFill="0" applyBorder="0" applyAlignment="0" applyProtection="0"/>
    <xf numFmtId="0" fontId="14" fillId="28" borderId="0" applyNumberFormat="0" applyBorder="0" applyAlignment="0" applyProtection="0"/>
    <xf numFmtId="0" fontId="79" fillId="0" borderId="0" applyNumberFormat="0" applyFill="0" applyBorder="0" applyAlignment="0" applyProtection="0"/>
    <xf numFmtId="0" fontId="57" fillId="20" borderId="0" applyNumberFormat="0" applyBorder="0" applyAlignment="0" applyProtection="0"/>
    <xf numFmtId="0" fontId="64" fillId="0" borderId="0" applyNumberFormat="0" applyFill="0" applyBorder="0" applyAlignment="0" applyProtection="0"/>
    <xf numFmtId="0" fontId="23" fillId="30"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27" borderId="0" applyNumberFormat="0" applyBorder="0" applyAlignment="0" applyProtection="0"/>
    <xf numFmtId="0" fontId="23" fillId="26" borderId="0" applyNumberFormat="0" applyBorder="0" applyAlignment="0" applyProtection="0"/>
    <xf numFmtId="43" fontId="18" fillId="0" borderId="0" applyFont="0" applyFill="0" applyBorder="0" applyAlignment="0" applyProtection="0"/>
    <xf numFmtId="0" fontId="7" fillId="28" borderId="0" applyNumberFormat="0" applyBorder="0" applyAlignment="0" applyProtection="0"/>
    <xf numFmtId="0" fontId="66" fillId="14" borderId="0" applyNumberFormat="0" applyBorder="0" applyAlignment="0" applyProtection="0"/>
    <xf numFmtId="0" fontId="14" fillId="9" borderId="49" applyNumberFormat="0" applyFont="0" applyAlignment="0" applyProtection="0"/>
    <xf numFmtId="0" fontId="66" fillId="37" borderId="0" applyNumberFormat="0" applyBorder="0" applyAlignment="0" applyProtection="0"/>
    <xf numFmtId="0" fontId="70"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14" fillId="34"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66" fillId="29" borderId="0" applyNumberFormat="0" applyBorder="0" applyAlignment="0" applyProtection="0"/>
    <xf numFmtId="0" fontId="66" fillId="24"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9" fontId="10" fillId="0" borderId="0" applyFon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43" fontId="18" fillId="0" borderId="0" applyFont="0" applyFill="0" applyBorder="0" applyAlignment="0" applyProtection="0"/>
    <xf numFmtId="0" fontId="7" fillId="32" borderId="0" applyNumberFormat="0" applyBorder="0" applyAlignment="0" applyProtection="0"/>
    <xf numFmtId="0" fontId="79" fillId="0" borderId="0" applyNumberFormat="0" applyFill="0" applyBorder="0" applyAlignment="0" applyProtection="0"/>
    <xf numFmtId="0" fontId="59" fillId="22" borderId="55" applyNumberFormat="0" applyAlignment="0" applyProtection="0"/>
    <xf numFmtId="0" fontId="66" fillId="33" borderId="0" applyNumberFormat="0" applyBorder="0" applyAlignment="0" applyProtection="0"/>
    <xf numFmtId="0" fontId="23" fillId="30" borderId="0" applyNumberFormat="0" applyBorder="0" applyAlignment="0" applyProtection="0"/>
    <xf numFmtId="0" fontId="7" fillId="38" borderId="0" applyNumberFormat="0" applyBorder="0" applyAlignment="0" applyProtection="0"/>
    <xf numFmtId="0" fontId="60" fillId="22" borderId="54" applyNumberFormat="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7" fillId="9" borderId="49" applyNumberFormat="0" applyFont="0" applyAlignment="0" applyProtection="0"/>
    <xf numFmtId="0" fontId="23" fillId="26" borderId="0" applyNumberFormat="0" applyBorder="0" applyAlignment="0" applyProtection="0"/>
    <xf numFmtId="43" fontId="18" fillId="0" borderId="0" applyFont="0" applyFill="0" applyBorder="0" applyAlignment="0" applyProtection="0"/>
    <xf numFmtId="0" fontId="66" fillId="33" borderId="0" applyNumberFormat="0" applyBorder="0" applyAlignment="0" applyProtection="0"/>
    <xf numFmtId="0" fontId="61" fillId="0" borderId="56" applyNumberFormat="0" applyFill="0" applyAlignment="0" applyProtection="0"/>
    <xf numFmtId="0" fontId="14" fillId="9" borderId="49" applyNumberFormat="0" applyFont="0" applyAlignment="0" applyProtection="0"/>
    <xf numFmtId="0" fontId="66" fillId="14"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43" fontId="18" fillId="0" borderId="0" applyFon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66" fillId="27"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57" fillId="20"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66" fillId="26" borderId="0" applyNumberFormat="0" applyBorder="0" applyAlignment="0" applyProtection="0"/>
    <xf numFmtId="0" fontId="7" fillId="38" borderId="0" applyNumberFormat="0" applyBorder="0" applyAlignment="0" applyProtection="0"/>
    <xf numFmtId="9" fontId="10" fillId="0" borderId="0" applyFont="0" applyFill="0" applyBorder="0" applyAlignment="0" applyProtection="0"/>
    <xf numFmtId="0" fontId="7" fillId="32"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7" fillId="9" borderId="49" applyNumberFormat="0" applyFont="0" applyAlignment="0" applyProtection="0"/>
    <xf numFmtId="0" fontId="23" fillId="29" borderId="0" applyNumberFormat="0" applyBorder="0" applyAlignment="0" applyProtection="0"/>
    <xf numFmtId="0" fontId="23" fillId="27" borderId="0" applyNumberFormat="0" applyBorder="0" applyAlignment="0" applyProtection="0"/>
    <xf numFmtId="0" fontId="66" fillId="36" borderId="0" applyNumberFormat="0" applyBorder="0" applyAlignment="0" applyProtection="0"/>
    <xf numFmtId="0" fontId="7" fillId="34"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6" fillId="17" borderId="0" applyNumberFormat="0" applyBorder="0" applyAlignment="0" applyProtection="0"/>
    <xf numFmtId="0" fontId="61" fillId="0" borderId="56" applyNumberFormat="0" applyFill="0" applyAlignment="0" applyProtection="0"/>
    <xf numFmtId="43" fontId="18" fillId="0" borderId="0" applyFont="0" applyFill="0" applyBorder="0" applyAlignment="0" applyProtection="0"/>
    <xf numFmtId="0" fontId="55" fillId="18" borderId="0" applyNumberFormat="0" applyBorder="0" applyAlignment="0" applyProtection="0"/>
    <xf numFmtId="0" fontId="79" fillId="0" borderId="0" applyNumberFormat="0" applyFill="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5" borderId="0" applyNumberFormat="0" applyBorder="0" applyAlignment="0" applyProtection="0"/>
    <xf numFmtId="0" fontId="66" fillId="33"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66" fillId="26" borderId="0" applyNumberFormat="0" applyBorder="0" applyAlignment="0" applyProtection="0"/>
    <xf numFmtId="0" fontId="7" fillId="28" borderId="0" applyNumberFormat="0" applyBorder="0" applyAlignment="0" applyProtection="0"/>
    <xf numFmtId="43" fontId="18" fillId="0" borderId="0" applyFont="0" applyFill="0" applyBorder="0" applyAlignment="0" applyProtection="0"/>
    <xf numFmtId="0" fontId="66" fillId="33" borderId="0" applyNumberFormat="0" applyBorder="0" applyAlignment="0" applyProtection="0"/>
    <xf numFmtId="0" fontId="66" fillId="26" borderId="0" applyNumberFormat="0" applyBorder="0" applyAlignment="0" applyProtection="0"/>
    <xf numFmtId="0" fontId="14" fillId="9" borderId="49" applyNumberFormat="0" applyFont="0" applyAlignment="0" applyProtection="0"/>
    <xf numFmtId="0" fontId="66" fillId="29" borderId="0" applyNumberFormat="0" applyBorder="0" applyAlignment="0" applyProtection="0"/>
    <xf numFmtId="0" fontId="58" fillId="21"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7"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56" fillId="19"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8" fillId="0" borderId="52" applyNumberFormat="0" applyFill="0" applyAlignment="0" applyProtection="0"/>
    <xf numFmtId="0" fontId="7" fillId="25"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66" fillId="14" borderId="0" applyNumberFormat="0" applyBorder="0" applyAlignment="0" applyProtection="0"/>
    <xf numFmtId="0" fontId="66" fillId="27"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23" fillId="16" borderId="0" applyNumberFormat="0" applyBorder="0" applyAlignment="0" applyProtection="0"/>
    <xf numFmtId="0" fontId="57" fillId="20"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7" fillId="2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23" fillId="29" borderId="0" applyNumberFormat="0" applyBorder="0" applyAlignment="0" applyProtection="0"/>
    <xf numFmtId="0" fontId="23" fillId="27"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43" fontId="18" fillId="0" borderId="0" applyFont="0" applyFill="0" applyBorder="0" applyAlignment="0" applyProtection="0"/>
    <xf numFmtId="0" fontId="66" fillId="24" borderId="0" applyNumberFormat="0" applyBorder="0" applyAlignment="0" applyProtection="0"/>
    <xf numFmtId="0" fontId="79"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7" fillId="13" borderId="0" applyNumberFormat="0" applyBorder="0" applyAlignment="0" applyProtection="0"/>
    <xf numFmtId="0" fontId="53" fillId="0" borderId="52" applyNumberFormat="0" applyFill="0" applyAlignment="0" applyProtection="0"/>
    <xf numFmtId="0" fontId="69" fillId="0" borderId="53" applyNumberFormat="0" applyFill="0" applyAlignment="0" applyProtection="0"/>
    <xf numFmtId="0" fontId="23" fillId="31" borderId="0" applyNumberFormat="0" applyBorder="0" applyAlignment="0" applyProtection="0"/>
    <xf numFmtId="0" fontId="23" fillId="24" borderId="0" applyNumberFormat="0" applyBorder="0" applyAlignment="0" applyProtection="0"/>
    <xf numFmtId="0" fontId="23" fillId="33" borderId="0" applyNumberFormat="0" applyBorder="0" applyAlignment="0" applyProtection="0"/>
    <xf numFmtId="0" fontId="80" fillId="0" borderId="58"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43" fontId="18" fillId="0" borderId="0" applyFont="0" applyFill="0" applyBorder="0" applyAlignment="0" applyProtection="0"/>
    <xf numFmtId="0" fontId="66" fillId="31"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43" fontId="18" fillId="0" borderId="0" applyFont="0" applyFill="0" applyBorder="0" applyAlignment="0" applyProtection="0"/>
    <xf numFmtId="0" fontId="54" fillId="0" borderId="53" applyNumberFormat="0" applyFill="0" applyAlignment="0" applyProtection="0"/>
    <xf numFmtId="0" fontId="56" fillId="19" borderId="0" applyNumberFormat="0" applyBorder="0" applyAlignment="0" applyProtection="0"/>
    <xf numFmtId="43" fontId="14" fillId="0" borderId="0" applyFont="0" applyFill="0" applyBorder="0" applyAlignment="0" applyProtection="0"/>
    <xf numFmtId="0" fontId="57" fillId="20"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 fillId="2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43" fontId="18" fillId="0" borderId="0" applyFont="0" applyFill="0" applyBorder="0" applyAlignment="0" applyProtection="0"/>
    <xf numFmtId="0" fontId="23" fillId="29" borderId="0" applyNumberFormat="0" applyBorder="0" applyAlignment="0" applyProtection="0"/>
    <xf numFmtId="0" fontId="23" fillId="27" borderId="0" applyNumberFormat="0" applyBorder="0" applyAlignment="0" applyProtection="0"/>
    <xf numFmtId="0" fontId="65" fillId="0" borderId="58" applyNumberFormat="0" applyFill="0" applyAlignment="0" applyProtection="0"/>
    <xf numFmtId="0" fontId="54" fillId="0" borderId="0" applyNumberFormat="0" applyFill="0" applyBorder="0" applyAlignment="0" applyProtection="0"/>
    <xf numFmtId="9" fontId="15" fillId="0" borderId="0" applyFont="0" applyFill="0" applyBorder="0" applyAlignment="0" applyProtection="0"/>
    <xf numFmtId="0" fontId="66" fillId="30" borderId="0" applyNumberFormat="0" applyBorder="0" applyAlignment="0" applyProtection="0"/>
    <xf numFmtId="0" fontId="71" fillId="19"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54" fillId="0" borderId="0" applyNumberFormat="0" applyFill="0" applyBorder="0" applyAlignment="0" applyProtection="0"/>
    <xf numFmtId="0" fontId="79" fillId="0" borderId="0" applyNumberFormat="0" applyFill="0" applyBorder="0" applyAlignment="0" applyProtection="0"/>
    <xf numFmtId="0" fontId="66" fillId="16" borderId="0" applyNumberFormat="0" applyBorder="0" applyAlignment="0" applyProtection="0"/>
    <xf numFmtId="0" fontId="66" fillId="37" borderId="0" applyNumberFormat="0" applyBorder="0" applyAlignment="0" applyProtection="0"/>
    <xf numFmtId="0" fontId="54" fillId="0" borderId="53" applyNumberFormat="0" applyFill="0" applyAlignment="0" applyProtection="0"/>
    <xf numFmtId="0" fontId="63" fillId="0" borderId="0" applyNumberFormat="0" applyFill="0" applyBorder="0" applyAlignment="0" applyProtection="0"/>
    <xf numFmtId="0" fontId="66" fillId="29" borderId="0" applyNumberFormat="0" applyBorder="0" applyAlignment="0" applyProtection="0"/>
    <xf numFmtId="0" fontId="69" fillId="0" borderId="53" applyNumberFormat="0" applyFill="0" applyAlignment="0" applyProtection="0"/>
    <xf numFmtId="0" fontId="23" fillId="31" borderId="0" applyNumberFormat="0" applyBorder="0" applyAlignment="0" applyProtection="0"/>
    <xf numFmtId="9" fontId="15" fillId="0" borderId="0" applyFont="0" applyFill="0" applyBorder="0" applyAlignment="0" applyProtection="0"/>
    <xf numFmtId="0" fontId="23" fillId="33"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7" fillId="15" borderId="0" applyNumberFormat="0" applyBorder="0" applyAlignment="0" applyProtection="0"/>
    <xf numFmtId="43" fontId="18" fillId="0" borderId="0" applyFont="0" applyFill="0" applyBorder="0" applyAlignment="0" applyProtection="0"/>
    <xf numFmtId="0" fontId="65" fillId="0" borderId="58" applyNumberFormat="0" applyFill="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9" borderId="49" applyNumberFormat="0" applyFon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43" fontId="14" fillId="0" borderId="0" applyFon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3" borderId="0" applyNumberFormat="0" applyBorder="0" applyAlignment="0" applyProtection="0"/>
    <xf numFmtId="0" fontId="7" fillId="12"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23" fillId="29" borderId="0" applyNumberFormat="0" applyBorder="0" applyAlignment="0" applyProtection="0"/>
    <xf numFmtId="0" fontId="7" fillId="28" borderId="0" applyNumberFormat="0" applyBorder="0" applyAlignment="0" applyProtection="0"/>
    <xf numFmtId="0" fontId="7" fillId="9" borderId="49" applyNumberFormat="0" applyFont="0" applyAlignment="0" applyProtection="0"/>
    <xf numFmtId="0" fontId="7" fillId="35"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34" borderId="0" applyNumberFormat="0" applyBorder="0" applyAlignment="0" applyProtection="0"/>
    <xf numFmtId="0" fontId="71"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7" fillId="39" borderId="0" applyNumberFormat="0" applyBorder="0" applyAlignment="0" applyProtection="0"/>
    <xf numFmtId="0" fontId="66" fillId="24" borderId="0" applyNumberFormat="0" applyBorder="0" applyAlignment="0" applyProtection="0"/>
    <xf numFmtId="0" fontId="79" fillId="0" borderId="0" applyNumberFormat="0" applyFill="0" applyBorder="0" applyAlignment="0" applyProtection="0"/>
    <xf numFmtId="0" fontId="7" fillId="15" borderId="0" applyNumberFormat="0" applyBorder="0" applyAlignment="0" applyProtection="0"/>
    <xf numFmtId="0" fontId="60" fillId="22" borderId="54" applyNumberFormat="0" applyAlignment="0" applyProtection="0"/>
    <xf numFmtId="0" fontId="7" fillId="10"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9" fillId="0" borderId="53"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23" fillId="33"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54" fillId="0" borderId="53" applyNumberFormat="0" applyFill="0" applyAlignment="0" applyProtection="0"/>
    <xf numFmtId="0" fontId="7" fillId="1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5"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3" fillId="0" borderId="0" applyNumberFormat="0" applyFill="0" applyBorder="0" applyAlignment="0" applyProtection="0"/>
    <xf numFmtId="0" fontId="66" fillId="26"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34" borderId="0" applyNumberFormat="0" applyBorder="0" applyAlignment="0" applyProtection="0"/>
    <xf numFmtId="0" fontId="66" fillId="24" borderId="0" applyNumberFormat="0" applyBorder="0" applyAlignment="0" applyProtection="0"/>
    <xf numFmtId="0" fontId="66" fillId="14" borderId="0" applyNumberFormat="0" applyBorder="0" applyAlignment="0" applyProtection="0"/>
    <xf numFmtId="43" fontId="7"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14"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23" fillId="17" borderId="0" applyNumberFormat="0" applyBorder="0" applyAlignment="0" applyProtection="0"/>
    <xf numFmtId="43" fontId="14" fillId="0" borderId="0" applyFont="0" applyFill="0" applyBorder="0" applyAlignment="0" applyProtection="0"/>
    <xf numFmtId="0" fontId="7" fillId="1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66" fillId="27"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2" fillId="0" borderId="51" applyNumberFormat="0" applyFill="0" applyAlignment="0" applyProtection="0"/>
    <xf numFmtId="0" fontId="62" fillId="23" borderId="57" applyNumberFormat="0" applyAlignment="0" applyProtection="0"/>
    <xf numFmtId="0" fontId="7" fillId="10"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53" fillId="0" borderId="52" applyNumberFormat="0" applyFill="0" applyAlignment="0" applyProtection="0"/>
    <xf numFmtId="0" fontId="66" fillId="27"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52" fillId="0" borderId="51" applyNumberFormat="0" applyFill="0" applyAlignment="0" applyProtection="0"/>
    <xf numFmtId="0" fontId="7" fillId="15" borderId="0" applyNumberFormat="0" applyBorder="0" applyAlignment="0" applyProtection="0"/>
    <xf numFmtId="0" fontId="7" fillId="12" borderId="0" applyNumberFormat="0" applyBorder="0" applyAlignment="0" applyProtection="0"/>
    <xf numFmtId="0" fontId="61" fillId="0" borderId="56" applyNumberFormat="0" applyFill="0" applyAlignment="0" applyProtection="0"/>
    <xf numFmtId="0" fontId="66" fillId="33" borderId="0" applyNumberFormat="0" applyBorder="0" applyAlignment="0" applyProtection="0"/>
    <xf numFmtId="9" fontId="10" fillId="0" borderId="0" applyFont="0" applyFill="0" applyBorder="0" applyAlignment="0" applyProtection="0"/>
    <xf numFmtId="0" fontId="7" fillId="28"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0" fillId="22" borderId="54" applyNumberFormat="0" applyAlignment="0" applyProtection="0"/>
    <xf numFmtId="0" fontId="7" fillId="38"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66" fillId="36" borderId="0" applyNumberFormat="0" applyBorder="0" applyAlignment="0" applyProtection="0"/>
    <xf numFmtId="0" fontId="60" fillId="22" borderId="54" applyNumberFormat="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0" fillId="22" borderId="54" applyNumberFormat="0" applyAlignment="0" applyProtection="0"/>
    <xf numFmtId="0" fontId="7" fillId="39"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7" fillId="20"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66" fillId="26" borderId="0" applyNumberFormat="0" applyBorder="0" applyAlignment="0" applyProtection="0"/>
    <xf numFmtId="0" fontId="7" fillId="12"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7" fillId="9" borderId="49" applyNumberFormat="0" applyFont="0" applyAlignment="0" applyProtection="0"/>
    <xf numFmtId="0" fontId="59" fillId="22" borderId="55" applyNumberFormat="0" applyAlignment="0" applyProtection="0"/>
    <xf numFmtId="0" fontId="7" fillId="35" borderId="0" applyNumberFormat="0" applyBorder="0" applyAlignment="0" applyProtection="0"/>
    <xf numFmtId="0" fontId="66" fillId="31"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58" fillId="21" borderId="54" applyNumberFormat="0" applyAlignment="0" applyProtection="0"/>
    <xf numFmtId="0" fontId="55" fillId="18"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43" fontId="18" fillId="0" borderId="0" applyFont="0" applyFill="0" applyBorder="0" applyAlignment="0" applyProtection="0"/>
    <xf numFmtId="0" fontId="57" fillId="20"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4" fillId="0" borderId="0" applyNumberFormat="0" applyFill="0" applyBorder="0" applyAlignment="0" applyProtection="0"/>
    <xf numFmtId="0" fontId="7" fillId="39"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66" fillId="26" borderId="0" applyNumberFormat="0" applyBorder="0" applyAlignment="0" applyProtection="0"/>
    <xf numFmtId="0" fontId="7" fillId="12"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55" fillId="18"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54" fillId="0" borderId="53" applyNumberFormat="0" applyFill="0" applyAlignment="0" applyProtection="0"/>
    <xf numFmtId="0" fontId="66" fillId="26"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14" borderId="0" applyNumberFormat="0" applyBorder="0" applyAlignment="0" applyProtection="0"/>
    <xf numFmtId="0" fontId="53" fillId="0" borderId="52" applyNumberFormat="0" applyFill="0" applyAlignment="0" applyProtection="0"/>
    <xf numFmtId="0" fontId="60" fillId="22" borderId="54" applyNumberFormat="0" applyAlignment="0" applyProtection="0"/>
    <xf numFmtId="0" fontId="52" fillId="0" borderId="51" applyNumberFormat="0" applyFill="0" applyAlignment="0" applyProtection="0"/>
    <xf numFmtId="0" fontId="63" fillId="0" borderId="0" applyNumberFormat="0" applyFill="0" applyBorder="0" applyAlignment="0" applyProtection="0"/>
    <xf numFmtId="0" fontId="66" fillId="36"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66" fillId="36"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6" fillId="19"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9" fontId="15" fillId="0" borderId="0" applyFont="0" applyFill="0" applyBorder="0" applyAlignment="0" applyProtection="0"/>
    <xf numFmtId="0" fontId="52" fillId="0" borderId="51" applyNumberFormat="0" applyFill="0" applyAlignment="0" applyProtection="0"/>
    <xf numFmtId="0" fontId="7" fillId="34"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53" fillId="0" borderId="52" applyNumberFormat="0" applyFill="0" applyAlignment="0" applyProtection="0"/>
    <xf numFmtId="0" fontId="7" fillId="10"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25" borderId="0" applyNumberFormat="0" applyBorder="0" applyAlignment="0" applyProtection="0"/>
    <xf numFmtId="0" fontId="64" fillId="0" borderId="0" applyNumberFormat="0" applyFill="0" applyBorder="0" applyAlignment="0" applyProtection="0"/>
    <xf numFmtId="0" fontId="60" fillId="22" borderId="54" applyNumberFormat="0" applyAlignment="0" applyProtection="0"/>
    <xf numFmtId="0" fontId="7" fillId="10" borderId="0" applyNumberFormat="0" applyBorder="0" applyAlignment="0" applyProtection="0"/>
    <xf numFmtId="0" fontId="53" fillId="0" borderId="52" applyNumberFormat="0" applyFill="0" applyAlignment="0" applyProtection="0"/>
    <xf numFmtId="0" fontId="7" fillId="25"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8"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57" fillId="20" borderId="0" applyNumberFormat="0" applyBorder="0" applyAlignment="0" applyProtection="0"/>
    <xf numFmtId="0" fontId="54" fillId="0" borderId="53" applyNumberFormat="0" applyFill="0" applyAlignment="0" applyProtection="0"/>
    <xf numFmtId="0" fontId="66" fillId="17"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66" fillId="30" borderId="0" applyNumberFormat="0" applyBorder="0" applyAlignment="0" applyProtection="0"/>
    <xf numFmtId="0" fontId="7" fillId="15"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60" fillId="22" borderId="54" applyNumberFormat="0" applyAlignment="0" applyProtection="0"/>
    <xf numFmtId="0" fontId="60" fillId="22" borderId="54" applyNumberFormat="0" applyAlignment="0" applyProtection="0"/>
    <xf numFmtId="0" fontId="60" fillId="22" borderId="54" applyNumberFormat="0" applyAlignment="0" applyProtection="0"/>
    <xf numFmtId="0" fontId="7" fillId="11"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7" fillId="15" borderId="0" applyNumberFormat="0" applyBorder="0" applyAlignment="0" applyProtection="0"/>
    <xf numFmtId="0" fontId="54" fillId="0" borderId="53" applyNumberFormat="0" applyFill="0" applyAlignment="0" applyProtection="0"/>
    <xf numFmtId="43" fontId="18" fillId="0" borderId="0" applyFont="0" applyFill="0" applyBorder="0" applyAlignment="0" applyProtection="0"/>
    <xf numFmtId="0" fontId="53" fillId="0" borderId="52" applyNumberFormat="0" applyFill="0" applyAlignment="0" applyProtection="0"/>
    <xf numFmtId="0" fontId="61" fillId="0" borderId="56" applyNumberFormat="0" applyFill="0" applyAlignment="0" applyProtection="0"/>
    <xf numFmtId="0" fontId="64" fillId="0" borderId="0" applyNumberFormat="0" applyFill="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66" fillId="31" borderId="0" applyNumberFormat="0" applyBorder="0" applyAlignment="0" applyProtection="0"/>
    <xf numFmtId="0" fontId="66" fillId="26" borderId="0" applyNumberFormat="0" applyBorder="0" applyAlignment="0" applyProtection="0"/>
    <xf numFmtId="0" fontId="57" fillId="20" borderId="0" applyNumberFormat="0" applyBorder="0" applyAlignment="0" applyProtection="0"/>
    <xf numFmtId="0" fontId="7" fillId="25" borderId="0" applyNumberFormat="0" applyBorder="0" applyAlignment="0" applyProtection="0"/>
    <xf numFmtId="0" fontId="66" fillId="24"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6" fillId="30"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66" fillId="37" borderId="0" applyNumberFormat="0" applyBorder="0" applyAlignment="0" applyProtection="0"/>
    <xf numFmtId="0" fontId="7" fillId="25"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7" fillId="39" borderId="0" applyNumberFormat="0" applyBorder="0" applyAlignment="0" applyProtection="0"/>
    <xf numFmtId="0" fontId="7" fillId="12"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37"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54" fillId="0" borderId="53" applyNumberFormat="0" applyFill="0" applyAlignment="0" applyProtection="0"/>
    <xf numFmtId="0" fontId="7" fillId="15" borderId="0" applyNumberFormat="0" applyBorder="0" applyAlignment="0" applyProtection="0"/>
    <xf numFmtId="0" fontId="62" fillId="23" borderId="57"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0"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9" fontId="10" fillId="0" borderId="0" applyFont="0" applyFill="0" applyBorder="0" applyAlignment="0" applyProtection="0"/>
    <xf numFmtId="0" fontId="66" fillId="26" borderId="0" applyNumberFormat="0" applyBorder="0" applyAlignment="0" applyProtection="0"/>
    <xf numFmtId="0" fontId="7" fillId="11"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56" fillId="19"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7" fillId="10"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17"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7" fillId="2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9" fillId="22" borderId="55" applyNumberFormat="0" applyAlignment="0" applyProtection="0"/>
    <xf numFmtId="0" fontId="66" fillId="27" borderId="0" applyNumberFormat="0" applyBorder="0" applyAlignment="0" applyProtection="0"/>
    <xf numFmtId="0" fontId="58" fillId="21" borderId="54" applyNumberFormat="0" applyAlignment="0" applyProtection="0"/>
    <xf numFmtId="0" fontId="66" fillId="33"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25"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1" fillId="0" borderId="56" applyNumberFormat="0" applyFill="0" applyAlignment="0" applyProtection="0"/>
    <xf numFmtId="0" fontId="54" fillId="0" borderId="0" applyNumberFormat="0" applyFill="0" applyBorder="0" applyAlignment="0" applyProtection="0"/>
    <xf numFmtId="0" fontId="59" fillId="22" borderId="55" applyNumberFormat="0" applyAlignment="0" applyProtection="0"/>
    <xf numFmtId="0" fontId="66" fillId="2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9" fontId="10" fillId="0" borderId="0" applyFont="0" applyFill="0" applyBorder="0" applyAlignment="0" applyProtection="0"/>
    <xf numFmtId="0" fontId="66" fillId="33"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58" fillId="21" borderId="54" applyNumberFormat="0" applyAlignment="0" applyProtection="0"/>
    <xf numFmtId="9" fontId="15" fillId="0" borderId="0" applyFont="0" applyFill="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66" fillId="17" borderId="0" applyNumberFormat="0" applyBorder="0" applyAlignment="0" applyProtection="0"/>
    <xf numFmtId="0" fontId="58" fillId="21" borderId="54" applyNumberFormat="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60" fillId="22" borderId="54" applyNumberFormat="0" applyAlignment="0" applyProtection="0"/>
    <xf numFmtId="0" fontId="66" fillId="14"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7" fillId="20" borderId="0" applyNumberFormat="0" applyBorder="0" applyAlignment="0" applyProtection="0"/>
    <xf numFmtId="0" fontId="54" fillId="0" borderId="0" applyNumberFormat="0" applyFill="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37"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1" fillId="0" borderId="56" applyNumberFormat="0" applyFill="0" applyAlignment="0" applyProtection="0"/>
    <xf numFmtId="0" fontId="59" fillId="22" borderId="55" applyNumberFormat="0" applyAlignment="0" applyProtection="0"/>
    <xf numFmtId="0" fontId="7" fillId="9" borderId="49" applyNumberFormat="0" applyFont="0" applyAlignment="0" applyProtection="0"/>
    <xf numFmtId="0" fontId="66" fillId="36"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54" fillId="0" borderId="0" applyNumberFormat="0" applyFill="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7" fillId="25" borderId="0" applyNumberFormat="0" applyBorder="0" applyAlignment="0" applyProtection="0"/>
    <xf numFmtId="0" fontId="7" fillId="12"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7" fillId="34"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66" fillId="16" borderId="0" applyNumberFormat="0" applyBorder="0" applyAlignment="0" applyProtection="0"/>
    <xf numFmtId="0" fontId="7" fillId="35" borderId="0" applyNumberFormat="0" applyBorder="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66" fillId="24" borderId="0" applyNumberFormat="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66" fillId="36"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7" fillId="25"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7" fillId="12" borderId="0" applyNumberFormat="0" applyBorder="0" applyAlignment="0" applyProtection="0"/>
    <xf numFmtId="0" fontId="7" fillId="28" borderId="0" applyNumberFormat="0" applyBorder="0" applyAlignment="0" applyProtection="0"/>
    <xf numFmtId="0" fontId="66" fillId="2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1" borderId="0" applyNumberFormat="0" applyBorder="0" applyAlignment="0" applyProtection="0"/>
    <xf numFmtId="0" fontId="66" fillId="26"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0" fontId="52" fillId="0" borderId="51" applyNumberFormat="0" applyFill="0" applyAlignment="0" applyProtection="0"/>
    <xf numFmtId="0" fontId="66" fillId="24"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9" fontId="15" fillId="0" borderId="0" applyFont="0" applyFill="0" applyBorder="0" applyAlignment="0" applyProtection="0"/>
    <xf numFmtId="0" fontId="7" fillId="34"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66" fillId="30" borderId="0" applyNumberFormat="0" applyBorder="0" applyAlignment="0" applyProtection="0"/>
    <xf numFmtId="0" fontId="7" fillId="34" borderId="0" applyNumberFormat="0" applyBorder="0" applyAlignment="0" applyProtection="0"/>
    <xf numFmtId="0" fontId="54" fillId="0" borderId="53" applyNumberFormat="0" applyFill="0" applyAlignment="0" applyProtection="0"/>
    <xf numFmtId="0" fontId="66" fillId="29" borderId="0" applyNumberFormat="0" applyBorder="0" applyAlignment="0" applyProtection="0"/>
    <xf numFmtId="0" fontId="62" fillId="23" borderId="57" applyNumberFormat="0" applyAlignment="0" applyProtection="0"/>
    <xf numFmtId="0" fontId="66" fillId="33" borderId="0" applyNumberFormat="0" applyBorder="0" applyAlignment="0" applyProtection="0"/>
    <xf numFmtId="0" fontId="54" fillId="0" borderId="53" applyNumberFormat="0" applyFill="0" applyAlignment="0" applyProtection="0"/>
    <xf numFmtId="0" fontId="7" fillId="3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54" fillId="0" borderId="53" applyNumberFormat="0" applyFill="0" applyAlignment="0" applyProtection="0"/>
    <xf numFmtId="0" fontId="66" fillId="29"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30" borderId="0" applyNumberFormat="0" applyBorder="0" applyAlignment="0" applyProtection="0"/>
    <xf numFmtId="0" fontId="52" fillId="0" borderId="51" applyNumberFormat="0" applyFill="0" applyAlignment="0" applyProtection="0"/>
    <xf numFmtId="0" fontId="7" fillId="13" borderId="0" applyNumberFormat="0" applyBorder="0" applyAlignment="0" applyProtection="0"/>
    <xf numFmtId="0" fontId="63" fillId="0" borderId="0" applyNumberFormat="0" applyFill="0" applyBorder="0" applyAlignment="0" applyProtection="0"/>
    <xf numFmtId="0" fontId="58" fillId="21" borderId="54" applyNumberFormat="0" applyAlignment="0" applyProtection="0"/>
    <xf numFmtId="0" fontId="65" fillId="0" borderId="58" applyNumberFormat="0" applyFill="0" applyAlignment="0" applyProtection="0"/>
    <xf numFmtId="0" fontId="66" fillId="17" borderId="0" applyNumberFormat="0" applyBorder="0" applyAlignment="0" applyProtection="0"/>
    <xf numFmtId="0" fontId="7" fillId="25"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7" fillId="9" borderId="49" applyNumberFormat="0" applyFont="0" applyAlignment="0" applyProtection="0"/>
    <xf numFmtId="0" fontId="7" fillId="25" borderId="0" applyNumberFormat="0" applyBorder="0" applyAlignment="0" applyProtection="0"/>
    <xf numFmtId="0" fontId="7" fillId="13"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3" fillId="0" borderId="52" applyNumberFormat="0" applyFill="0" applyAlignment="0" applyProtection="0"/>
    <xf numFmtId="0" fontId="7" fillId="15"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4"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25" borderId="0" applyNumberFormat="0" applyBorder="0" applyAlignment="0" applyProtection="0"/>
    <xf numFmtId="43" fontId="18" fillId="0" borderId="0" applyFont="0" applyFill="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9" borderId="49" applyNumberFormat="0" applyFont="0" applyAlignment="0" applyProtection="0"/>
    <xf numFmtId="0" fontId="66" fillId="31"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7" fillId="12"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56" fillId="19"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66" fillId="24"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62" fillId="23" borderId="57" applyNumberFormat="0" applyAlignment="0" applyProtection="0"/>
    <xf numFmtId="0" fontId="53" fillId="0" borderId="52" applyNumberFormat="0" applyFill="0" applyAlignment="0" applyProtection="0"/>
    <xf numFmtId="0" fontId="7" fillId="32" borderId="0" applyNumberFormat="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63" fillId="0" borderId="0" applyNumberFormat="0" applyFill="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66" fillId="14"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30" borderId="0" applyNumberFormat="0" applyBorder="0" applyAlignment="0" applyProtection="0"/>
    <xf numFmtId="0" fontId="7" fillId="39" borderId="0" applyNumberFormat="0" applyBorder="0" applyAlignment="0" applyProtection="0"/>
    <xf numFmtId="0" fontId="7" fillId="35" borderId="0" applyNumberFormat="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1" fillId="0" borderId="56" applyNumberFormat="0" applyFill="0" applyAlignment="0" applyProtection="0"/>
    <xf numFmtId="0" fontId="7" fillId="11" borderId="0" applyNumberFormat="0" applyBorder="0" applyAlignment="0" applyProtection="0"/>
    <xf numFmtId="0" fontId="57" fillId="20" borderId="0" applyNumberFormat="0" applyBorder="0" applyAlignment="0" applyProtection="0"/>
    <xf numFmtId="0" fontId="7" fillId="15"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66" fillId="30"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2" fillId="23" borderId="57" applyNumberFormat="0" applyAlignment="0" applyProtection="0"/>
    <xf numFmtId="0" fontId="66" fillId="33" borderId="0" applyNumberFormat="0" applyBorder="0" applyAlignment="0" applyProtection="0"/>
    <xf numFmtId="0" fontId="62" fillId="23" borderId="57" applyNumberFormat="0" applyAlignment="0" applyProtection="0"/>
    <xf numFmtId="0" fontId="7" fillId="28"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11"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59" fillId="22" borderId="55" applyNumberFormat="0" applyAlignment="0" applyProtection="0"/>
    <xf numFmtId="0" fontId="54" fillId="0" borderId="53" applyNumberFormat="0" applyFill="0" applyAlignment="0" applyProtection="0"/>
    <xf numFmtId="0" fontId="66" fillId="36"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7" fillId="12" borderId="0" applyNumberFormat="0" applyBorder="0" applyAlignment="0" applyProtection="0"/>
    <xf numFmtId="0" fontId="54" fillId="0" borderId="53" applyNumberFormat="0" applyFill="0" applyAlignment="0" applyProtection="0"/>
    <xf numFmtId="0" fontId="7" fillId="10"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66" fillId="37"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5" fillId="18"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6" fillId="16" borderId="0" applyNumberFormat="0" applyBorder="0" applyAlignment="0" applyProtection="0"/>
    <xf numFmtId="0" fontId="61" fillId="0" borderId="56" applyNumberFormat="0" applyFill="0" applyAlignment="0" applyProtection="0"/>
    <xf numFmtId="0" fontId="57" fillId="2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7" fillId="13"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54" fillId="0" borderId="0" applyNumberFormat="0" applyFill="0" applyBorder="0" applyAlignment="0" applyProtection="0"/>
    <xf numFmtId="0" fontId="60" fillId="22" borderId="54" applyNumberFormat="0" applyAlignment="0" applyProtection="0"/>
    <xf numFmtId="0" fontId="66" fillId="30" borderId="0" applyNumberFormat="0" applyBorder="0" applyAlignment="0" applyProtection="0"/>
    <xf numFmtId="0" fontId="66" fillId="17"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66" fillId="16" borderId="0" applyNumberFormat="0" applyBorder="0" applyAlignment="0" applyProtection="0"/>
    <xf numFmtId="0" fontId="55" fillId="18" borderId="0" applyNumberFormat="0" applyBorder="0" applyAlignment="0" applyProtection="0"/>
    <xf numFmtId="0" fontId="7" fillId="34" borderId="0" applyNumberFormat="0" applyBorder="0" applyAlignment="0" applyProtection="0"/>
    <xf numFmtId="0" fontId="66" fillId="24"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60" fillId="22" borderId="54" applyNumberFormat="0" applyAlignment="0" applyProtection="0"/>
    <xf numFmtId="0" fontId="52" fillId="0" borderId="51" applyNumberFormat="0" applyFill="0" applyAlignment="0" applyProtection="0"/>
    <xf numFmtId="0" fontId="7" fillId="9" borderId="49" applyNumberFormat="0" applyFont="0" applyAlignment="0" applyProtection="0"/>
    <xf numFmtId="0" fontId="66" fillId="33"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32"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66" fillId="37" borderId="0" applyNumberFormat="0" applyBorder="0" applyAlignment="0" applyProtection="0"/>
    <xf numFmtId="0" fontId="56" fillId="19"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58" fillId="21" borderId="54" applyNumberFormat="0" applyAlignment="0" applyProtection="0"/>
    <xf numFmtId="0" fontId="7" fillId="11" borderId="0" applyNumberFormat="0" applyBorder="0" applyAlignment="0" applyProtection="0"/>
    <xf numFmtId="0" fontId="57" fillId="20"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27" borderId="0" applyNumberFormat="0" applyBorder="0" applyAlignment="0" applyProtection="0"/>
    <xf numFmtId="0" fontId="53" fillId="0" borderId="52" applyNumberFormat="0" applyFill="0" applyAlignment="0" applyProtection="0"/>
    <xf numFmtId="0" fontId="7" fillId="15" borderId="0" applyNumberFormat="0" applyBorder="0" applyAlignment="0" applyProtection="0"/>
    <xf numFmtId="0" fontId="61" fillId="0" borderId="56" applyNumberFormat="0" applyFill="0" applyAlignment="0" applyProtection="0"/>
    <xf numFmtId="0" fontId="7" fillId="38"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66" fillId="17"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66" fillId="26"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1" fillId="0" borderId="56" applyNumberFormat="0" applyFill="0" applyAlignment="0" applyProtection="0"/>
    <xf numFmtId="0" fontId="7" fillId="34"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0" fillId="22" borderId="54" applyNumberFormat="0" applyAlignment="0" applyProtection="0"/>
    <xf numFmtId="0" fontId="63" fillId="0" borderId="0" applyNumberFormat="0" applyFill="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7" fillId="1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9" borderId="0" applyNumberFormat="0" applyBorder="0" applyAlignment="0" applyProtection="0"/>
    <xf numFmtId="0" fontId="66" fillId="27"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25"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0" fillId="22" borderId="54"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1" fillId="0" borderId="56" applyNumberFormat="0" applyFill="0" applyAlignment="0" applyProtection="0"/>
    <xf numFmtId="0" fontId="7" fillId="13" borderId="0" applyNumberFormat="0" applyBorder="0" applyAlignment="0" applyProtection="0"/>
    <xf numFmtId="0" fontId="57" fillId="20" borderId="0" applyNumberFormat="0" applyBorder="0" applyAlignment="0" applyProtection="0"/>
    <xf numFmtId="0" fontId="60" fillId="22" borderId="54" applyNumberFormat="0" applyAlignment="0" applyProtection="0"/>
    <xf numFmtId="0" fontId="66" fillId="30"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30" borderId="0" applyNumberFormat="0" applyBorder="0" applyAlignment="0" applyProtection="0"/>
    <xf numFmtId="0" fontId="7" fillId="38" borderId="0" applyNumberFormat="0" applyBorder="0" applyAlignment="0" applyProtection="0"/>
    <xf numFmtId="0" fontId="66" fillId="24" borderId="0" applyNumberFormat="0" applyBorder="0" applyAlignment="0" applyProtection="0"/>
    <xf numFmtId="0" fontId="54" fillId="0" borderId="0" applyNumberFormat="0" applyFill="0" applyBorder="0" applyAlignment="0" applyProtection="0"/>
    <xf numFmtId="0" fontId="66" fillId="31"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66" fillId="24"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57" fillId="20"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63" fillId="0" borderId="0" applyNumberFormat="0" applyFill="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9" fillId="22" borderId="55" applyNumberFormat="0" applyAlignment="0" applyProtection="0"/>
    <xf numFmtId="0" fontId="7" fillId="13"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9" fillId="22" borderId="55" applyNumberFormat="0" applyAlignment="0" applyProtection="0"/>
    <xf numFmtId="0" fontId="7" fillId="38" borderId="0" applyNumberFormat="0" applyBorder="0" applyAlignment="0" applyProtection="0"/>
    <xf numFmtId="0" fontId="56" fillId="19"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55" fillId="18"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7" fillId="35" borderId="0" applyNumberFormat="0" applyBorder="0" applyAlignment="0" applyProtection="0"/>
    <xf numFmtId="0" fontId="66" fillId="31" borderId="0" applyNumberFormat="0" applyBorder="0" applyAlignment="0" applyProtection="0"/>
    <xf numFmtId="0" fontId="7" fillId="25" borderId="0" applyNumberFormat="0" applyBorder="0" applyAlignment="0" applyProtection="0"/>
    <xf numFmtId="0" fontId="7" fillId="39" borderId="0" applyNumberFormat="0" applyBorder="0" applyAlignment="0" applyProtection="0"/>
    <xf numFmtId="0" fontId="66" fillId="24"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53" fillId="0" borderId="52" applyNumberFormat="0" applyFill="0" applyAlignment="0" applyProtection="0"/>
    <xf numFmtId="0" fontId="60" fillId="22"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7" fillId="11"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52" fillId="0" borderId="51" applyNumberFormat="0" applyFill="0" applyAlignment="0" applyProtection="0"/>
    <xf numFmtId="0" fontId="66" fillId="2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66" fillId="36" borderId="0" applyNumberFormat="0" applyBorder="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59" fillId="22" borderId="55" applyNumberFormat="0" applyAlignment="0" applyProtection="0"/>
    <xf numFmtId="0" fontId="56" fillId="19" borderId="0" applyNumberFormat="0" applyBorder="0" applyAlignment="0" applyProtection="0"/>
    <xf numFmtId="0" fontId="55" fillId="18"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63" fillId="0" borderId="0" applyNumberFormat="0" applyFill="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53" fillId="0" borderId="52" applyNumberFormat="0" applyFill="0" applyAlignment="0" applyProtection="0"/>
    <xf numFmtId="0" fontId="66" fillId="30"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7" fillId="32" borderId="0" applyNumberFormat="0" applyBorder="0" applyAlignment="0" applyProtection="0"/>
    <xf numFmtId="0" fontId="52" fillId="0" borderId="51" applyNumberFormat="0" applyFill="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3" fillId="0" borderId="0" applyNumberFormat="0" applyFill="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5" fillId="18"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9" fontId="10" fillId="0" borderId="0" applyFont="0" applyFill="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37"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54" fillId="0" borderId="53" applyNumberFormat="0" applyFill="0" applyAlignment="0" applyProtection="0"/>
    <xf numFmtId="0" fontId="61" fillId="0" borderId="56" applyNumberFormat="0" applyFill="0" applyAlignment="0" applyProtection="0"/>
    <xf numFmtId="0" fontId="7" fillId="35"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66" fillId="14"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54" fillId="0" borderId="53"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55" fillId="18"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27" borderId="0" applyNumberFormat="0" applyBorder="0" applyAlignment="0" applyProtection="0"/>
    <xf numFmtId="0" fontId="66" fillId="37"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7" fillId="32"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31"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66"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6" fillId="36"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53" fillId="0" borderId="52" applyNumberFormat="0" applyFill="0" applyAlignment="0" applyProtection="0"/>
    <xf numFmtId="0" fontId="66" fillId="26" borderId="0" applyNumberFormat="0" applyBorder="0" applyAlignment="0" applyProtection="0"/>
    <xf numFmtId="0" fontId="7" fillId="32"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54" fillId="0" borderId="53" applyNumberFormat="0" applyFill="0" applyAlignment="0" applyProtection="0"/>
    <xf numFmtId="0" fontId="7" fillId="39" borderId="0" applyNumberFormat="0" applyBorder="0" applyAlignment="0" applyProtection="0"/>
    <xf numFmtId="0" fontId="65" fillId="0" borderId="58"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66" fillId="37"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7" fillId="38" borderId="0" applyNumberFormat="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66" fillId="24"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66" fillId="29"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6" fillId="16" borderId="0" applyNumberFormat="0" applyBorder="0" applyAlignment="0" applyProtection="0"/>
    <xf numFmtId="0" fontId="7" fillId="34"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7" fillId="25"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9" fillId="22" borderId="55" applyNumberFormat="0" applyAlignment="0" applyProtection="0"/>
    <xf numFmtId="0" fontId="7" fillId="9" borderId="49" applyNumberFormat="0" applyFont="0" applyAlignment="0" applyProtection="0"/>
    <xf numFmtId="0" fontId="61" fillId="0" borderId="56" applyNumberFormat="0" applyFill="0" applyAlignment="0" applyProtection="0"/>
    <xf numFmtId="0" fontId="66" fillId="14"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52" fillId="0" borderId="51" applyNumberFormat="0" applyFill="0" applyAlignment="0" applyProtection="0"/>
    <xf numFmtId="0" fontId="61" fillId="0" borderId="56" applyNumberFormat="0" applyFill="0" applyAlignment="0" applyProtection="0"/>
    <xf numFmtId="0" fontId="65" fillId="0" borderId="58" applyNumberFormat="0" applyFill="0" applyAlignment="0" applyProtection="0"/>
    <xf numFmtId="0" fontId="7" fillId="32" borderId="0" applyNumberFormat="0" applyBorder="0" applyAlignment="0" applyProtection="0"/>
    <xf numFmtId="0" fontId="61" fillId="0" borderId="56" applyNumberFormat="0" applyFill="0" applyAlignment="0" applyProtection="0"/>
    <xf numFmtId="0" fontId="66" fillId="24"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66" fillId="27"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4" fillId="0" borderId="0" applyNumberFormat="0" applyFill="0" applyBorder="0" applyAlignment="0" applyProtection="0"/>
    <xf numFmtId="0" fontId="54" fillId="0" borderId="53" applyNumberFormat="0" applyFill="0" applyAlignment="0" applyProtection="0"/>
    <xf numFmtId="0" fontId="7" fillId="12"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66" fillId="31"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59" fillId="22" borderId="55" applyNumberFormat="0" applyAlignment="0" applyProtection="0"/>
    <xf numFmtId="0" fontId="58" fillId="21" borderId="54" applyNumberFormat="0" applyAlignment="0" applyProtection="0"/>
    <xf numFmtId="0" fontId="7" fillId="9" borderId="49" applyNumberFormat="0" applyFont="0" applyAlignment="0" applyProtection="0"/>
    <xf numFmtId="0" fontId="61" fillId="0" borderId="56" applyNumberFormat="0" applyFill="0" applyAlignment="0" applyProtection="0"/>
    <xf numFmtId="9" fontId="15" fillId="0" borderId="0" applyFont="0" applyFill="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6" fillId="33"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7" fillId="34"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66" fillId="36" borderId="0" applyNumberFormat="0" applyBorder="0" applyAlignment="0" applyProtection="0"/>
    <xf numFmtId="0" fontId="57" fillId="20"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8" fillId="21" borderId="54" applyNumberFormat="0" applyAlignment="0" applyProtection="0"/>
    <xf numFmtId="0" fontId="7" fillId="35"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66" fillId="29" borderId="0" applyNumberFormat="0" applyBorder="0" applyAlignment="0" applyProtection="0"/>
    <xf numFmtId="0" fontId="60" fillId="22" borderId="54" applyNumberFormat="0" applyAlignment="0" applyProtection="0"/>
    <xf numFmtId="0" fontId="7" fillId="10" borderId="0" applyNumberFormat="0" applyBorder="0" applyAlignment="0" applyProtection="0"/>
    <xf numFmtId="0" fontId="66" fillId="29"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62" fillId="23" borderId="57" applyNumberFormat="0" applyAlignment="0" applyProtection="0"/>
    <xf numFmtId="0" fontId="7" fillId="25" borderId="0" applyNumberFormat="0" applyBorder="0" applyAlignment="0" applyProtection="0"/>
    <xf numFmtId="0" fontId="62" fillId="23" borderId="57" applyNumberFormat="0" applyAlignment="0" applyProtection="0"/>
    <xf numFmtId="0" fontId="66" fillId="37"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54" fillId="0" borderId="0" applyNumberFormat="0" applyFill="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29" borderId="0" applyNumberFormat="0" applyBorder="0" applyAlignment="0" applyProtection="0"/>
    <xf numFmtId="0" fontId="64"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38" borderId="0" applyNumberFormat="0" applyBorder="0" applyAlignment="0" applyProtection="0"/>
    <xf numFmtId="0" fontId="66" fillId="30" borderId="0" applyNumberFormat="0" applyBorder="0" applyAlignment="0" applyProtection="0"/>
    <xf numFmtId="0" fontId="7" fillId="34"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7" fillId="28" borderId="0" applyNumberFormat="0" applyBorder="0" applyAlignment="0" applyProtection="0"/>
    <xf numFmtId="0" fontId="61" fillId="0" borderId="56" applyNumberFormat="0" applyFill="0" applyAlignment="0" applyProtection="0"/>
    <xf numFmtId="0" fontId="7" fillId="38" borderId="0" applyNumberFormat="0" applyBorder="0" applyAlignment="0" applyProtection="0"/>
    <xf numFmtId="0" fontId="7" fillId="13"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66" fillId="16"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12" borderId="0" applyNumberFormat="0" applyBorder="0" applyAlignment="0" applyProtection="0"/>
    <xf numFmtId="0" fontId="7" fillId="32"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66" fillId="17"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66" fillId="26"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9" borderId="49" applyNumberFormat="0" applyFont="0" applyAlignment="0" applyProtection="0"/>
    <xf numFmtId="0" fontId="57" fillId="20" borderId="0" applyNumberFormat="0" applyBorder="0" applyAlignment="0" applyProtection="0"/>
    <xf numFmtId="0" fontId="66" fillId="27" borderId="0" applyNumberFormat="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6" fillId="14" borderId="0" applyNumberFormat="0" applyBorder="0" applyAlignment="0" applyProtection="0"/>
    <xf numFmtId="0" fontId="7" fillId="15" borderId="0" applyNumberFormat="0" applyBorder="0" applyAlignment="0" applyProtection="0"/>
    <xf numFmtId="0" fontId="66" fillId="24"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7" fillId="35" borderId="0" applyNumberFormat="0" applyBorder="0" applyAlignment="0" applyProtection="0"/>
    <xf numFmtId="0" fontId="7" fillId="9" borderId="49" applyNumberFormat="0" applyFont="0" applyAlignment="0" applyProtection="0"/>
    <xf numFmtId="0" fontId="7" fillId="13"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66" fillId="30"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7" fillId="38"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7" fillId="12"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7" fillId="11" borderId="0" applyNumberFormat="0" applyBorder="0" applyAlignment="0" applyProtection="0"/>
    <xf numFmtId="0" fontId="52" fillId="0" borderId="51" applyNumberFormat="0" applyFill="0" applyAlignment="0" applyProtection="0"/>
    <xf numFmtId="0" fontId="61" fillId="0" borderId="56" applyNumberFormat="0" applyFill="0" applyAlignment="0" applyProtection="0"/>
    <xf numFmtId="0" fontId="65" fillId="0" borderId="58"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5" fillId="0" borderId="58" applyNumberFormat="0" applyFill="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33"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7" fillId="9" borderId="49" applyNumberFormat="0" applyFont="0" applyAlignment="0" applyProtection="0"/>
    <xf numFmtId="0" fontId="66" fillId="31"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7" fillId="25"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66" fillId="31"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9" fontId="10" fillId="0" borderId="0" applyFont="0" applyFill="0" applyBorder="0" applyAlignment="0" applyProtection="0"/>
    <xf numFmtId="0" fontId="7" fillId="25"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54" fillId="0" borderId="0" applyNumberFormat="0" applyFill="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7" fillId="35" borderId="0" applyNumberFormat="0" applyBorder="0" applyAlignment="0" applyProtection="0"/>
    <xf numFmtId="0" fontId="66" fillId="14"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7" fillId="10"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9" fontId="10" fillId="0" borderId="0" applyFont="0" applyFill="0" applyBorder="0" applyAlignment="0" applyProtection="0"/>
    <xf numFmtId="0" fontId="7" fillId="11" borderId="0" applyNumberFormat="0" applyBorder="0" applyAlignment="0" applyProtection="0"/>
    <xf numFmtId="0" fontId="54"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2" fillId="23" borderId="57" applyNumberFormat="0" applyAlignment="0" applyProtection="0"/>
    <xf numFmtId="0" fontId="7" fillId="12"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7" fillId="12" borderId="0" applyNumberFormat="0" applyBorder="0" applyAlignment="0" applyProtection="0"/>
    <xf numFmtId="0" fontId="66" fillId="30"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59" fillId="22" borderId="55" applyNumberFormat="0" applyAlignment="0" applyProtection="0"/>
    <xf numFmtId="0" fontId="7" fillId="28"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27" borderId="0" applyNumberFormat="0" applyBorder="0" applyAlignment="0" applyProtection="0"/>
    <xf numFmtId="0" fontId="56" fillId="19"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7" fillId="13" borderId="0" applyNumberFormat="0" applyBorder="0" applyAlignment="0" applyProtection="0"/>
    <xf numFmtId="0" fontId="62" fillId="23" borderId="57" applyNumberFormat="0" applyAlignment="0" applyProtection="0"/>
    <xf numFmtId="0" fontId="66" fillId="31" borderId="0" applyNumberFormat="0" applyBorder="0" applyAlignment="0" applyProtection="0"/>
    <xf numFmtId="0" fontId="7" fillId="10" borderId="0" applyNumberFormat="0" applyBorder="0" applyAlignment="0" applyProtection="0"/>
    <xf numFmtId="0" fontId="58" fillId="21" borderId="54" applyNumberFormat="0" applyAlignment="0" applyProtection="0"/>
    <xf numFmtId="0" fontId="7" fillId="35" borderId="0" applyNumberFormat="0" applyBorder="0" applyAlignment="0" applyProtection="0"/>
    <xf numFmtId="0" fontId="66" fillId="14"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7" fillId="25"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61" fillId="0" borderId="56" applyNumberFormat="0" applyFill="0" applyAlignment="0" applyProtection="0"/>
    <xf numFmtId="0" fontId="66" fillId="17"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9" fontId="15" fillId="0" borderId="0" applyFon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66" fillId="17" borderId="0" applyNumberFormat="0" applyBorder="0" applyAlignment="0" applyProtection="0"/>
    <xf numFmtId="0" fontId="66" fillId="37"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7" fillId="9" borderId="49" applyNumberFormat="0" applyFont="0" applyAlignment="0" applyProtection="0"/>
    <xf numFmtId="0" fontId="66" fillId="14" borderId="0" applyNumberFormat="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5" fillId="0" borderId="58" applyNumberFormat="0" applyFill="0" applyAlignment="0" applyProtection="0"/>
    <xf numFmtId="9" fontId="15" fillId="0" borderId="0" applyFont="0" applyFill="0" applyBorder="0" applyAlignment="0" applyProtection="0"/>
    <xf numFmtId="0" fontId="66" fillId="14" borderId="0" applyNumberFormat="0" applyBorder="0" applyAlignment="0" applyProtection="0"/>
    <xf numFmtId="0" fontId="7" fillId="9" borderId="49" applyNumberFormat="0" applyFont="0" applyAlignment="0" applyProtection="0"/>
    <xf numFmtId="0" fontId="66" fillId="29" borderId="0" applyNumberFormat="0" applyBorder="0" applyAlignment="0" applyProtection="0"/>
    <xf numFmtId="0" fontId="66" fillId="26" borderId="0" applyNumberFormat="0" applyBorder="0" applyAlignment="0" applyProtection="0"/>
    <xf numFmtId="0" fontId="7" fillId="12"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7" fillId="12" borderId="0" applyNumberFormat="0" applyBorder="0" applyAlignment="0" applyProtection="0"/>
    <xf numFmtId="0" fontId="66" fillId="26"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2" fillId="23" borderId="57"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28" borderId="0" applyNumberFormat="0" applyBorder="0" applyAlignment="0" applyProtection="0"/>
    <xf numFmtId="0" fontId="66" fillId="29" borderId="0" applyNumberFormat="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7" fillId="13" borderId="0" applyNumberFormat="0" applyBorder="0" applyAlignment="0" applyProtection="0"/>
    <xf numFmtId="0" fontId="66" fillId="14" borderId="0" applyNumberFormat="0" applyBorder="0" applyAlignment="0" applyProtection="0"/>
    <xf numFmtId="0" fontId="7" fillId="12" borderId="0" applyNumberFormat="0" applyBorder="0" applyAlignment="0" applyProtection="0"/>
    <xf numFmtId="0" fontId="66" fillId="31"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66" fillId="17" borderId="0" applyNumberFormat="0" applyBorder="0" applyAlignment="0" applyProtection="0"/>
    <xf numFmtId="0" fontId="65" fillId="0" borderId="58" applyNumberFormat="0" applyFill="0" applyAlignment="0" applyProtection="0"/>
    <xf numFmtId="0" fontId="52" fillId="0" borderId="51" applyNumberFormat="0" applyFill="0" applyAlignment="0" applyProtection="0"/>
    <xf numFmtId="0" fontId="7" fillId="15" borderId="0" applyNumberFormat="0" applyBorder="0" applyAlignment="0" applyProtection="0"/>
    <xf numFmtId="0" fontId="7" fillId="9" borderId="49" applyNumberFormat="0" applyFont="0" applyAlignment="0" applyProtection="0"/>
    <xf numFmtId="0" fontId="66" fillId="14" borderId="0" applyNumberFormat="0" applyBorder="0" applyAlignment="0" applyProtection="0"/>
    <xf numFmtId="0" fontId="59" fillId="22" borderId="55" applyNumberFormat="0" applyAlignment="0" applyProtection="0"/>
    <xf numFmtId="0" fontId="52" fillId="0" borderId="51" applyNumberFormat="0" applyFill="0" applyAlignment="0" applyProtection="0"/>
    <xf numFmtId="0" fontId="61" fillId="0" borderId="56" applyNumberFormat="0" applyFill="0" applyAlignment="0" applyProtection="0"/>
    <xf numFmtId="0" fontId="66" fillId="27"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59" fillId="22" borderId="55" applyNumberFormat="0" applyAlignment="0" applyProtection="0"/>
    <xf numFmtId="0" fontId="7" fillId="38"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66" fillId="16" borderId="0" applyNumberFormat="0" applyBorder="0" applyAlignment="0" applyProtection="0"/>
    <xf numFmtId="0" fontId="60" fillId="22" borderId="54" applyNumberFormat="0" applyAlignment="0" applyProtection="0"/>
    <xf numFmtId="0" fontId="65" fillId="0" borderId="58" applyNumberFormat="0" applyFill="0" applyAlignment="0" applyProtection="0"/>
    <xf numFmtId="0" fontId="66" fillId="31"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7" fillId="13" borderId="0" applyNumberFormat="0" applyBorder="0" applyAlignment="0" applyProtection="0"/>
    <xf numFmtId="0" fontId="58" fillId="21" borderId="54" applyNumberFormat="0" applyAlignment="0" applyProtection="0"/>
    <xf numFmtId="0" fontId="7" fillId="32" borderId="0" applyNumberFormat="0" applyBorder="0" applyAlignment="0" applyProtection="0"/>
    <xf numFmtId="0" fontId="66" fillId="33" borderId="0" applyNumberFormat="0" applyBorder="0" applyAlignment="0" applyProtection="0"/>
    <xf numFmtId="0" fontId="53" fillId="0" borderId="52"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7" fillId="12"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53" fillId="0" borderId="52"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6" fillId="14"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7" fillId="25"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7" fillId="15" borderId="0" applyNumberFormat="0" applyBorder="0" applyAlignment="0" applyProtection="0"/>
    <xf numFmtId="0" fontId="55" fillId="18" borderId="0" applyNumberFormat="0" applyBorder="0" applyAlignment="0" applyProtection="0"/>
    <xf numFmtId="0" fontId="7" fillId="34"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17" borderId="0" applyNumberFormat="0" applyBorder="0" applyAlignment="0" applyProtection="0"/>
    <xf numFmtId="0" fontId="7" fillId="34"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31" borderId="0" applyNumberFormat="0" applyBorder="0" applyAlignment="0" applyProtection="0"/>
    <xf numFmtId="0" fontId="66" fillId="14"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59" fillId="22" borderId="55" applyNumberFormat="0" applyAlignment="0" applyProtection="0"/>
    <xf numFmtId="0" fontId="63" fillId="0" borderId="0" applyNumberFormat="0" applyFill="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52" fillId="0" borderId="51" applyNumberFormat="0" applyFill="0" applyAlignment="0" applyProtection="0"/>
    <xf numFmtId="0" fontId="56" fillId="19" borderId="0" applyNumberFormat="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66" fillId="26"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7" fillId="35" borderId="0" applyNumberFormat="0" applyBorder="0" applyAlignment="0" applyProtection="0"/>
    <xf numFmtId="0" fontId="62" fillId="23" borderId="57" applyNumberFormat="0" applyAlignment="0" applyProtection="0"/>
    <xf numFmtId="0" fontId="65" fillId="0" borderId="58"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7" fillId="11"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55" fillId="18"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9" borderId="49" applyNumberFormat="0" applyFont="0" applyAlignment="0" applyProtection="0"/>
    <xf numFmtId="0" fontId="66" fillId="36"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28"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7" fillId="32"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36"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 fillId="9" borderId="49" applyNumberFormat="0" applyFont="0" applyAlignment="0" applyProtection="0"/>
    <xf numFmtId="0" fontId="55" fillId="18"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7" fillId="38" borderId="0" applyNumberFormat="0" applyBorder="0" applyAlignment="0" applyProtection="0"/>
    <xf numFmtId="0" fontId="66" fillId="14"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7" fillId="34" borderId="0" applyNumberFormat="0" applyBorder="0" applyAlignment="0" applyProtection="0"/>
    <xf numFmtId="9" fontId="15" fillId="0" borderId="0" applyFont="0" applyFill="0" applyBorder="0" applyAlignment="0" applyProtection="0"/>
    <xf numFmtId="0" fontId="7" fillId="15"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14"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4" fillId="0" borderId="53" applyNumberFormat="0" applyFill="0" applyAlignment="0" applyProtection="0"/>
    <xf numFmtId="0" fontId="59" fillId="22" borderId="55" applyNumberFormat="0" applyAlignment="0" applyProtection="0"/>
    <xf numFmtId="0" fontId="7" fillId="25" borderId="0" applyNumberFormat="0" applyBorder="0" applyAlignment="0" applyProtection="0"/>
    <xf numFmtId="0" fontId="66" fillId="14"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66" fillId="31" borderId="0" applyNumberFormat="0" applyBorder="0" applyAlignment="0" applyProtection="0"/>
    <xf numFmtId="0" fontId="7" fillId="12"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16"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54" fillId="0" borderId="0" applyNumberFormat="0" applyFill="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66" fillId="37" borderId="0" applyNumberFormat="0" applyBorder="0" applyAlignment="0" applyProtection="0"/>
    <xf numFmtId="0" fontId="54" fillId="0" borderId="53"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34" borderId="0" applyNumberFormat="0" applyBorder="0" applyAlignment="0" applyProtection="0"/>
    <xf numFmtId="0" fontId="7" fillId="35" borderId="0" applyNumberFormat="0" applyBorder="0" applyAlignment="0" applyProtection="0"/>
    <xf numFmtId="0" fontId="62" fillId="23" borderId="57" applyNumberFormat="0" applyAlignment="0" applyProtection="0"/>
    <xf numFmtId="0" fontId="66" fillId="2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5" borderId="0" applyNumberFormat="0" applyBorder="0" applyAlignment="0" applyProtection="0"/>
    <xf numFmtId="0" fontId="7" fillId="28"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66" fillId="33"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28"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66" fillId="26"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6" fillId="27"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8" fillId="21" borderId="54"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7" fillId="34"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27" borderId="0" applyNumberFormat="0" applyBorder="0" applyAlignment="0" applyProtection="0"/>
    <xf numFmtId="0" fontId="65" fillId="0" borderId="58" applyNumberFormat="0" applyFill="0" applyAlignment="0" applyProtection="0"/>
    <xf numFmtId="0" fontId="7" fillId="28" borderId="0" applyNumberFormat="0" applyBorder="0" applyAlignment="0" applyProtection="0"/>
    <xf numFmtId="43" fontId="18" fillId="0" borderId="0" applyFont="0" applyFill="0" applyBorder="0" applyAlignment="0" applyProtection="0"/>
    <xf numFmtId="0" fontId="66" fillId="33" borderId="0" applyNumberFormat="0" applyBorder="0" applyAlignment="0" applyProtection="0"/>
    <xf numFmtId="0" fontId="7" fillId="1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7" fillId="35" borderId="0" applyNumberFormat="0" applyBorder="0" applyAlignment="0" applyProtection="0"/>
    <xf numFmtId="0" fontId="7" fillId="9" borderId="49" applyNumberFormat="0" applyFont="0" applyAlignment="0" applyProtection="0"/>
    <xf numFmtId="0" fontId="66" fillId="17" borderId="0" applyNumberFormat="0" applyBorder="0" applyAlignment="0" applyProtection="0"/>
    <xf numFmtId="0" fontId="66" fillId="37"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66" fillId="37"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17"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54" fillId="0" borderId="53" applyNumberFormat="0" applyFill="0" applyAlignment="0" applyProtection="0"/>
    <xf numFmtId="0" fontId="66" fillId="14" borderId="0" applyNumberFormat="0" applyBorder="0" applyAlignment="0" applyProtection="0"/>
    <xf numFmtId="0" fontId="66" fillId="17"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7" fillId="1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27"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7" fillId="34" borderId="0" applyNumberFormat="0" applyBorder="0" applyAlignment="0" applyProtection="0"/>
    <xf numFmtId="0" fontId="54" fillId="0" borderId="0" applyNumberFormat="0" applyFill="0" applyBorder="0" applyAlignment="0" applyProtection="0"/>
    <xf numFmtId="43" fontId="18" fillId="0" borderId="0" applyFont="0" applyFill="0" applyBorder="0" applyAlignment="0" applyProtection="0"/>
    <xf numFmtId="0" fontId="66" fillId="3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27"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0" fontId="7" fillId="10"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2"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66" fillId="24"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7" fillId="38"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7" fillId="38" borderId="0" applyNumberFormat="0" applyBorder="0" applyAlignment="0" applyProtection="0"/>
    <xf numFmtId="0" fontId="54" fillId="0" borderId="53" applyNumberFormat="0" applyFill="0" applyAlignment="0" applyProtection="0"/>
    <xf numFmtId="0" fontId="7" fillId="39" borderId="0" applyNumberFormat="0" applyBorder="0" applyAlignment="0" applyProtection="0"/>
    <xf numFmtId="0" fontId="60" fillId="22" borderId="54" applyNumberFormat="0" applyAlignment="0" applyProtection="0"/>
    <xf numFmtId="0" fontId="59" fillId="22" borderId="55" applyNumberFormat="0" applyAlignment="0" applyProtection="0"/>
    <xf numFmtId="0" fontId="57" fillId="20" borderId="0" applyNumberFormat="0" applyBorder="0" applyAlignment="0" applyProtection="0"/>
    <xf numFmtId="0" fontId="58" fillId="21" borderId="54" applyNumberFormat="0" applyAlignment="0" applyProtection="0"/>
    <xf numFmtId="0" fontId="61" fillId="0" borderId="56" applyNumberFormat="0" applyFill="0" applyAlignment="0" applyProtection="0"/>
    <xf numFmtId="0" fontId="66" fillId="14" borderId="0" applyNumberFormat="0" applyBorder="0" applyAlignment="0" applyProtection="0"/>
    <xf numFmtId="0" fontId="61" fillId="0" borderId="56" applyNumberFormat="0" applyFill="0" applyAlignment="0" applyProtection="0"/>
    <xf numFmtId="0" fontId="65" fillId="0" borderId="58" applyNumberFormat="0" applyFill="0" applyAlignment="0" applyProtection="0"/>
    <xf numFmtId="0" fontId="66" fillId="36"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3" fillId="0" borderId="52" applyNumberFormat="0" applyFill="0" applyAlignment="0" applyProtection="0"/>
    <xf numFmtId="0" fontId="66" fillId="29"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66" fillId="31" borderId="0" applyNumberFormat="0" applyBorder="0" applyAlignment="0" applyProtection="0"/>
    <xf numFmtId="0" fontId="7" fillId="11"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7" fillId="28" borderId="0" applyNumberFormat="0" applyBorder="0" applyAlignment="0" applyProtection="0"/>
    <xf numFmtId="0" fontId="7" fillId="32" borderId="0" applyNumberFormat="0" applyBorder="0" applyAlignment="0" applyProtection="0"/>
    <xf numFmtId="9" fontId="10" fillId="0" borderId="0" applyFont="0" applyFill="0" applyBorder="0" applyAlignment="0" applyProtection="0"/>
    <xf numFmtId="0" fontId="66" fillId="31" borderId="0" applyNumberFormat="0" applyBorder="0" applyAlignment="0" applyProtection="0"/>
    <xf numFmtId="0" fontId="57" fillId="20"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7" fillId="32"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60" fillId="22" borderId="54" applyNumberFormat="0" applyAlignment="0" applyProtection="0"/>
    <xf numFmtId="0" fontId="7" fillId="13"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7" fillId="39" borderId="0" applyNumberFormat="0" applyBorder="0" applyAlignment="0" applyProtection="0"/>
    <xf numFmtId="0" fontId="54" fillId="0" borderId="0" applyNumberForma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58" fillId="21" borderId="54" applyNumberFormat="0" applyAlignment="0" applyProtection="0"/>
    <xf numFmtId="0" fontId="60" fillId="22" borderId="54" applyNumberFormat="0" applyAlignment="0" applyProtection="0"/>
    <xf numFmtId="0" fontId="57" fillId="20" borderId="0" applyNumberFormat="0" applyBorder="0" applyAlignment="0" applyProtection="0"/>
    <xf numFmtId="0" fontId="54" fillId="0" borderId="0" applyNumberFormat="0" applyFill="0" applyBorder="0" applyAlignment="0" applyProtection="0"/>
    <xf numFmtId="0" fontId="7" fillId="28" borderId="0" applyNumberFormat="0" applyBorder="0" applyAlignment="0" applyProtection="0"/>
    <xf numFmtId="0" fontId="58" fillId="21" borderId="54" applyNumberFormat="0" applyAlignment="0" applyProtection="0"/>
    <xf numFmtId="0" fontId="7" fillId="3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43" fontId="18" fillId="0" borderId="0" applyFont="0" applyFill="0" applyBorder="0" applyAlignment="0" applyProtection="0"/>
    <xf numFmtId="0" fontId="7" fillId="39" borderId="0" applyNumberFormat="0" applyBorder="0" applyAlignment="0" applyProtection="0"/>
    <xf numFmtId="0" fontId="7" fillId="9" borderId="49" applyNumberFormat="0" applyFont="0" applyAlignment="0" applyProtection="0"/>
    <xf numFmtId="0" fontId="66" fillId="36" borderId="0" applyNumberFormat="0" applyBorder="0" applyAlignment="0" applyProtection="0"/>
    <xf numFmtId="0" fontId="52" fillId="0" borderId="51" applyNumberFormat="0" applyFill="0" applyAlignment="0" applyProtection="0"/>
    <xf numFmtId="0" fontId="66" fillId="29"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66" fillId="16" borderId="0" applyNumberFormat="0" applyBorder="0" applyAlignment="0" applyProtection="0"/>
    <xf numFmtId="0" fontId="66" fillId="33"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4" borderId="0" applyNumberFormat="0" applyBorder="0" applyAlignment="0" applyProtection="0"/>
    <xf numFmtId="0" fontId="60" fillId="22" borderId="54" applyNumberFormat="0" applyAlignment="0" applyProtection="0"/>
    <xf numFmtId="0" fontId="7" fillId="13" borderId="0" applyNumberFormat="0" applyBorder="0" applyAlignment="0" applyProtection="0"/>
    <xf numFmtId="0" fontId="7" fillId="28" borderId="0" applyNumberFormat="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25" borderId="0" applyNumberFormat="0" applyBorder="0" applyAlignment="0" applyProtection="0"/>
    <xf numFmtId="0" fontId="66" fillId="36" borderId="0" applyNumberFormat="0" applyBorder="0" applyAlignment="0" applyProtection="0"/>
    <xf numFmtId="9" fontId="10" fillId="0" borderId="0" applyFont="0" applyFill="0" applyBorder="0" applyAlignment="0" applyProtection="0"/>
    <xf numFmtId="0" fontId="54" fillId="0" borderId="0" applyNumberFormat="0" applyFill="0" applyBorder="0" applyAlignment="0" applyProtection="0"/>
    <xf numFmtId="0" fontId="62" fillId="23" borderId="57" applyNumberFormat="0" applyAlignment="0" applyProtection="0"/>
    <xf numFmtId="0" fontId="52" fillId="0" borderId="51" applyNumberFormat="0" applyFill="0" applyAlignment="0" applyProtection="0"/>
    <xf numFmtId="0" fontId="66" fillId="26"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6" fillId="26" borderId="0" applyNumberFormat="0" applyBorder="0" applyAlignment="0" applyProtection="0"/>
    <xf numFmtId="0" fontId="64" fillId="0" borderId="0" applyNumberFormat="0" applyFill="0" applyBorder="0" applyAlignment="0" applyProtection="0"/>
    <xf numFmtId="0" fontId="7" fillId="28" borderId="0" applyNumberFormat="0" applyBorder="0" applyAlignment="0" applyProtection="0"/>
    <xf numFmtId="0" fontId="66" fillId="31"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7" fillId="39"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59" fillId="22" borderId="55" applyNumberFormat="0" applyAlignment="0" applyProtection="0"/>
    <xf numFmtId="0" fontId="65" fillId="0" borderId="58" applyNumberFormat="0" applyFill="0" applyAlignment="0" applyProtection="0"/>
    <xf numFmtId="0" fontId="7" fillId="12" borderId="0" applyNumberFormat="0" applyBorder="0" applyAlignment="0" applyProtection="0"/>
    <xf numFmtId="0" fontId="52" fillId="0" borderId="51" applyNumberFormat="0" applyFill="0" applyAlignment="0" applyProtection="0"/>
    <xf numFmtId="0" fontId="61" fillId="0" borderId="56" applyNumberFormat="0" applyFill="0" applyAlignment="0" applyProtection="0"/>
    <xf numFmtId="0" fontId="55" fillId="18" borderId="0" applyNumberFormat="0" applyBorder="0" applyAlignment="0" applyProtection="0"/>
    <xf numFmtId="0" fontId="56" fillId="19"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29" borderId="0" applyNumberFormat="0" applyBorder="0" applyAlignment="0" applyProtection="0"/>
    <xf numFmtId="0" fontId="52" fillId="0" borderId="51" applyNumberFormat="0" applyFill="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65" fillId="0" borderId="58" applyNumberFormat="0" applyFill="0" applyAlignment="0" applyProtection="0"/>
    <xf numFmtId="0" fontId="60" fillId="22" borderId="54" applyNumberFormat="0" applyAlignment="0" applyProtection="0"/>
    <xf numFmtId="0" fontId="7" fillId="25"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66" fillId="17" borderId="0" applyNumberFormat="0" applyBorder="0" applyAlignment="0" applyProtection="0"/>
    <xf numFmtId="0" fontId="66" fillId="24"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5" fillId="0" borderId="58" applyNumberFormat="0" applyFill="0" applyAlignment="0" applyProtection="0"/>
    <xf numFmtId="0" fontId="66" fillId="14" borderId="0" applyNumberFormat="0" applyBorder="0" applyAlignment="0" applyProtection="0"/>
    <xf numFmtId="0" fontId="7" fillId="12"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6" fillId="36" borderId="0" applyNumberFormat="0" applyBorder="0" applyAlignment="0" applyProtection="0"/>
    <xf numFmtId="0" fontId="58" fillId="21" borderId="54" applyNumberFormat="0" applyAlignment="0" applyProtection="0"/>
    <xf numFmtId="0" fontId="7" fillId="11"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3" fillId="0" borderId="0" applyNumberFormat="0" applyFill="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5" fillId="0" borderId="58" applyNumberFormat="0" applyFill="0" applyAlignment="0" applyProtection="0"/>
    <xf numFmtId="0" fontId="59" fillId="22" borderId="55" applyNumberFormat="0" applyAlignment="0" applyProtection="0"/>
    <xf numFmtId="0" fontId="61" fillId="0" borderId="56" applyNumberFormat="0" applyFill="0" applyAlignment="0" applyProtection="0"/>
    <xf numFmtId="0" fontId="56" fillId="19" borderId="0" applyNumberFormat="0" applyBorder="0" applyAlignment="0" applyProtection="0"/>
    <xf numFmtId="0" fontId="62" fillId="23" borderId="57" applyNumberFormat="0" applyAlignment="0" applyProtection="0"/>
    <xf numFmtId="0" fontId="53" fillId="0" borderId="52" applyNumberFormat="0" applyFill="0" applyAlignment="0" applyProtection="0"/>
    <xf numFmtId="0" fontId="66" fillId="29" borderId="0" applyNumberFormat="0" applyBorder="0" applyAlignment="0" applyProtection="0"/>
    <xf numFmtId="0" fontId="59" fillId="22" borderId="55" applyNumberFormat="0" applyAlignment="0" applyProtection="0"/>
    <xf numFmtId="0" fontId="7" fillId="3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6" fillId="19"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59" fillId="22" borderId="55" applyNumberFormat="0" applyAlignment="0" applyProtection="0"/>
    <xf numFmtId="9" fontId="10" fillId="0" borderId="0" applyFont="0" applyFill="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7" fillId="13" borderId="0" applyNumberFormat="0" applyBorder="0" applyAlignment="0" applyProtection="0"/>
    <xf numFmtId="0" fontId="7" fillId="35"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2" fillId="0" borderId="51" applyNumberFormat="0" applyFill="0" applyAlignment="0" applyProtection="0"/>
    <xf numFmtId="0" fontId="7" fillId="11" borderId="0" applyNumberFormat="0" applyBorder="0" applyAlignment="0" applyProtection="0"/>
    <xf numFmtId="0" fontId="55" fillId="1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8" fillId="21" borderId="54" applyNumberFormat="0" applyAlignment="0" applyProtection="0"/>
    <xf numFmtId="0" fontId="7" fillId="13" borderId="0" applyNumberFormat="0" applyBorder="0" applyAlignment="0" applyProtection="0"/>
    <xf numFmtId="0" fontId="7" fillId="9" borderId="49" applyNumberFormat="0" applyFont="0" applyAlignment="0" applyProtection="0"/>
    <xf numFmtId="0" fontId="66" fillId="31" borderId="0" applyNumberFormat="0" applyBorder="0" applyAlignment="0" applyProtection="0"/>
    <xf numFmtId="0" fontId="62" fillId="23" borderId="57" applyNumberFormat="0" applyAlignment="0" applyProtection="0"/>
    <xf numFmtId="0" fontId="7" fillId="25"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7" fillId="20"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35" borderId="0" applyNumberFormat="0" applyBorder="0" applyAlignment="0" applyProtection="0"/>
    <xf numFmtId="0" fontId="53" fillId="0" borderId="52" applyNumberFormat="0" applyFill="0" applyAlignment="0" applyProtection="0"/>
    <xf numFmtId="0" fontId="66" fillId="31"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61" fillId="0" borderId="56" applyNumberFormat="0" applyFill="0" applyAlignment="0" applyProtection="0"/>
    <xf numFmtId="0" fontId="54" fillId="0" borderId="53" applyNumberFormat="0" applyFill="0" applyAlignment="0" applyProtection="0"/>
    <xf numFmtId="0" fontId="59" fillId="22" borderId="55" applyNumberFormat="0" applyAlignment="0" applyProtection="0"/>
    <xf numFmtId="0" fontId="62" fillId="23" borderId="57" applyNumberFormat="0" applyAlignment="0" applyProtection="0"/>
    <xf numFmtId="0" fontId="66" fillId="16" borderId="0" applyNumberFormat="0" applyBorder="0" applyAlignment="0" applyProtection="0"/>
    <xf numFmtId="0" fontId="7" fillId="13"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6"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26" borderId="0" applyNumberFormat="0" applyBorder="0" applyAlignment="0" applyProtection="0"/>
    <xf numFmtId="0" fontId="7" fillId="28" borderId="0" applyNumberFormat="0" applyBorder="0" applyAlignment="0" applyProtection="0"/>
    <xf numFmtId="0" fontId="53" fillId="0" borderId="52" applyNumberFormat="0" applyFill="0" applyAlignment="0" applyProtection="0"/>
    <xf numFmtId="0" fontId="63" fillId="0" borderId="0" applyNumberFormat="0" applyFill="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34" borderId="0" applyNumberFormat="0" applyBorder="0" applyAlignment="0" applyProtection="0"/>
    <xf numFmtId="0" fontId="66" fillId="27"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15" borderId="0" applyNumberFormat="0" applyBorder="0" applyAlignment="0" applyProtection="0"/>
    <xf numFmtId="0" fontId="7" fillId="9" borderId="49" applyNumberFormat="0" applyFont="0" applyAlignment="0" applyProtection="0"/>
    <xf numFmtId="0" fontId="7" fillId="13"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52" fillId="0" borderId="51" applyNumberFormat="0" applyFill="0" applyAlignment="0" applyProtection="0"/>
    <xf numFmtId="0" fontId="58" fillId="21" borderId="54" applyNumberFormat="0" applyAlignment="0" applyProtection="0"/>
    <xf numFmtId="0" fontId="57" fillId="20" borderId="0" applyNumberFormat="0" applyBorder="0" applyAlignment="0" applyProtection="0"/>
    <xf numFmtId="0" fontId="66" fillId="31"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7" fillId="28" borderId="0" applyNumberFormat="0" applyBorder="0" applyAlignment="0" applyProtection="0"/>
    <xf numFmtId="0" fontId="65" fillId="0" borderId="58" applyNumberFormat="0" applyFill="0" applyAlignment="0" applyProtection="0"/>
    <xf numFmtId="0" fontId="7" fillId="35" borderId="0" applyNumberFormat="0" applyBorder="0" applyAlignment="0" applyProtection="0"/>
    <xf numFmtId="0" fontId="66" fillId="36" borderId="0" applyNumberFormat="0" applyBorder="0" applyAlignment="0" applyProtection="0"/>
    <xf numFmtId="0" fontId="66" fillId="24"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9" fillId="22" borderId="55" applyNumberFormat="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34"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9" fillId="22" borderId="55" applyNumberFormat="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6" fillId="19"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7" fillId="9" borderId="49" applyNumberFormat="0" applyFont="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3" fillId="0" borderId="0" applyNumberFormat="0" applyFill="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2"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7" fillId="3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7" fillId="12"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7" fillId="20"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1"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2" fillId="0" borderId="51"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7" fillId="38"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29"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4"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5"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1"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53" fillId="0" borderId="52" applyNumberFormat="0" applyFill="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7" fillId="38"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4" fillId="0" borderId="0" applyNumberFormat="0" applyFill="0" applyBorder="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7" fillId="15"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2"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66" fillId="14"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5"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38"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66" fillId="26"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3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55" fillId="18"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7" fillId="28"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66" fillId="24"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66" fillId="27"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29"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31"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13"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66" fillId="29"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4" fillId="0" borderId="0" applyNumberFormat="0" applyFill="0" applyBorder="0" applyAlignment="0" applyProtection="0"/>
    <xf numFmtId="0" fontId="66" fillId="16" borderId="0" applyNumberFormat="0" applyBorder="0" applyAlignment="0" applyProtection="0"/>
    <xf numFmtId="0" fontId="62" fillId="23" borderId="57" applyNumberFormat="0" applyAlignment="0" applyProtection="0"/>
    <xf numFmtId="0" fontId="7" fillId="11"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52" fillId="0" borderId="51" applyNumberFormat="0" applyFill="0" applyAlignment="0" applyProtection="0"/>
    <xf numFmtId="0" fontId="66" fillId="30" borderId="0" applyNumberFormat="0" applyBorder="0" applyAlignment="0" applyProtection="0"/>
    <xf numFmtId="0" fontId="66" fillId="26"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4"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2"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59" fillId="22" borderId="55" applyNumberFormat="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4" fillId="0" borderId="53" applyNumberFormat="0" applyFill="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66" fillId="33"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66" fillId="30"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54" fillId="0" borderId="53" applyNumberFormat="0" applyFill="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1" fillId="0" borderId="56" applyNumberFormat="0" applyFill="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64" fillId="0" borderId="0" applyNumberForma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56" fillId="19"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4" fillId="0" borderId="0" applyNumberFormat="0" applyFill="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7"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66" fillId="2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5" fillId="0" borderId="58" applyNumberFormat="0" applyFill="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66" fillId="37"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36"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7"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29"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66" fillId="36"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61" fillId="0" borderId="56"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7" fillId="3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7" fillId="15" borderId="0" applyNumberFormat="0" applyBorder="0" applyAlignment="0" applyProtection="0"/>
    <xf numFmtId="0" fontId="54" fillId="0" borderId="0" applyNumberFormat="0" applyFill="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9" fillId="22" borderId="55" applyNumberFormat="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66" fillId="3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43" fontId="18" fillId="0" borderId="0" applyFont="0" applyFill="0" applyBorder="0" applyAlignment="0" applyProtection="0"/>
    <xf numFmtId="0" fontId="7" fillId="12" borderId="0" applyNumberFormat="0" applyBorder="0" applyAlignment="0" applyProtection="0"/>
    <xf numFmtId="0" fontId="7" fillId="34"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6" fillId="14"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7" fillId="34"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13"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66" fillId="30"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7" fillId="25"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25"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7" fillId="32"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17"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2" fillId="0" borderId="51"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8" fillId="21" borderId="54" applyNumberFormat="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66" fillId="27" borderId="0" applyNumberFormat="0" applyBorder="0" applyAlignment="0" applyProtection="0"/>
    <xf numFmtId="0" fontId="66" fillId="24"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4"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26"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66" fillId="33"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55" fillId="18"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1" fillId="0" borderId="56" applyNumberFormat="0" applyFill="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56" fillId="19"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0"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5" fillId="1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28"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9" fontId="15" fillId="0" borderId="0" applyFont="0" applyFill="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7" fillId="1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7" fillId="35"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6" fillId="33"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4" fillId="0" borderId="0" applyNumberFormat="0" applyFill="0" applyBorder="0" applyAlignment="0" applyProtection="0"/>
    <xf numFmtId="0" fontId="66" fillId="29"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3" fillId="0" borderId="0" applyNumberFormat="0" applyFill="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28"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27"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39"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7" fillId="12"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7" fillId="34"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3" fillId="0" borderId="52"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7" fillId="9" borderId="49" applyNumberFormat="0" applyFont="0" applyAlignment="0" applyProtection="0"/>
    <xf numFmtId="0" fontId="7" fillId="38" borderId="0" applyNumberFormat="0" applyBorder="0" applyAlignment="0" applyProtection="0"/>
    <xf numFmtId="0" fontId="66" fillId="29"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5" borderId="0" applyNumberFormat="0" applyBorder="0" applyAlignment="0" applyProtection="0"/>
    <xf numFmtId="0" fontId="7" fillId="1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3" fillId="0" borderId="52" applyNumberFormat="0" applyFill="0" applyAlignment="0" applyProtection="0"/>
    <xf numFmtId="0" fontId="66" fillId="33"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6" fillId="1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1" borderId="0" applyNumberFormat="0" applyBorder="0" applyAlignment="0" applyProtection="0"/>
    <xf numFmtId="0" fontId="55" fillId="18" borderId="0" applyNumberFormat="0" applyBorder="0" applyAlignment="0" applyProtection="0"/>
    <xf numFmtId="0" fontId="66" fillId="2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4" fillId="0" borderId="53" applyNumberFormat="0" applyFill="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8" borderId="0" applyNumberFormat="0" applyBorder="0" applyAlignment="0" applyProtection="0"/>
    <xf numFmtId="0" fontId="66" fillId="37" borderId="0" applyNumberFormat="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65" fillId="0" borderId="58"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1"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66" fillId="37" borderId="0" applyNumberFormat="0" applyBorder="0" applyAlignment="0" applyProtection="0"/>
    <xf numFmtId="0" fontId="7" fillId="32"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7" fillId="10"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6" borderId="0" applyNumberFormat="0" applyBorder="0" applyAlignment="0" applyProtection="0"/>
    <xf numFmtId="0" fontId="62" fillId="23" borderId="57" applyNumberFormat="0" applyAlignment="0" applyProtection="0"/>
    <xf numFmtId="0" fontId="7" fillId="34"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7" fillId="9" borderId="49" applyNumberFormat="0" applyFont="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2" fillId="23" borderId="57" applyNumberFormat="0" applyAlignment="0" applyProtection="0"/>
    <xf numFmtId="0" fontId="7" fillId="12"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7" fillId="12"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0" borderId="0" applyNumberFormat="0" applyBorder="0" applyAlignment="0" applyProtection="0"/>
    <xf numFmtId="0" fontId="59" fillId="22" borderId="55" applyNumberFormat="0" applyAlignment="0" applyProtection="0"/>
    <xf numFmtId="0" fontId="63" fillId="0" borderId="0" applyNumberFormat="0" applyFill="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66" fillId="24"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2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66" fillId="26"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0"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6" fillId="33"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7" fillId="32"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6" borderId="0" applyNumberFormat="0" applyBorder="0" applyAlignment="0" applyProtection="0"/>
    <xf numFmtId="0" fontId="7" fillId="15"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7" fillId="34" borderId="0" applyNumberFormat="0" applyBorder="0" applyAlignment="0" applyProtection="0"/>
    <xf numFmtId="0" fontId="66" fillId="36"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6" fillId="2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54" fillId="0" borderId="53"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53" fillId="0" borderId="52" applyNumberFormat="0" applyFill="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1"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9" fillId="22" borderId="55" applyNumberFormat="0" applyAlignment="0" applyProtection="0"/>
    <xf numFmtId="0" fontId="65" fillId="0" borderId="58" applyNumberFormat="0" applyFill="0" applyAlignment="0" applyProtection="0"/>
    <xf numFmtId="0" fontId="7" fillId="9" borderId="49" applyNumberFormat="0" applyFont="0" applyAlignment="0" applyProtection="0"/>
    <xf numFmtId="0" fontId="63" fillId="0" borderId="0" applyNumberFormat="0" applyFill="0" applyBorder="0" applyAlignment="0" applyProtection="0"/>
    <xf numFmtId="0" fontId="52" fillId="0" borderId="51" applyNumberFormat="0" applyFill="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7" fillId="35"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54" fillId="0" borderId="0" applyNumberFormat="0" applyFill="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7" fillId="25" borderId="0" applyNumberFormat="0" applyBorder="0" applyAlignment="0" applyProtection="0"/>
    <xf numFmtId="0" fontId="64" fillId="0" borderId="0" applyNumberFormat="0" applyFill="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1" fillId="0" borderId="56" applyNumberFormat="0" applyFill="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66" fillId="33" borderId="0" applyNumberFormat="0" applyBorder="0" applyAlignment="0" applyProtection="0"/>
    <xf numFmtId="0" fontId="7" fillId="39"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2"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6" fillId="1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15" borderId="0" applyNumberFormat="0" applyBorder="0" applyAlignment="0" applyProtection="0"/>
    <xf numFmtId="0" fontId="65" fillId="0" borderId="58" applyNumberFormat="0" applyFill="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25"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52" fillId="0" borderId="51" applyNumberFormat="0" applyFill="0" applyAlignment="0" applyProtection="0"/>
    <xf numFmtId="0" fontId="7" fillId="12"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26"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25"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3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60" fillId="22" borderId="54" applyNumberFormat="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66" fillId="26" borderId="0" applyNumberFormat="0" applyBorder="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7"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7" fillId="35" borderId="0" applyNumberFormat="0" applyBorder="0" applyAlignment="0" applyProtection="0"/>
    <xf numFmtId="0" fontId="62" fillId="23" borderId="57" applyNumberFormat="0" applyAlignment="0" applyProtection="0"/>
    <xf numFmtId="0" fontId="7" fillId="38"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53" fillId="0" borderId="52" applyNumberFormat="0" applyFill="0" applyAlignment="0" applyProtection="0"/>
    <xf numFmtId="0" fontId="66" fillId="27"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52" fillId="0" borderId="51"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66" fillId="3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54" fillId="0" borderId="0" applyNumberFormat="0" applyFill="0" applyBorder="0" applyAlignment="0" applyProtection="0"/>
    <xf numFmtId="0" fontId="7" fillId="12" borderId="0" applyNumberFormat="0" applyBorder="0" applyAlignment="0" applyProtection="0"/>
    <xf numFmtId="0" fontId="7" fillId="34"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3" fillId="0" borderId="0" applyNumberFormat="0" applyFill="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27" borderId="0" applyNumberFormat="0" applyBorder="0" applyAlignment="0" applyProtection="0"/>
    <xf numFmtId="0" fontId="59" fillId="22" borderId="55" applyNumberFormat="0" applyAlignment="0" applyProtection="0"/>
    <xf numFmtId="0" fontId="66" fillId="2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5"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9" fontId="10" fillId="0" borderId="0" applyFon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9" borderId="0" applyNumberFormat="0" applyBorder="0" applyAlignment="0" applyProtection="0"/>
    <xf numFmtId="0" fontId="7" fillId="3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66" fillId="14" borderId="0" applyNumberFormat="0" applyBorder="0" applyAlignment="0" applyProtection="0"/>
    <xf numFmtId="0" fontId="66" fillId="27"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4"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52" fillId="0" borderId="51"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7" fillId="13" borderId="0" applyNumberFormat="0" applyBorder="0" applyAlignment="0" applyProtection="0"/>
    <xf numFmtId="0" fontId="57" fillId="20"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43" fontId="18" fillId="0" borderId="0" applyFont="0" applyFill="0" applyBorder="0" applyAlignment="0" applyProtection="0"/>
    <xf numFmtId="0" fontId="66" fillId="37"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3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66" fillId="27"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7" fillId="28"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53" fillId="0" borderId="52" applyNumberFormat="0" applyFill="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10"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6" fillId="31"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55" fillId="18"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56" fillId="19"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5" fillId="0" borderId="58"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31"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13" borderId="0" applyNumberFormat="0" applyBorder="0" applyAlignment="0" applyProtection="0"/>
    <xf numFmtId="0" fontId="7" fillId="28" borderId="0" applyNumberFormat="0" applyBorder="0" applyAlignment="0" applyProtection="0"/>
    <xf numFmtId="0" fontId="53" fillId="0" borderId="52" applyNumberFormat="0" applyFill="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14" borderId="0" applyNumberFormat="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57" fillId="20"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7" fillId="32" borderId="0" applyNumberFormat="0" applyBorder="0" applyAlignment="0" applyProtection="0"/>
    <xf numFmtId="0" fontId="66" fillId="24" borderId="0" applyNumberFormat="0" applyBorder="0" applyAlignment="0" applyProtection="0"/>
    <xf numFmtId="0" fontId="7" fillId="34" borderId="0" applyNumberFormat="0" applyBorder="0" applyAlignment="0" applyProtection="0"/>
    <xf numFmtId="9" fontId="10" fillId="0" borderId="0" applyFont="0" applyFill="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2" fillId="23" borderId="57" applyNumberFormat="0" applyAlignment="0" applyProtection="0"/>
    <xf numFmtId="0" fontId="66" fillId="36" borderId="0" applyNumberFormat="0" applyBorder="0" applyAlignment="0" applyProtection="0"/>
    <xf numFmtId="0" fontId="7" fillId="25"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9" fillId="22" borderId="55" applyNumberFormat="0" applyAlignment="0" applyProtection="0"/>
    <xf numFmtId="0" fontId="7" fillId="32" borderId="0" applyNumberFormat="0" applyBorder="0" applyAlignment="0" applyProtection="0"/>
    <xf numFmtId="0" fontId="7" fillId="38"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9" fontId="10" fillId="0" borderId="0" applyFont="0" applyFill="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8" fillId="21" borderId="54" applyNumberFormat="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8" fillId="21" borderId="54" applyNumberFormat="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2" fillId="0" borderId="51" applyNumberFormat="0" applyFill="0" applyAlignment="0" applyProtection="0"/>
    <xf numFmtId="0" fontId="65" fillId="0" borderId="58" applyNumberFormat="0" applyFill="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54" fillId="0" borderId="53" applyNumberFormat="0" applyFill="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9" fontId="15" fillId="0" borderId="0" applyFon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1" fillId="0" borderId="56" applyNumberFormat="0" applyFill="0" applyAlignment="0" applyProtection="0"/>
    <xf numFmtId="0" fontId="66" fillId="30" borderId="0" applyNumberFormat="0" applyBorder="0" applyAlignment="0" applyProtection="0"/>
    <xf numFmtId="0" fontId="7" fillId="39"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53" fillId="0" borderId="52" applyNumberFormat="0" applyFill="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6" fillId="37"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7" fillId="32"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30"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66" fillId="27"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25"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7" fillId="38"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28"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66" fillId="33" borderId="0" applyNumberFormat="0" applyBorder="0" applyAlignment="0" applyProtection="0"/>
    <xf numFmtId="0" fontId="55" fillId="18"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28" borderId="0" applyNumberFormat="0" applyBorder="0" applyAlignment="0" applyProtection="0"/>
    <xf numFmtId="0" fontId="7" fillId="38"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14"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66" fillId="16"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7" fillId="25"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9"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9" fillId="22" borderId="55" applyNumberFormat="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52" fillId="0" borderId="51"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7" fillId="39"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4" fillId="0" borderId="0" applyNumberFormat="0" applyFill="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54" fillId="0" borderId="53" applyNumberFormat="0" applyFill="0" applyAlignment="0" applyProtection="0"/>
    <xf numFmtId="0" fontId="7" fillId="39" borderId="0" applyNumberFormat="0" applyBorder="0" applyAlignment="0" applyProtection="0"/>
    <xf numFmtId="0" fontId="7" fillId="28"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36"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57" fillId="20"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43" fontId="18" fillId="0" borderId="0" applyFont="0" applyFill="0" applyBorder="0" applyAlignment="0" applyProtection="0"/>
    <xf numFmtId="0" fontId="7" fillId="32"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7" fillId="38"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56" fillId="1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0"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58" fillId="21" borderId="54" applyNumberFormat="0" applyAlignment="0" applyProtection="0"/>
    <xf numFmtId="0" fontId="59" fillId="22" borderId="55" applyNumberFormat="0" applyAlignment="0" applyProtection="0"/>
    <xf numFmtId="0" fontId="7" fillId="10"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59" fillId="22" borderId="55" applyNumberFormat="0" applyAlignment="0" applyProtection="0"/>
    <xf numFmtId="0" fontId="60" fillId="22"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55" fillId="18"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62" fillId="23" borderId="57" applyNumberFormat="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9" borderId="49" applyNumberFormat="0" applyFont="0" applyAlignment="0" applyProtection="0"/>
    <xf numFmtId="0" fontId="7" fillId="13"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6"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53" fillId="0" borderId="52" applyNumberFormat="0" applyFill="0" applyAlignment="0" applyProtection="0"/>
    <xf numFmtId="0" fontId="7" fillId="15"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7" fillId="39"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1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56" fillId="19"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65" fillId="0" borderId="58" applyNumberFormat="0" applyFill="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61" fillId="0" borderId="56" applyNumberFormat="0" applyFill="0" applyAlignment="0" applyProtection="0"/>
    <xf numFmtId="0" fontId="7" fillId="32"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3" fillId="0" borderId="52" applyNumberFormat="0" applyFill="0" applyAlignment="0" applyProtection="0"/>
    <xf numFmtId="0" fontId="55" fillId="18"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39"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66" fillId="16"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31"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0" fontId="53" fillId="0" borderId="52" applyNumberFormat="0" applyFill="0" applyAlignment="0" applyProtection="0"/>
    <xf numFmtId="0" fontId="66" fillId="26"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3" fillId="0" borderId="52" applyNumberFormat="0" applyFill="0" applyAlignment="0" applyProtection="0"/>
    <xf numFmtId="0" fontId="7" fillId="15"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3" fillId="0" borderId="0" applyNumberFormat="0" applyFill="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0" fillId="22" borderId="54" applyNumberFormat="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4"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66" fillId="29"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3" fillId="0" borderId="52"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62" fillId="23" borderId="57" applyNumberFormat="0" applyAlignment="0" applyProtection="0"/>
    <xf numFmtId="0" fontId="65" fillId="0" borderId="58" applyNumberFormat="0" applyFill="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3"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6" borderId="0" applyNumberFormat="0" applyBorder="0" applyAlignment="0" applyProtection="0"/>
    <xf numFmtId="0" fontId="54" fillId="0" borderId="53" applyNumberFormat="0" applyFill="0" applyAlignment="0" applyProtection="0"/>
    <xf numFmtId="0" fontId="66" fillId="26"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7" fillId="34"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5" fillId="0" borderId="58"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17"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66" fillId="26"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66" fillId="33"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7" fillId="38"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5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6" fillId="27"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58" fillId="21" borderId="54" applyNumberFormat="0" applyAlignment="0" applyProtection="0"/>
    <xf numFmtId="0" fontId="66" fillId="33"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66" fillId="30"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7" fillId="28"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66" fillId="36"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0" fontId="7" fillId="25"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3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7" fillId="39"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6" fillId="14"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7" fillId="12"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4" fillId="0" borderId="0" applyNumberFormat="0" applyFill="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7" fillId="38"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63"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4" fillId="0" borderId="0" applyNumberFormat="0" applyFill="0" applyBorder="0" applyAlignment="0" applyProtection="0"/>
    <xf numFmtId="0" fontId="66" fillId="3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66" fillId="27"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66" fillId="27" borderId="0" applyNumberFormat="0" applyBorder="0" applyAlignment="0" applyProtection="0"/>
    <xf numFmtId="0" fontId="66" fillId="2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2" fillId="0" borderId="51" applyNumberFormat="0" applyFill="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34"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3" fillId="0" borderId="0" applyNumberFormat="0" applyFill="0" applyBorder="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7" fillId="39"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62" fillId="23" borderId="57" applyNumberFormat="0" applyAlignment="0" applyProtection="0"/>
    <xf numFmtId="9" fontId="10" fillId="0" borderId="0" applyFont="0" applyFill="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60" fillId="22" borderId="54" applyNumberFormat="0" applyAlignment="0" applyProtection="0"/>
    <xf numFmtId="0" fontId="7" fillId="10" borderId="0" applyNumberFormat="0" applyBorder="0" applyAlignment="0" applyProtection="0"/>
    <xf numFmtId="0" fontId="53" fillId="0" borderId="52"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6" fillId="2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8" fillId="21" borderId="54" applyNumberFormat="0" applyAlignment="0" applyProtection="0"/>
    <xf numFmtId="0" fontId="55" fillId="18"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1"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5" fillId="0" borderId="58" applyNumberFormat="0" applyFill="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6" fillId="24" borderId="0" applyNumberFormat="0" applyBorder="0" applyAlignment="0" applyProtection="0"/>
    <xf numFmtId="0" fontId="7" fillId="38" borderId="0" applyNumberFormat="0" applyBorder="0" applyAlignment="0" applyProtection="0"/>
    <xf numFmtId="0" fontId="61" fillId="0" borderId="56" applyNumberFormat="0" applyFill="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7" fillId="13"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26"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5" fillId="0" borderId="58" applyNumberFormat="0" applyFill="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13"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66" fillId="30"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66" fillId="24" borderId="0" applyNumberFormat="0" applyBorder="0" applyAlignment="0" applyProtection="0"/>
    <xf numFmtId="0" fontId="62" fillId="23" borderId="57" applyNumberFormat="0" applyAlignment="0" applyProtection="0"/>
    <xf numFmtId="0" fontId="7" fillId="11"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66" fillId="31" borderId="0" applyNumberFormat="0" applyBorder="0" applyAlignment="0" applyProtection="0"/>
    <xf numFmtId="0" fontId="66" fillId="26"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66" fillId="14" borderId="0" applyNumberFormat="0" applyBorder="0" applyAlignment="0" applyProtection="0"/>
    <xf numFmtId="0" fontId="62" fillId="23" borderId="57" applyNumberFormat="0" applyAlignment="0" applyProtection="0"/>
    <xf numFmtId="0" fontId="66" fillId="33" borderId="0" applyNumberFormat="0" applyBorder="0" applyAlignment="0" applyProtection="0"/>
    <xf numFmtId="0" fontId="65" fillId="0" borderId="58" applyNumberFormat="0" applyFill="0" applyAlignment="0" applyProtection="0"/>
    <xf numFmtId="0" fontId="52" fillId="0" borderId="51" applyNumberFormat="0" applyFill="0" applyAlignment="0" applyProtection="0"/>
    <xf numFmtId="0" fontId="64" fillId="0" borderId="0" applyNumberFormat="0" applyFill="0" applyBorder="0" applyAlignment="0" applyProtection="0"/>
    <xf numFmtId="0" fontId="62" fillId="23" borderId="57" applyNumberFormat="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54" fillId="0" borderId="53" applyNumberFormat="0" applyFill="0" applyAlignment="0" applyProtection="0"/>
    <xf numFmtId="0" fontId="62" fillId="23" borderId="57" applyNumberFormat="0" applyAlignment="0" applyProtection="0"/>
    <xf numFmtId="0" fontId="7" fillId="11" borderId="0" applyNumberFormat="0" applyBorder="0" applyAlignment="0" applyProtection="0"/>
    <xf numFmtId="0" fontId="59" fillId="22" borderId="55" applyNumberFormat="0" applyAlignment="0" applyProtection="0"/>
    <xf numFmtId="0" fontId="7" fillId="38" borderId="0" applyNumberFormat="0" applyBorder="0" applyAlignment="0" applyProtection="0"/>
    <xf numFmtId="0" fontId="54" fillId="0" borderId="53" applyNumberFormat="0" applyFill="0" applyAlignment="0" applyProtection="0"/>
    <xf numFmtId="0" fontId="66" fillId="36"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0" fillId="22" borderId="54" applyNumberFormat="0" applyAlignment="0" applyProtection="0"/>
    <xf numFmtId="0" fontId="7" fillId="38" borderId="0" applyNumberFormat="0" applyBorder="0" applyAlignment="0" applyProtection="0"/>
    <xf numFmtId="0" fontId="7" fillId="9" borderId="49" applyNumberFormat="0" applyFont="0" applyAlignment="0" applyProtection="0"/>
    <xf numFmtId="0" fontId="66" fillId="27"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7" fillId="32"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43" fontId="18" fillId="0" borderId="0" applyFont="0" applyFill="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66" fillId="37" borderId="0" applyNumberFormat="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5" fillId="0" borderId="58"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59" fillId="22" borderId="55"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2" fillId="23" borderId="57" applyNumberFormat="0" applyAlignment="0" applyProtection="0"/>
    <xf numFmtId="0" fontId="63" fillId="0" borderId="0" applyNumberFormat="0" applyFill="0" applyBorder="0" applyAlignment="0" applyProtection="0"/>
    <xf numFmtId="0" fontId="55" fillId="18"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7" fillId="11" borderId="0" applyNumberFormat="0" applyBorder="0" applyAlignment="0" applyProtection="0"/>
    <xf numFmtId="43" fontId="18" fillId="0" borderId="0" applyFont="0" applyFill="0" applyBorder="0" applyAlignment="0" applyProtection="0"/>
    <xf numFmtId="0" fontId="7" fillId="35"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58" fillId="21" borderId="54" applyNumberFormat="0" applyAlignment="0" applyProtection="0"/>
    <xf numFmtId="0" fontId="7" fillId="32" borderId="0" applyNumberFormat="0" applyBorder="0" applyAlignment="0" applyProtection="0"/>
    <xf numFmtId="0" fontId="66" fillId="1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66" fillId="16" borderId="0" applyNumberFormat="0" applyBorder="0" applyAlignment="0" applyProtection="0"/>
    <xf numFmtId="0" fontId="66" fillId="37"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66" fillId="2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9" fontId="10" fillId="0" borderId="0" applyFont="0" applyFill="0" applyBorder="0" applyAlignment="0" applyProtection="0"/>
    <xf numFmtId="0" fontId="7" fillId="34"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58" fillId="21" borderId="54" applyNumberFormat="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7" fillId="32" borderId="0" applyNumberFormat="0" applyBorder="0" applyAlignment="0" applyProtection="0"/>
    <xf numFmtId="0" fontId="53" fillId="0" borderId="52" applyNumberFormat="0" applyFill="0" applyAlignment="0" applyProtection="0"/>
    <xf numFmtId="0" fontId="7" fillId="25"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7" fillId="15"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9" fillId="22" borderId="55" applyNumberFormat="0" applyAlignment="0" applyProtection="0"/>
    <xf numFmtId="0" fontId="58" fillId="21" borderId="54" applyNumberFormat="0" applyAlignment="0" applyProtection="0"/>
    <xf numFmtId="0" fontId="65" fillId="0" borderId="58" applyNumberFormat="0" applyFill="0" applyAlignment="0" applyProtection="0"/>
    <xf numFmtId="0" fontId="58" fillId="21" borderId="54" applyNumberFormat="0" applyAlignment="0" applyProtection="0"/>
    <xf numFmtId="0" fontId="7" fillId="13" borderId="0" applyNumberFormat="0" applyBorder="0" applyAlignment="0" applyProtection="0"/>
    <xf numFmtId="0" fontId="7" fillId="11"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59" fillId="22" borderId="55" applyNumberFormat="0" applyAlignment="0" applyProtection="0"/>
    <xf numFmtId="9" fontId="15" fillId="0" borderId="0" applyFont="0" applyFill="0" applyBorder="0" applyAlignment="0" applyProtection="0"/>
    <xf numFmtId="0" fontId="52" fillId="0" borderId="51" applyNumberFormat="0" applyFill="0" applyAlignment="0" applyProtection="0"/>
    <xf numFmtId="0" fontId="7" fillId="9" borderId="49" applyNumberFormat="0" applyFont="0" applyAlignment="0" applyProtection="0"/>
    <xf numFmtId="0" fontId="66" fillId="29" borderId="0" applyNumberFormat="0" applyBorder="0" applyAlignment="0" applyProtection="0"/>
    <xf numFmtId="0" fontId="66" fillId="31"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7" fillId="2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28"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57" fillId="20"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9" fillId="22" borderId="55" applyNumberFormat="0" applyAlignment="0" applyProtection="0"/>
    <xf numFmtId="0" fontId="66" fillId="14"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7" fillId="9" borderId="49" applyNumberFormat="0" applyFont="0" applyAlignment="0" applyProtection="0"/>
    <xf numFmtId="0" fontId="55" fillId="18" borderId="0" applyNumberFormat="0" applyBorder="0" applyAlignment="0" applyProtection="0"/>
    <xf numFmtId="0" fontId="7" fillId="28"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1" fillId="0" borderId="56" applyNumberFormat="0" applyFill="0" applyAlignment="0" applyProtection="0"/>
    <xf numFmtId="0" fontId="60" fillId="22" borderId="54"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52" fillId="0" borderId="51" applyNumberFormat="0" applyFill="0" applyAlignment="0" applyProtection="0"/>
    <xf numFmtId="0" fontId="7" fillId="32"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9" borderId="49" applyNumberFormat="0" applyFont="0" applyAlignment="0" applyProtection="0"/>
    <xf numFmtId="0" fontId="66" fillId="17"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7" fillId="13"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53" fillId="0" borderId="52" applyNumberFormat="0" applyFill="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37"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7" fillId="25" borderId="0" applyNumberFormat="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38" borderId="0" applyNumberFormat="0" applyBorder="0" applyAlignment="0" applyProtection="0"/>
    <xf numFmtId="0" fontId="66" fillId="37" borderId="0" applyNumberFormat="0" applyBorder="0" applyAlignment="0" applyProtection="0"/>
    <xf numFmtId="0" fontId="7" fillId="1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55" fillId="18"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24" borderId="0" applyNumberFormat="0" applyBorder="0" applyAlignment="0" applyProtection="0"/>
    <xf numFmtId="0" fontId="65" fillId="0" borderId="58" applyNumberFormat="0" applyFill="0" applyAlignment="0" applyProtection="0"/>
    <xf numFmtId="0" fontId="66" fillId="24" borderId="0" applyNumberFormat="0" applyBorder="0" applyAlignment="0" applyProtection="0"/>
    <xf numFmtId="0" fontId="54" fillId="0" borderId="53" applyNumberFormat="0" applyFill="0" applyAlignment="0" applyProtection="0"/>
    <xf numFmtId="0" fontId="66" fillId="31" borderId="0" applyNumberFormat="0" applyBorder="0" applyAlignment="0" applyProtection="0"/>
    <xf numFmtId="0" fontId="66" fillId="27" borderId="0" applyNumberFormat="0" applyBorder="0" applyAlignment="0" applyProtection="0"/>
    <xf numFmtId="0" fontId="7" fillId="39" borderId="0" applyNumberFormat="0" applyBorder="0" applyAlignment="0" applyProtection="0"/>
    <xf numFmtId="0" fontId="66" fillId="31"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66" fillId="27"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66" fillId="29" borderId="0" applyNumberFormat="0" applyBorder="0" applyAlignment="0" applyProtection="0"/>
    <xf numFmtId="0" fontId="54" fillId="0" borderId="0" applyNumberFormat="0" applyFill="0" applyBorder="0" applyAlignment="0" applyProtection="0"/>
    <xf numFmtId="0" fontId="7" fillId="25" borderId="0" applyNumberFormat="0" applyBorder="0" applyAlignment="0" applyProtection="0"/>
    <xf numFmtId="0" fontId="60" fillId="22" borderId="54" applyNumberFormat="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3"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0"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11"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66" fillId="36" borderId="0" applyNumberFormat="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9" fontId="10" fillId="0" borderId="0" applyFont="0" applyFill="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64" fillId="0" borderId="0" applyNumberFormat="0" applyFill="0" applyBorder="0" applyAlignment="0" applyProtection="0"/>
    <xf numFmtId="0" fontId="57" fillId="20"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0" borderId="0" applyNumberFormat="0" applyBorder="0" applyAlignment="0" applyProtection="0"/>
    <xf numFmtId="0" fontId="58" fillId="21" borderId="54" applyNumberFormat="0" applyAlignment="0" applyProtection="0"/>
    <xf numFmtId="0" fontId="53" fillId="0" borderId="52" applyNumberFormat="0" applyFill="0" applyAlignment="0" applyProtection="0"/>
    <xf numFmtId="0" fontId="58" fillId="21" borderId="54" applyNumberFormat="0" applyAlignment="0" applyProtection="0"/>
    <xf numFmtId="0" fontId="66" fillId="36"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5"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66" fillId="31"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57" fillId="2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6" fillId="36"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1" fillId="0" borderId="56" applyNumberFormat="0" applyFill="0" applyAlignment="0" applyProtection="0"/>
    <xf numFmtId="0" fontId="7" fillId="11" borderId="0" applyNumberFormat="0" applyBorder="0" applyAlignment="0" applyProtection="0"/>
    <xf numFmtId="0" fontId="66" fillId="31"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6" fillId="26"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7" fillId="25" borderId="0" applyNumberFormat="0" applyBorder="0" applyAlignment="0" applyProtection="0"/>
    <xf numFmtId="0" fontId="7" fillId="35"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1"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3" fillId="0" borderId="52" applyNumberFormat="0" applyFill="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66" fillId="2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66" fillId="26"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52" fillId="0" borderId="51" applyNumberFormat="0" applyFill="0" applyAlignment="0" applyProtection="0"/>
    <xf numFmtId="0" fontId="66" fillId="30" borderId="0" applyNumberFormat="0" applyBorder="0" applyAlignment="0" applyProtection="0"/>
    <xf numFmtId="0" fontId="7" fillId="34"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28"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60" fillId="22" borderId="54" applyNumberFormat="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63" fillId="0" borderId="0" applyNumberFormat="0" applyFill="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53" fillId="0" borderId="52" applyNumberFormat="0" applyFill="0" applyAlignment="0" applyProtection="0"/>
    <xf numFmtId="0" fontId="7" fillId="39"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6" fillId="17"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27"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65" fillId="0" borderId="58" applyNumberFormat="0" applyFill="0" applyAlignment="0" applyProtection="0"/>
    <xf numFmtId="0" fontId="60" fillId="22" borderId="54" applyNumberFormat="0" applyAlignment="0" applyProtection="0"/>
    <xf numFmtId="0" fontId="53" fillId="0" borderId="52" applyNumberFormat="0" applyFill="0" applyAlignment="0" applyProtection="0"/>
    <xf numFmtId="0" fontId="7" fillId="10" borderId="0" applyNumberFormat="0" applyBorder="0" applyAlignment="0" applyProtection="0"/>
    <xf numFmtId="0" fontId="7" fillId="15" borderId="0" applyNumberFormat="0" applyBorder="0" applyAlignment="0" applyProtection="0"/>
    <xf numFmtId="0" fontId="58" fillId="21" borderId="54" applyNumberFormat="0" applyAlignment="0" applyProtection="0"/>
    <xf numFmtId="0" fontId="7" fillId="34"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57" fillId="20"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56" fillId="19"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10"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59" fillId="22" borderId="55" applyNumberFormat="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52" fillId="0" borderId="51" applyNumberFormat="0" applyFill="0" applyAlignment="0" applyProtection="0"/>
    <xf numFmtId="0" fontId="7" fillId="38" borderId="0" applyNumberFormat="0" applyBorder="0" applyAlignment="0" applyProtection="0"/>
    <xf numFmtId="0" fontId="66" fillId="29"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5" fillId="0" borderId="58" applyNumberFormat="0" applyFill="0" applyAlignment="0" applyProtection="0"/>
    <xf numFmtId="0" fontId="7" fillId="32"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2" fillId="0" borderId="51" applyNumberFormat="0" applyFill="0" applyAlignment="0" applyProtection="0"/>
    <xf numFmtId="0" fontId="61" fillId="0" borderId="56" applyNumberFormat="0" applyFill="0" applyAlignment="0" applyProtection="0"/>
    <xf numFmtId="0" fontId="63" fillId="0" borderId="0" applyNumberFormat="0" applyFill="0" applyBorder="0" applyAlignment="0" applyProtection="0"/>
    <xf numFmtId="0" fontId="7" fillId="35" borderId="0" applyNumberFormat="0" applyBorder="0" applyAlignment="0" applyProtection="0"/>
    <xf numFmtId="0" fontId="59" fillId="22" borderId="55" applyNumberFormat="0" applyAlignment="0" applyProtection="0"/>
    <xf numFmtId="0" fontId="61" fillId="0" borderId="56" applyNumberFormat="0" applyFill="0" applyAlignment="0" applyProtection="0"/>
    <xf numFmtId="0" fontId="7" fillId="15"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66" fillId="27"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16"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34"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7" fillId="11" borderId="0" applyNumberFormat="0" applyBorder="0" applyAlignment="0" applyProtection="0"/>
    <xf numFmtId="0" fontId="66" fillId="27"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2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56" fillId="19"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3" fillId="0" borderId="0" applyNumberFormat="0" applyFill="0" applyBorder="0" applyAlignment="0" applyProtection="0"/>
    <xf numFmtId="0" fontId="66" fillId="24" borderId="0" applyNumberFormat="0" applyBorder="0" applyAlignment="0" applyProtection="0"/>
    <xf numFmtId="0" fontId="7" fillId="35" borderId="0" applyNumberFormat="0" applyBorder="0" applyAlignment="0" applyProtection="0"/>
    <xf numFmtId="0" fontId="62" fillId="23" borderId="57" applyNumberFormat="0" applyAlignment="0" applyProtection="0"/>
    <xf numFmtId="0" fontId="59" fillId="22" borderId="55" applyNumberFormat="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25"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7" fillId="10" borderId="0" applyNumberFormat="0" applyBorder="0" applyAlignment="0" applyProtection="0"/>
    <xf numFmtId="0" fontId="53" fillId="0" borderId="52" applyNumberFormat="0" applyFill="0" applyAlignment="0" applyProtection="0"/>
    <xf numFmtId="0" fontId="7" fillId="1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12" borderId="0" applyNumberFormat="0" applyBorder="0" applyAlignment="0" applyProtection="0"/>
    <xf numFmtId="0" fontId="66" fillId="30"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17"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4" fillId="0" borderId="53" applyNumberFormat="0" applyFill="0" applyAlignment="0" applyProtection="0"/>
    <xf numFmtId="0" fontId="61" fillId="0" borderId="56"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7" fillId="38"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7" fillId="9" borderId="49" applyNumberFormat="0" applyFont="0" applyAlignment="0" applyProtection="0"/>
    <xf numFmtId="0" fontId="66" fillId="26"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12" borderId="0" applyNumberFormat="0" applyBorder="0" applyAlignment="0" applyProtection="0"/>
    <xf numFmtId="0" fontId="66" fillId="27"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6" fillId="31"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66" fillId="24"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53" fillId="0" borderId="52" applyNumberFormat="0" applyFill="0" applyAlignment="0" applyProtection="0"/>
    <xf numFmtId="0" fontId="66" fillId="2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7" fillId="28"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6" fillId="30" borderId="0" applyNumberFormat="0" applyBorder="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1" fillId="0" borderId="56" applyNumberFormat="0" applyFill="0" applyAlignment="0" applyProtection="0"/>
    <xf numFmtId="0" fontId="66" fillId="31" borderId="0" applyNumberFormat="0" applyBorder="0" applyAlignment="0" applyProtection="0"/>
    <xf numFmtId="0" fontId="7" fillId="25" borderId="0" applyNumberFormat="0" applyBorder="0" applyAlignment="0" applyProtection="0"/>
    <xf numFmtId="0" fontId="55" fillId="18" borderId="0" applyNumberFormat="0" applyBorder="0" applyAlignment="0" applyProtection="0"/>
    <xf numFmtId="0" fontId="66" fillId="29" borderId="0" applyNumberFormat="0" applyBorder="0" applyAlignment="0" applyProtection="0"/>
    <xf numFmtId="0" fontId="7" fillId="15"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8" fillId="21" borderId="54" applyNumberFormat="0" applyAlignment="0" applyProtection="0"/>
    <xf numFmtId="0" fontId="60" fillId="22" borderId="54" applyNumberFormat="0" applyAlignment="0" applyProtection="0"/>
    <xf numFmtId="0" fontId="7" fillId="28" borderId="0" applyNumberFormat="0" applyBorder="0" applyAlignment="0" applyProtection="0"/>
    <xf numFmtId="0" fontId="66" fillId="24" borderId="0" applyNumberFormat="0" applyBorder="0" applyAlignment="0" applyProtection="0"/>
    <xf numFmtId="0" fontId="52" fillId="0" borderId="51" applyNumberFormat="0" applyFill="0" applyAlignment="0" applyProtection="0"/>
    <xf numFmtId="0" fontId="7" fillId="39"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38"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8" fillId="21" borderId="54" applyNumberFormat="0" applyAlignment="0" applyProtection="0"/>
    <xf numFmtId="0" fontId="66" fillId="2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7" fillId="9" borderId="49" applyNumberFormat="0" applyFont="0" applyAlignment="0" applyProtection="0"/>
    <xf numFmtId="0" fontId="7" fillId="12" borderId="0" applyNumberFormat="0" applyBorder="0" applyAlignment="0" applyProtection="0"/>
    <xf numFmtId="0" fontId="7" fillId="15"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57" fillId="20" borderId="0" applyNumberFormat="0" applyBorder="0" applyAlignment="0" applyProtection="0"/>
    <xf numFmtId="0" fontId="59" fillId="22" borderId="55" applyNumberFormat="0" applyAlignment="0" applyProtection="0"/>
    <xf numFmtId="0" fontId="7" fillId="11" borderId="0" applyNumberFormat="0" applyBorder="0" applyAlignment="0" applyProtection="0"/>
    <xf numFmtId="0" fontId="66" fillId="16"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59" fillId="22" borderId="55" applyNumberFormat="0" applyAlignment="0" applyProtection="0"/>
    <xf numFmtId="0" fontId="59" fillId="22" borderId="55" applyNumberFormat="0" applyAlignment="0" applyProtection="0"/>
    <xf numFmtId="0" fontId="52" fillId="0" borderId="51" applyNumberFormat="0" applyFill="0" applyAlignment="0" applyProtection="0"/>
    <xf numFmtId="0" fontId="66" fillId="37" borderId="0" applyNumberFormat="0" applyBorder="0" applyAlignment="0" applyProtection="0"/>
    <xf numFmtId="0" fontId="7" fillId="1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36"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7" fillId="9" borderId="49" applyNumberFormat="0" applyFont="0" applyAlignment="0" applyProtection="0"/>
    <xf numFmtId="0" fontId="66" fillId="26"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62" fillId="23" borderId="57" applyNumberFormat="0" applyAlignment="0" applyProtection="0"/>
    <xf numFmtId="0" fontId="7" fillId="10"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54" fillId="0" borderId="53" applyNumberFormat="0" applyFill="0" applyAlignment="0" applyProtection="0"/>
    <xf numFmtId="0" fontId="7" fillId="13"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59" fillId="22" borderId="55" applyNumberFormat="0" applyAlignment="0" applyProtection="0"/>
    <xf numFmtId="0" fontId="66" fillId="33"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2" fillId="23" borderId="57" applyNumberFormat="0" applyAlignment="0" applyProtection="0"/>
    <xf numFmtId="0" fontId="66" fillId="30" borderId="0" applyNumberFormat="0" applyBorder="0" applyAlignment="0" applyProtection="0"/>
    <xf numFmtId="0" fontId="55" fillId="18"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7" fillId="1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28" borderId="0" applyNumberFormat="0" applyBorder="0" applyAlignment="0" applyProtection="0"/>
    <xf numFmtId="0" fontId="58" fillId="21" borderId="54" applyNumberFormat="0" applyAlignment="0" applyProtection="0"/>
    <xf numFmtId="0" fontId="7" fillId="32" borderId="0" applyNumberFormat="0" applyBorder="0" applyAlignment="0" applyProtection="0"/>
    <xf numFmtId="0" fontId="59" fillId="22" borderId="55" applyNumberFormat="0" applyAlignment="0" applyProtection="0"/>
    <xf numFmtId="0" fontId="7" fillId="3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54" fillId="0" borderId="0" applyNumberFormat="0" applyFill="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25"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7" fillId="39" borderId="0" applyNumberFormat="0" applyBorder="0" applyAlignment="0" applyProtection="0"/>
    <xf numFmtId="0" fontId="7" fillId="38" borderId="0" applyNumberFormat="0" applyBorder="0" applyAlignment="0" applyProtection="0"/>
    <xf numFmtId="0" fontId="61" fillId="0" borderId="56" applyNumberFormat="0" applyFill="0" applyAlignment="0" applyProtection="0"/>
    <xf numFmtId="0" fontId="7" fillId="38"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4" fillId="0" borderId="53" applyNumberFormat="0" applyFill="0" applyAlignment="0" applyProtection="0"/>
    <xf numFmtId="0" fontId="66" fillId="17"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61" fillId="0" borderId="56" applyNumberFormat="0" applyFill="0" applyAlignment="0" applyProtection="0"/>
    <xf numFmtId="0" fontId="66" fillId="16"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7" fillId="28"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7" fillId="3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7" fillId="25"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3" fillId="0" borderId="0" applyNumberFormat="0" applyFill="0" applyBorder="0" applyAlignment="0" applyProtection="0"/>
    <xf numFmtId="0" fontId="59" fillId="22" borderId="55" applyNumberFormat="0" applyAlignment="0" applyProtection="0"/>
    <xf numFmtId="0" fontId="59" fillId="22" borderId="55" applyNumberFormat="0" applyAlignment="0" applyProtection="0"/>
    <xf numFmtId="0" fontId="52" fillId="0" borderId="51" applyNumberFormat="0" applyFill="0" applyAlignment="0" applyProtection="0"/>
    <xf numFmtId="0" fontId="7" fillId="9" borderId="49" applyNumberFormat="0" applyFont="0" applyAlignment="0" applyProtection="0"/>
    <xf numFmtId="0" fontId="66" fillId="33"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66" fillId="30" borderId="0" applyNumberFormat="0" applyBorder="0" applyAlignment="0" applyProtection="0"/>
    <xf numFmtId="0" fontId="7" fillId="1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25"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66" fillId="1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17"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66" fillId="2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63" fillId="0" borderId="0" applyNumberFormat="0" applyFill="0" applyBorder="0" applyAlignment="0" applyProtection="0"/>
    <xf numFmtId="0" fontId="52" fillId="0" borderId="51" applyNumberFormat="0" applyFill="0" applyAlignment="0" applyProtection="0"/>
    <xf numFmtId="0" fontId="7" fillId="28" borderId="0" applyNumberFormat="0" applyBorder="0" applyAlignment="0" applyProtection="0"/>
    <xf numFmtId="0" fontId="66" fillId="30" borderId="0" applyNumberFormat="0" applyBorder="0" applyAlignment="0" applyProtection="0"/>
    <xf numFmtId="0" fontId="59" fillId="22" borderId="55" applyNumberFormat="0" applyAlignment="0" applyProtection="0"/>
    <xf numFmtId="0" fontId="7" fillId="10"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54" fillId="0" borderId="53" applyNumberFormat="0" applyFill="0" applyAlignment="0" applyProtection="0"/>
    <xf numFmtId="0" fontId="63" fillId="0" borderId="0" applyNumberFormat="0" applyFill="0" applyBorder="0" applyAlignment="0" applyProtection="0"/>
    <xf numFmtId="0" fontId="66" fillId="16" borderId="0" applyNumberFormat="0" applyBorder="0" applyAlignment="0" applyProtection="0"/>
    <xf numFmtId="0" fontId="66" fillId="24" borderId="0" applyNumberFormat="0" applyBorder="0" applyAlignment="0" applyProtection="0"/>
    <xf numFmtId="0" fontId="65" fillId="0" borderId="58" applyNumberFormat="0" applyFill="0" applyAlignment="0" applyProtection="0"/>
    <xf numFmtId="0" fontId="7" fillId="39"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1" fillId="0" borderId="56" applyNumberFormat="0" applyFill="0" applyAlignment="0" applyProtection="0"/>
    <xf numFmtId="0" fontId="60" fillId="22" borderId="54" applyNumberFormat="0" applyAlignment="0" applyProtection="0"/>
    <xf numFmtId="0" fontId="66" fillId="17" borderId="0" applyNumberFormat="0" applyBorder="0" applyAlignment="0" applyProtection="0"/>
    <xf numFmtId="0" fontId="61" fillId="0" borderId="56" applyNumberFormat="0" applyFill="0" applyAlignment="0" applyProtection="0"/>
    <xf numFmtId="0" fontId="60" fillId="22" borderId="54" applyNumberFormat="0" applyAlignment="0" applyProtection="0"/>
    <xf numFmtId="0" fontId="66" fillId="3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66" fillId="17"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66" fillId="31"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52" fillId="0" borderId="51" applyNumberFormat="0" applyFill="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66" fillId="36" borderId="0" applyNumberFormat="0" applyBorder="0" applyAlignment="0" applyProtection="0"/>
    <xf numFmtId="0" fontId="7" fillId="9" borderId="49" applyNumberFormat="0" applyFont="0" applyAlignment="0" applyProtection="0"/>
    <xf numFmtId="0" fontId="63" fillId="0" borderId="0" applyNumberFormat="0" applyFill="0" applyBorder="0" applyAlignment="0" applyProtection="0"/>
    <xf numFmtId="0" fontId="62" fillId="23" borderId="57" applyNumberFormat="0" applyAlignment="0" applyProtection="0"/>
    <xf numFmtId="0" fontId="66" fillId="29"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29"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66" fillId="29" borderId="0" applyNumberFormat="0" applyBorder="0" applyAlignment="0" applyProtection="0"/>
    <xf numFmtId="0" fontId="7" fillId="9" borderId="49" applyNumberFormat="0" applyFont="0" applyAlignment="0" applyProtection="0"/>
    <xf numFmtId="0" fontId="7" fillId="12"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7" fillId="34" borderId="0" applyNumberFormat="0" applyBorder="0" applyAlignment="0" applyProtection="0"/>
    <xf numFmtId="0" fontId="7" fillId="9" borderId="49" applyNumberFormat="0" applyFont="0" applyAlignment="0" applyProtection="0"/>
    <xf numFmtId="0" fontId="66" fillId="27" borderId="0" applyNumberFormat="0" applyBorder="0" applyAlignment="0" applyProtection="0"/>
    <xf numFmtId="0" fontId="59" fillId="22" borderId="55" applyNumberFormat="0" applyAlignment="0" applyProtection="0"/>
    <xf numFmtId="0" fontId="66" fillId="26"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0" fillId="22" borderId="54"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65" fillId="0" borderId="58" applyNumberFormat="0" applyFill="0" applyAlignment="0" applyProtection="0"/>
    <xf numFmtId="0" fontId="7" fillId="15" borderId="0" applyNumberFormat="0" applyBorder="0" applyAlignment="0" applyProtection="0"/>
    <xf numFmtId="0" fontId="66" fillId="30"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7" fillId="13" borderId="0" applyNumberFormat="0" applyBorder="0" applyAlignment="0" applyProtection="0"/>
    <xf numFmtId="0" fontId="54" fillId="0" borderId="53" applyNumberFormat="0" applyFill="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32"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7" fillId="28"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9" fillId="22" borderId="55" applyNumberFormat="0" applyAlignment="0" applyProtection="0"/>
    <xf numFmtId="0" fontId="66" fillId="14" borderId="0" applyNumberFormat="0" applyBorder="0" applyAlignment="0" applyProtection="0"/>
    <xf numFmtId="0" fontId="66" fillId="26"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4" fillId="0" borderId="53"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7" fillId="9" borderId="49" applyNumberFormat="0" applyFon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54" fillId="0" borderId="53" applyNumberFormat="0" applyFill="0" applyAlignment="0" applyProtection="0"/>
    <xf numFmtId="0" fontId="7" fillId="28" borderId="0" applyNumberFormat="0" applyBorder="0" applyAlignment="0" applyProtection="0"/>
    <xf numFmtId="0" fontId="59" fillId="22" borderId="55"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65" fillId="0" borderId="58" applyNumberFormat="0" applyFill="0" applyAlignment="0" applyProtection="0"/>
    <xf numFmtId="0" fontId="7" fillId="28"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62" fillId="23" borderId="57"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62" fillId="23" borderId="57"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7" fillId="39"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66" fillId="26" borderId="0" applyNumberFormat="0" applyBorder="0" applyAlignment="0" applyProtection="0"/>
    <xf numFmtId="0" fontId="7" fillId="15"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0" fillId="22" borderId="54" applyNumberFormat="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12"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7" fillId="12" borderId="0" applyNumberFormat="0" applyBorder="0" applyAlignment="0" applyProtection="0"/>
    <xf numFmtId="0" fontId="60" fillId="22" borderId="54" applyNumberFormat="0" applyAlignment="0" applyProtection="0"/>
    <xf numFmtId="0" fontId="7" fillId="10" borderId="0" applyNumberFormat="0" applyBorder="0" applyAlignment="0" applyProtection="0"/>
    <xf numFmtId="0" fontId="66" fillId="33"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7" fillId="9" borderId="49" applyNumberFormat="0" applyFont="0" applyAlignment="0" applyProtection="0"/>
    <xf numFmtId="0" fontId="7" fillId="28"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37"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2" fillId="23" borderId="57" applyNumberFormat="0" applyAlignment="0" applyProtection="0"/>
    <xf numFmtId="0" fontId="59" fillId="22" borderId="55" applyNumberFormat="0" applyAlignment="0" applyProtection="0"/>
    <xf numFmtId="0" fontId="7" fillId="12"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5"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62" fillId="23" borderId="57" applyNumberFormat="0" applyAlignment="0" applyProtection="0"/>
    <xf numFmtId="0" fontId="7" fillId="39" borderId="0" applyNumberFormat="0" applyBorder="0" applyAlignment="0" applyProtection="0"/>
    <xf numFmtId="0" fontId="7" fillId="28"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7" fillId="25"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66" fillId="37" borderId="0" applyNumberFormat="0" applyBorder="0" applyAlignment="0" applyProtection="0"/>
    <xf numFmtId="0" fontId="66" fillId="24" borderId="0" applyNumberFormat="0" applyBorder="0" applyAlignment="0" applyProtection="0"/>
    <xf numFmtId="0" fontId="60" fillId="22" borderId="54" applyNumberFormat="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10"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62" fillId="23" borderId="57" applyNumberFormat="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6"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6" fillId="30" borderId="0" applyNumberFormat="0" applyBorder="0" applyAlignment="0" applyProtection="0"/>
    <xf numFmtId="43" fontId="14" fillId="0" borderId="0" applyFont="0" applyFill="0" applyBorder="0" applyAlignment="0" applyProtection="0"/>
    <xf numFmtId="0" fontId="7" fillId="9" borderId="49" applyNumberFormat="0" applyFont="0" applyAlignment="0" applyProtection="0"/>
    <xf numFmtId="0" fontId="66" fillId="36" borderId="0" applyNumberFormat="0" applyBorder="0" applyAlignment="0" applyProtection="0"/>
    <xf numFmtId="0" fontId="7" fillId="25"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66" fillId="24" borderId="0" applyNumberFormat="0" applyBorder="0" applyAlignment="0" applyProtection="0"/>
    <xf numFmtId="0" fontId="66" fillId="26"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7" fillId="25" borderId="0" applyNumberFormat="0" applyBorder="0" applyAlignment="0" applyProtection="0"/>
    <xf numFmtId="0" fontId="66" fillId="27"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3" fillId="0" borderId="0" applyNumberFormat="0" applyFill="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7" fillId="38"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37" borderId="0" applyNumberFormat="0" applyBorder="0" applyAlignment="0" applyProtection="0"/>
    <xf numFmtId="0" fontId="7" fillId="25" borderId="0" applyNumberFormat="0" applyBorder="0" applyAlignment="0" applyProtection="0"/>
    <xf numFmtId="0" fontId="66" fillId="27" borderId="0" applyNumberFormat="0" applyBorder="0" applyAlignment="0" applyProtection="0"/>
    <xf numFmtId="0" fontId="7" fillId="39"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7" fillId="38" borderId="0" applyNumberFormat="0" applyBorder="0" applyAlignment="0" applyProtection="0"/>
    <xf numFmtId="0" fontId="58" fillId="21" borderId="54" applyNumberFormat="0" applyAlignment="0" applyProtection="0"/>
    <xf numFmtId="0" fontId="66" fillId="17"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36" borderId="0" applyNumberFormat="0" applyBorder="0" applyAlignment="0" applyProtection="0"/>
    <xf numFmtId="0" fontId="62" fillId="23" borderId="57" applyNumberFormat="0" applyAlignment="0" applyProtection="0"/>
    <xf numFmtId="0" fontId="7" fillId="10"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5"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66" fillId="24"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12"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31" borderId="0" applyNumberFormat="0" applyBorder="0" applyAlignment="0" applyProtection="0"/>
    <xf numFmtId="0" fontId="7" fillId="25"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2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6" fillId="24" borderId="0" applyNumberFormat="0" applyBorder="0" applyAlignment="0" applyProtection="0"/>
    <xf numFmtId="0" fontId="7" fillId="38"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36"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2" borderId="0" applyNumberFormat="0" applyBorder="0" applyAlignment="0" applyProtection="0"/>
    <xf numFmtId="0" fontId="53" fillId="0" borderId="52" applyNumberFormat="0" applyFill="0" applyAlignment="0" applyProtection="0"/>
    <xf numFmtId="0" fontId="53" fillId="0" borderId="52" applyNumberFormat="0" applyFill="0" applyAlignment="0" applyProtection="0"/>
    <xf numFmtId="0" fontId="7" fillId="13" borderId="0" applyNumberFormat="0" applyBorder="0" applyAlignment="0" applyProtection="0"/>
    <xf numFmtId="0" fontId="66" fillId="37"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59" fillId="22" borderId="55" applyNumberFormat="0" applyAlignment="0" applyProtection="0"/>
    <xf numFmtId="0" fontId="57" fillId="20"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6" fillId="30"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6" borderId="0" applyNumberFormat="0" applyBorder="0" applyAlignment="0" applyProtection="0"/>
    <xf numFmtId="0" fontId="7" fillId="28"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7" fillId="38"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54" fillId="0" borderId="0" applyNumberFormat="0" applyFill="0" applyBorder="0" applyAlignment="0" applyProtection="0"/>
    <xf numFmtId="0" fontId="61" fillId="0" borderId="56" applyNumberFormat="0" applyFill="0" applyAlignment="0" applyProtection="0"/>
    <xf numFmtId="0" fontId="7" fillId="10" borderId="0" applyNumberFormat="0" applyBorder="0" applyAlignment="0" applyProtection="0"/>
    <xf numFmtId="0" fontId="66" fillId="37" borderId="0" applyNumberFormat="0" applyBorder="0" applyAlignment="0" applyProtection="0"/>
    <xf numFmtId="0" fontId="58" fillId="21" borderId="54" applyNumberFormat="0" applyAlignment="0" applyProtection="0"/>
    <xf numFmtId="0" fontId="66" fillId="31" borderId="0" applyNumberFormat="0" applyBorder="0" applyAlignment="0" applyProtection="0"/>
    <xf numFmtId="0" fontId="66" fillId="31" borderId="0" applyNumberFormat="0" applyBorder="0" applyAlignment="0" applyProtection="0"/>
    <xf numFmtId="0" fontId="66" fillId="3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31"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2" fillId="0" borderId="51" applyNumberFormat="0" applyFill="0" applyAlignment="0" applyProtection="0"/>
    <xf numFmtId="0" fontId="7" fillId="32"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53" fillId="0" borderId="52" applyNumberFormat="0" applyFill="0" applyAlignment="0" applyProtection="0"/>
    <xf numFmtId="0" fontId="58" fillId="21" borderId="54"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38"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28"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56" fillId="19" borderId="0" applyNumberFormat="0" applyBorder="0" applyAlignment="0" applyProtection="0"/>
    <xf numFmtId="0" fontId="7" fillId="15" borderId="0" applyNumberFormat="0" applyBorder="0" applyAlignment="0" applyProtection="0"/>
    <xf numFmtId="0" fontId="7" fillId="9" borderId="49" applyNumberFormat="0" applyFont="0" applyAlignment="0" applyProtection="0"/>
    <xf numFmtId="0" fontId="66" fillId="24"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7" fillId="20" borderId="0" applyNumberFormat="0" applyBorder="0" applyAlignment="0" applyProtection="0"/>
    <xf numFmtId="0" fontId="7" fillId="34"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66" fillId="24"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66" fillId="17"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9" fontId="10" fillId="0" borderId="0" applyFont="0" applyFill="0" applyBorder="0" applyAlignment="0" applyProtection="0"/>
    <xf numFmtId="0" fontId="7" fillId="34"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7" fillId="39"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66" fillId="26" borderId="0" applyNumberFormat="0" applyBorder="0" applyAlignment="0" applyProtection="0"/>
    <xf numFmtId="0" fontId="62" fillId="23" borderId="57" applyNumberFormat="0" applyAlignment="0" applyProtection="0"/>
    <xf numFmtId="0" fontId="66" fillId="26"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52" fillId="0" borderId="51" applyNumberFormat="0" applyFill="0" applyAlignment="0" applyProtection="0"/>
    <xf numFmtId="0" fontId="54" fillId="0" borderId="53" applyNumberFormat="0" applyFill="0" applyAlignment="0" applyProtection="0"/>
    <xf numFmtId="0" fontId="55" fillId="18"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7" fillId="34" borderId="0" applyNumberFormat="0" applyBorder="0" applyAlignment="0" applyProtection="0"/>
    <xf numFmtId="0" fontId="60" fillId="22" borderId="54" applyNumberFormat="0" applyAlignment="0" applyProtection="0"/>
    <xf numFmtId="0" fontId="66" fillId="33" borderId="0" applyNumberFormat="0" applyBorder="0" applyAlignment="0" applyProtection="0"/>
    <xf numFmtId="0" fontId="58" fillId="21" borderId="54" applyNumberFormat="0" applyAlignment="0" applyProtection="0"/>
    <xf numFmtId="0" fontId="58" fillId="21" borderId="54" applyNumberFormat="0" applyAlignment="0" applyProtection="0"/>
    <xf numFmtId="0" fontId="66" fillId="26" borderId="0" applyNumberFormat="0" applyBorder="0" applyAlignment="0" applyProtection="0"/>
    <xf numFmtId="0" fontId="61" fillId="0" borderId="56" applyNumberFormat="0" applyFill="0" applyAlignment="0" applyProtection="0"/>
    <xf numFmtId="0" fontId="7" fillId="9" borderId="49" applyNumberFormat="0" applyFont="0" applyAlignment="0" applyProtection="0"/>
    <xf numFmtId="0" fontId="7" fillId="10" borderId="0" applyNumberFormat="0" applyBorder="0" applyAlignment="0" applyProtection="0"/>
    <xf numFmtId="0" fontId="53" fillId="0" borderId="52" applyNumberFormat="0" applyFill="0" applyAlignment="0" applyProtection="0"/>
    <xf numFmtId="0" fontId="58" fillId="21" borderId="54" applyNumberFormat="0" applyAlignment="0" applyProtection="0"/>
    <xf numFmtId="0" fontId="7" fillId="28" borderId="0" applyNumberFormat="0" applyBorder="0" applyAlignment="0" applyProtection="0"/>
    <xf numFmtId="0" fontId="7" fillId="10"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43" fontId="18" fillId="0" borderId="0" applyFont="0" applyFill="0" applyBorder="0" applyAlignment="0" applyProtection="0"/>
    <xf numFmtId="0" fontId="7" fillId="28"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66" fillId="29"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7" fillId="32"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9" fillId="22" borderId="55" applyNumberFormat="0" applyAlignment="0" applyProtection="0"/>
    <xf numFmtId="0" fontId="58" fillId="21" borderId="54" applyNumberFormat="0" applyAlignment="0" applyProtection="0"/>
    <xf numFmtId="0" fontId="66" fillId="16" borderId="0" applyNumberFormat="0" applyBorder="0" applyAlignment="0" applyProtection="0"/>
    <xf numFmtId="43" fontId="18" fillId="0" borderId="0" applyFont="0" applyFill="0" applyBorder="0" applyAlignment="0" applyProtection="0"/>
    <xf numFmtId="0" fontId="66" fillId="27"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7" fillId="10" borderId="0" applyNumberFormat="0" applyBorder="0" applyAlignment="0" applyProtection="0"/>
    <xf numFmtId="9" fontId="15" fillId="0" borderId="0" applyFont="0" applyFill="0" applyBorder="0" applyAlignment="0" applyProtection="0"/>
    <xf numFmtId="0" fontId="7" fillId="11" borderId="0" applyNumberFormat="0" applyBorder="0" applyAlignment="0" applyProtection="0"/>
    <xf numFmtId="0" fontId="66" fillId="14" borderId="0" applyNumberFormat="0" applyBorder="0" applyAlignment="0" applyProtection="0"/>
    <xf numFmtId="0" fontId="55" fillId="18" borderId="0" applyNumberFormat="0" applyBorder="0" applyAlignment="0" applyProtection="0"/>
    <xf numFmtId="0" fontId="7" fillId="9" borderId="49" applyNumberFormat="0" applyFont="0" applyAlignment="0" applyProtection="0"/>
    <xf numFmtId="0" fontId="60" fillId="22" borderId="54" applyNumberFormat="0" applyAlignment="0" applyProtection="0"/>
    <xf numFmtId="0" fontId="7" fillId="25"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61" fillId="0" borderId="56" applyNumberFormat="0" applyFill="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3" fillId="0" borderId="0" applyNumberFormat="0" applyFill="0" applyBorder="0" applyAlignment="0" applyProtection="0"/>
    <xf numFmtId="0" fontId="53" fillId="0" borderId="52" applyNumberFormat="0" applyFill="0" applyAlignment="0" applyProtection="0"/>
    <xf numFmtId="0" fontId="7" fillId="38"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16"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34"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7" fillId="9" borderId="49" applyNumberFormat="0" applyFont="0" applyAlignment="0" applyProtection="0"/>
    <xf numFmtId="0" fontId="66" fillId="37"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6" fillId="33"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26" borderId="0" applyNumberFormat="0" applyBorder="0" applyAlignment="0" applyProtection="0"/>
    <xf numFmtId="0" fontId="66" fillId="26"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9"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2" fillId="23" borderId="57" applyNumberFormat="0" applyAlignment="0" applyProtection="0"/>
    <xf numFmtId="0" fontId="7" fillId="1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6" fillId="27" borderId="0" applyNumberFormat="0" applyBorder="0" applyAlignment="0" applyProtection="0"/>
    <xf numFmtId="0" fontId="7" fillId="9" borderId="49" applyNumberFormat="0" applyFont="0" applyAlignment="0" applyProtection="0"/>
    <xf numFmtId="0" fontId="52" fillId="0" borderId="51" applyNumberFormat="0" applyFill="0" applyAlignment="0" applyProtection="0"/>
    <xf numFmtId="0" fontId="52" fillId="0" borderId="51" applyNumberFormat="0" applyFill="0" applyAlignment="0" applyProtection="0"/>
    <xf numFmtId="0" fontId="7" fillId="34"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52" fillId="0" borderId="51" applyNumberFormat="0" applyFill="0" applyAlignment="0" applyProtection="0"/>
    <xf numFmtId="0" fontId="7" fillId="11" borderId="0" applyNumberFormat="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1" fillId="0" borderId="56"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60" fillId="22" borderId="54"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59" fillId="22" borderId="55" applyNumberFormat="0" applyAlignment="0" applyProtection="0"/>
    <xf numFmtId="0" fontId="60" fillId="22" borderId="54" applyNumberFormat="0" applyAlignment="0" applyProtection="0"/>
    <xf numFmtId="0" fontId="7" fillId="25" borderId="0" applyNumberFormat="0" applyBorder="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2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8" borderId="0" applyNumberFormat="0" applyBorder="0" applyAlignment="0" applyProtection="0"/>
    <xf numFmtId="0" fontId="61" fillId="0" borderId="56"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9" fillId="22" borderId="55" applyNumberFormat="0" applyAlignment="0" applyProtection="0"/>
    <xf numFmtId="0" fontId="66" fillId="27" borderId="0" applyNumberFormat="0" applyBorder="0" applyAlignment="0" applyProtection="0"/>
    <xf numFmtId="0" fontId="66" fillId="31" borderId="0" applyNumberFormat="0" applyBorder="0" applyAlignment="0" applyProtection="0"/>
    <xf numFmtId="0" fontId="66" fillId="37"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9" borderId="49" applyNumberFormat="0" applyFont="0" applyAlignment="0" applyProtection="0"/>
    <xf numFmtId="0" fontId="7" fillId="32" borderId="0" applyNumberFormat="0" applyBorder="0" applyAlignment="0" applyProtection="0"/>
    <xf numFmtId="0" fontId="58" fillId="21" borderId="54" applyNumberFormat="0" applyAlignment="0" applyProtection="0"/>
    <xf numFmtId="0" fontId="55" fillId="18"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7" fillId="9" borderId="49" applyNumberFormat="0" applyFont="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7" fillId="12"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58" fillId="21" borderId="54" applyNumberFormat="0" applyAlignment="0" applyProtection="0"/>
    <xf numFmtId="0" fontId="66" fillId="37"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55" fillId="18"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11" borderId="0" applyNumberFormat="0" applyBorder="0" applyAlignment="0" applyProtection="0"/>
    <xf numFmtId="0" fontId="52" fillId="0" borderId="51" applyNumberFormat="0" applyFill="0" applyAlignment="0" applyProtection="0"/>
    <xf numFmtId="0" fontId="7" fillId="32"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6"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0" fillId="22" borderId="54" applyNumberFormat="0" applyAlignment="0" applyProtection="0"/>
    <xf numFmtId="0" fontId="7" fillId="25" borderId="0" applyNumberFormat="0" applyBorder="0" applyAlignment="0" applyProtection="0"/>
    <xf numFmtId="0" fontId="7" fillId="34"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65" fillId="0" borderId="58" applyNumberFormat="0" applyFill="0" applyAlignment="0" applyProtection="0"/>
    <xf numFmtId="0" fontId="7" fillId="32"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59" fillId="22" borderId="55" applyNumberFormat="0" applyAlignment="0" applyProtection="0"/>
    <xf numFmtId="0" fontId="54" fillId="0" borderId="53" applyNumberFormat="0" applyFill="0" applyAlignment="0" applyProtection="0"/>
    <xf numFmtId="0" fontId="61" fillId="0" borderId="56" applyNumberFormat="0" applyFill="0" applyAlignment="0" applyProtection="0"/>
    <xf numFmtId="0" fontId="64" fillId="0" borderId="0" applyNumberFormat="0" applyFill="0" applyBorder="0" applyAlignment="0" applyProtection="0"/>
    <xf numFmtId="0" fontId="66" fillId="33" borderId="0" applyNumberFormat="0" applyBorder="0" applyAlignment="0" applyProtection="0"/>
    <xf numFmtId="43" fontId="18" fillId="0" borderId="0" applyFont="0" applyFill="0" applyBorder="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7" fillId="25" borderId="0" applyNumberFormat="0" applyBorder="0" applyAlignment="0" applyProtection="0"/>
    <xf numFmtId="0" fontId="66" fillId="24"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60" fillId="22" borderId="54" applyNumberFormat="0" applyAlignment="0" applyProtection="0"/>
    <xf numFmtId="0" fontId="7" fillId="11"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34"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7" fillId="38" borderId="0" applyNumberFormat="0" applyBorder="0" applyAlignment="0" applyProtection="0"/>
    <xf numFmtId="0" fontId="60" fillId="22" borderId="54" applyNumberFormat="0" applyAlignment="0" applyProtection="0"/>
    <xf numFmtId="0" fontId="7" fillId="13" borderId="0" applyNumberFormat="0" applyBorder="0" applyAlignment="0" applyProtection="0"/>
    <xf numFmtId="0" fontId="66" fillId="2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7"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2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57" fillId="20" borderId="0" applyNumberFormat="0" applyBorder="0" applyAlignment="0" applyProtection="0"/>
    <xf numFmtId="0" fontId="7" fillId="28" borderId="0" applyNumberFormat="0" applyBorder="0" applyAlignment="0" applyProtection="0"/>
    <xf numFmtId="0" fontId="7" fillId="9" borderId="49" applyNumberFormat="0" applyFont="0" applyAlignment="0" applyProtection="0"/>
    <xf numFmtId="0" fontId="7" fillId="25" borderId="0" applyNumberFormat="0" applyBorder="0" applyAlignment="0" applyProtection="0"/>
    <xf numFmtId="0" fontId="7" fillId="15" borderId="0" applyNumberFormat="0" applyBorder="0" applyAlignment="0" applyProtection="0"/>
    <xf numFmtId="0" fontId="59" fillId="22" borderId="55" applyNumberFormat="0" applyAlignment="0" applyProtection="0"/>
    <xf numFmtId="0" fontId="66" fillId="14"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62" fillId="23" borderId="57" applyNumberFormat="0" applyAlignment="0" applyProtection="0"/>
    <xf numFmtId="0" fontId="61" fillId="0" borderId="56" applyNumberFormat="0" applyFill="0" applyAlignment="0" applyProtection="0"/>
    <xf numFmtId="0" fontId="7" fillId="25" borderId="0" applyNumberFormat="0" applyBorder="0" applyAlignment="0" applyProtection="0"/>
    <xf numFmtId="0" fontId="66" fillId="26" borderId="0" applyNumberFormat="0" applyBorder="0" applyAlignment="0" applyProtection="0"/>
    <xf numFmtId="0" fontId="55" fillId="18"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0"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6" fillId="17"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61" fillId="0" borderId="56" applyNumberFormat="0" applyFill="0" applyAlignment="0" applyProtection="0"/>
    <xf numFmtId="0" fontId="65" fillId="0" borderId="58" applyNumberFormat="0" applyFill="0" applyAlignment="0" applyProtection="0"/>
    <xf numFmtId="0" fontId="7" fillId="28"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6" fillId="30"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58" fillId="21" borderId="54" applyNumberFormat="0" applyAlignment="0" applyProtection="0"/>
    <xf numFmtId="0" fontId="66" fillId="2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0" borderId="0" applyNumberFormat="0" applyBorder="0" applyAlignment="0" applyProtection="0"/>
    <xf numFmtId="0" fontId="60" fillId="22"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7" fillId="20" borderId="0" applyNumberFormat="0" applyBorder="0" applyAlignment="0" applyProtection="0"/>
    <xf numFmtId="0" fontId="60" fillId="22" borderId="54" applyNumberFormat="0" applyAlignment="0" applyProtection="0"/>
    <xf numFmtId="0" fontId="66" fillId="1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24" borderId="0" applyNumberFormat="0" applyBorder="0" applyAlignment="0" applyProtection="0"/>
    <xf numFmtId="0" fontId="54" fillId="0" borderId="0" applyNumberFormat="0" applyFill="0" applyBorder="0" applyAlignment="0" applyProtection="0"/>
    <xf numFmtId="0" fontId="62" fillId="23" borderId="57" applyNumberFormat="0" applyAlignment="0" applyProtection="0"/>
    <xf numFmtId="0" fontId="7" fillId="12"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63" fillId="0" borderId="0" applyNumberFormat="0" applyFill="0" applyBorder="0" applyAlignment="0" applyProtection="0"/>
    <xf numFmtId="0" fontId="66" fillId="16" borderId="0" applyNumberFormat="0" applyBorder="0" applyAlignment="0" applyProtection="0"/>
    <xf numFmtId="0" fontId="66" fillId="14" borderId="0" applyNumberFormat="0" applyBorder="0" applyAlignment="0" applyProtection="0"/>
    <xf numFmtId="0" fontId="7" fillId="28"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9" fontId="15" fillId="0" borderId="0" applyFont="0" applyFill="0" applyBorder="0" applyAlignment="0" applyProtection="0"/>
    <xf numFmtId="0" fontId="66" fillId="27"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7" fillId="1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59" fillId="22" borderId="55" applyNumberFormat="0" applyAlignment="0" applyProtection="0"/>
    <xf numFmtId="0" fontId="57" fillId="2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66" fillId="37" borderId="0" applyNumberFormat="0" applyBorder="0" applyAlignment="0" applyProtection="0"/>
    <xf numFmtId="0" fontId="66" fillId="14" borderId="0" applyNumberFormat="0" applyBorder="0" applyAlignment="0" applyProtection="0"/>
    <xf numFmtId="0" fontId="7" fillId="11"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39"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7" fillId="9" borderId="49" applyNumberFormat="0" applyFont="0" applyAlignment="0" applyProtection="0"/>
    <xf numFmtId="0" fontId="54" fillId="0" borderId="0" applyNumberFormat="0" applyFill="0" applyBorder="0" applyAlignment="0" applyProtection="0"/>
    <xf numFmtId="0" fontId="60" fillId="22" borderId="54" applyNumberFormat="0" applyAlignment="0" applyProtection="0"/>
    <xf numFmtId="0" fontId="7" fillId="34" borderId="0" applyNumberFormat="0" applyBorder="0" applyAlignment="0" applyProtection="0"/>
    <xf numFmtId="0" fontId="7" fillId="38"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2" fillId="23" borderId="57" applyNumberFormat="0" applyAlignment="0" applyProtection="0"/>
    <xf numFmtId="0" fontId="7" fillId="38"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7" fillId="10"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1" borderId="0" applyNumberFormat="0" applyBorder="0" applyAlignment="0" applyProtection="0"/>
    <xf numFmtId="0" fontId="59" fillId="22" borderId="55" applyNumberFormat="0" applyAlignment="0" applyProtection="0"/>
    <xf numFmtId="0" fontId="7" fillId="35" borderId="0" applyNumberFormat="0" applyBorder="0" applyAlignment="0" applyProtection="0"/>
    <xf numFmtId="0" fontId="7" fillId="35" borderId="0" applyNumberFormat="0" applyBorder="0" applyAlignment="0" applyProtection="0"/>
    <xf numFmtId="0" fontId="66" fillId="26" borderId="0" applyNumberFormat="0" applyBorder="0" applyAlignment="0" applyProtection="0"/>
    <xf numFmtId="0" fontId="57" fillId="20" borderId="0" applyNumberFormat="0" applyBorder="0" applyAlignment="0" applyProtection="0"/>
    <xf numFmtId="0" fontId="54" fillId="0" borderId="53" applyNumberFormat="0" applyFill="0" applyAlignment="0" applyProtection="0"/>
    <xf numFmtId="0" fontId="7" fillId="13" borderId="0" applyNumberFormat="0" applyBorder="0" applyAlignment="0" applyProtection="0"/>
    <xf numFmtId="0" fontId="66" fillId="17"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66" fillId="14"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60" fillId="22" borderId="54" applyNumberFormat="0" applyAlignment="0" applyProtection="0"/>
    <xf numFmtId="0" fontId="7" fillId="1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2" fillId="23" borderId="57" applyNumberFormat="0" applyAlignment="0" applyProtection="0"/>
    <xf numFmtId="0" fontId="7" fillId="28"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25"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2" fillId="23" borderId="57" applyNumberFormat="0" applyAlignment="0" applyProtection="0"/>
    <xf numFmtId="0" fontId="66" fillId="37"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65" fillId="0" borderId="58"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2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0"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66" fillId="30" borderId="0" applyNumberFormat="0" applyBorder="0" applyAlignment="0" applyProtection="0"/>
    <xf numFmtId="0" fontId="7" fillId="34" borderId="0" applyNumberFormat="0" applyBorder="0" applyAlignment="0" applyProtection="0"/>
    <xf numFmtId="0" fontId="59" fillId="22" borderId="55" applyNumberFormat="0" applyAlignment="0" applyProtection="0"/>
    <xf numFmtId="0" fontId="66" fillId="3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7" fillId="39"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15"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11"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8"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7" fillId="1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59" fillId="22" borderId="55" applyNumberFormat="0" applyAlignment="0" applyProtection="0"/>
    <xf numFmtId="0" fontId="66" fillId="14"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7" fillId="34" borderId="0" applyNumberFormat="0" applyBorder="0" applyAlignment="0" applyProtection="0"/>
    <xf numFmtId="0" fontId="52" fillId="0" borderId="51" applyNumberFormat="0" applyFill="0" applyAlignment="0" applyProtection="0"/>
    <xf numFmtId="43" fontId="18" fillId="0" borderId="0" applyFon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1" fillId="0" borderId="56" applyNumberFormat="0" applyFill="0" applyAlignment="0" applyProtection="0"/>
    <xf numFmtId="0" fontId="55" fillId="18" borderId="0" applyNumberFormat="0" applyBorder="0" applyAlignment="0" applyProtection="0"/>
    <xf numFmtId="0" fontId="66" fillId="31" borderId="0" applyNumberFormat="0" applyBorder="0" applyAlignment="0" applyProtection="0"/>
    <xf numFmtId="0" fontId="56" fillId="19"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5" borderId="0" applyNumberFormat="0" applyBorder="0" applyAlignment="0" applyProtection="0"/>
    <xf numFmtId="0" fontId="53" fillId="0" borderId="52" applyNumberFormat="0" applyFill="0" applyAlignment="0" applyProtection="0"/>
    <xf numFmtId="0" fontId="7" fillId="28" borderId="0" applyNumberFormat="0" applyBorder="0" applyAlignment="0" applyProtection="0"/>
    <xf numFmtId="0" fontId="7" fillId="13"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54" fillId="0" borderId="53" applyNumberFormat="0" applyFill="0" applyAlignment="0" applyProtection="0"/>
    <xf numFmtId="0" fontId="66" fillId="14"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7" fillId="9" borderId="49" applyNumberFormat="0" applyFont="0" applyAlignment="0" applyProtection="0"/>
    <xf numFmtId="0" fontId="7" fillId="13" borderId="0" applyNumberFormat="0" applyBorder="0" applyAlignment="0" applyProtection="0"/>
    <xf numFmtId="0" fontId="7" fillId="10" borderId="0" applyNumberFormat="0" applyBorder="0" applyAlignment="0" applyProtection="0"/>
    <xf numFmtId="0" fontId="64" fillId="0" borderId="0" applyNumberFormat="0" applyFill="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66" fillId="17" borderId="0" applyNumberFormat="0" applyBorder="0" applyAlignment="0" applyProtection="0"/>
    <xf numFmtId="0" fontId="66" fillId="33" borderId="0" applyNumberFormat="0" applyBorder="0" applyAlignment="0" applyProtection="0"/>
    <xf numFmtId="43" fontId="14" fillId="0" borderId="0" applyFont="0" applyFill="0" applyBorder="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54"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28"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58" fillId="21" borderId="54" applyNumberFormat="0" applyAlignment="0" applyProtection="0"/>
    <xf numFmtId="0" fontId="66" fillId="24" borderId="0" applyNumberFormat="0" applyBorder="0" applyAlignment="0" applyProtection="0"/>
    <xf numFmtId="0" fontId="57" fillId="20" borderId="0" applyNumberFormat="0" applyBorder="0" applyAlignment="0" applyProtection="0"/>
    <xf numFmtId="9" fontId="10" fillId="0" borderId="0" applyFont="0" applyFill="0" applyBorder="0" applyAlignment="0" applyProtection="0"/>
    <xf numFmtId="0" fontId="66" fillId="33"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55" fillId="18" borderId="0" applyNumberFormat="0" applyBorder="0" applyAlignment="0" applyProtection="0"/>
    <xf numFmtId="0" fontId="7" fillId="34"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0" fillId="22" borderId="54" applyNumberFormat="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33"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53" fillId="0" borderId="52" applyNumberFormat="0" applyFill="0" applyAlignment="0" applyProtection="0"/>
    <xf numFmtId="0" fontId="7" fillId="10" borderId="0" applyNumberFormat="0" applyBorder="0" applyAlignment="0" applyProtection="0"/>
    <xf numFmtId="0" fontId="66" fillId="37" borderId="0" applyNumberFormat="0" applyBorder="0" applyAlignment="0" applyProtection="0"/>
    <xf numFmtId="0" fontId="57" fillId="20" borderId="0" applyNumberFormat="0" applyBorder="0" applyAlignment="0" applyProtection="0"/>
    <xf numFmtId="0" fontId="52" fillId="0" borderId="51" applyNumberFormat="0" applyFill="0" applyAlignment="0" applyProtection="0"/>
    <xf numFmtId="0" fontId="66" fillId="31" borderId="0" applyNumberFormat="0" applyBorder="0" applyAlignment="0" applyProtection="0"/>
    <xf numFmtId="0" fontId="7" fillId="28" borderId="0" applyNumberFormat="0" applyBorder="0" applyAlignment="0" applyProtection="0"/>
    <xf numFmtId="0" fontId="53" fillId="0" borderId="52" applyNumberFormat="0" applyFill="0" applyAlignment="0" applyProtection="0"/>
    <xf numFmtId="0" fontId="66" fillId="37"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12" borderId="0" applyNumberFormat="0" applyBorder="0" applyAlignment="0" applyProtection="0"/>
    <xf numFmtId="0" fontId="54" fillId="0" borderId="0" applyNumberFormat="0" applyFill="0" applyBorder="0" applyAlignment="0" applyProtection="0"/>
    <xf numFmtId="9" fontId="10" fillId="0" borderId="0" applyFont="0" applyFill="0" applyBorder="0" applyAlignment="0" applyProtection="0"/>
    <xf numFmtId="0" fontId="7" fillId="38" borderId="0" applyNumberFormat="0" applyBorder="0" applyAlignment="0" applyProtection="0"/>
    <xf numFmtId="0" fontId="61" fillId="0" borderId="56" applyNumberFormat="0" applyFill="0" applyAlignment="0" applyProtection="0"/>
    <xf numFmtId="0" fontId="66" fillId="30"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58" fillId="21" borderId="54" applyNumberFormat="0" applyAlignment="0" applyProtection="0"/>
    <xf numFmtId="0" fontId="66" fillId="30"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59" fillId="22" borderId="55" applyNumberFormat="0" applyAlignment="0" applyProtection="0"/>
    <xf numFmtId="0" fontId="61" fillId="0" borderId="56" applyNumberFormat="0" applyFill="0" applyAlignment="0" applyProtection="0"/>
    <xf numFmtId="0" fontId="66" fillId="17"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56" fillId="19"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58" fillId="21" borderId="54" applyNumberFormat="0" applyAlignment="0" applyProtection="0"/>
    <xf numFmtId="43" fontId="14" fillId="0" borderId="0" applyFont="0" applyFill="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60" fillId="22" borderId="54" applyNumberFormat="0" applyAlignment="0" applyProtection="0"/>
    <xf numFmtId="0" fontId="7" fillId="28"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52" fillId="0" borderId="51" applyNumberFormat="0" applyFill="0" applyAlignment="0" applyProtection="0"/>
    <xf numFmtId="0" fontId="7" fillId="13" borderId="0" applyNumberFormat="0" applyBorder="0" applyAlignment="0" applyProtection="0"/>
    <xf numFmtId="0" fontId="66" fillId="36" borderId="0" applyNumberFormat="0" applyBorder="0" applyAlignment="0" applyProtection="0"/>
    <xf numFmtId="9" fontId="15"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61" fillId="0" borderId="56" applyNumberFormat="0" applyFill="0" applyAlignment="0" applyProtection="0"/>
    <xf numFmtId="0" fontId="7" fillId="9" borderId="49" applyNumberFormat="0" applyFont="0" applyAlignment="0" applyProtection="0"/>
    <xf numFmtId="0" fontId="66" fillId="24"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7" fillId="13" borderId="0" applyNumberFormat="0" applyBorder="0" applyAlignment="0" applyProtection="0"/>
    <xf numFmtId="0" fontId="7" fillId="13" borderId="0" applyNumberFormat="0" applyBorder="0" applyAlignment="0" applyProtection="0"/>
    <xf numFmtId="0" fontId="66" fillId="17"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4" borderId="0" applyNumberFormat="0" applyBorder="0" applyAlignment="0" applyProtection="0"/>
    <xf numFmtId="0" fontId="60" fillId="22" borderId="54" applyNumberFormat="0" applyAlignment="0" applyProtection="0"/>
    <xf numFmtId="0" fontId="65" fillId="0" borderId="58" applyNumberFormat="0" applyFill="0" applyAlignment="0" applyProtection="0"/>
    <xf numFmtId="0" fontId="66" fillId="16"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0" fillId="22" borderId="54" applyNumberFormat="0" applyAlignment="0" applyProtection="0"/>
    <xf numFmtId="0" fontId="66" fillId="24" borderId="0" applyNumberFormat="0" applyBorder="0" applyAlignment="0" applyProtection="0"/>
    <xf numFmtId="0" fontId="57" fillId="20" borderId="0" applyNumberFormat="0" applyBorder="0" applyAlignment="0" applyProtection="0"/>
    <xf numFmtId="0" fontId="54" fillId="0" borderId="53" applyNumberFormat="0" applyFill="0" applyAlignment="0" applyProtection="0"/>
    <xf numFmtId="0" fontId="7" fillId="35" borderId="0" applyNumberFormat="0" applyBorder="0" applyAlignment="0" applyProtection="0"/>
    <xf numFmtId="0" fontId="66" fillId="37" borderId="0" applyNumberFormat="0" applyBorder="0" applyAlignment="0" applyProtection="0"/>
    <xf numFmtId="0" fontId="66" fillId="31" borderId="0" applyNumberFormat="0" applyBorder="0" applyAlignment="0" applyProtection="0"/>
    <xf numFmtId="0" fontId="7" fillId="12" borderId="0" applyNumberFormat="0" applyBorder="0" applyAlignment="0" applyProtection="0"/>
    <xf numFmtId="0" fontId="52" fillId="0" borderId="51"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7" fillId="28" borderId="0" applyNumberFormat="0" applyBorder="0" applyAlignment="0" applyProtection="0"/>
    <xf numFmtId="0" fontId="66" fillId="14" borderId="0" applyNumberFormat="0" applyBorder="0" applyAlignment="0" applyProtection="0"/>
    <xf numFmtId="0" fontId="61" fillId="0" borderId="56" applyNumberFormat="0" applyFill="0" applyAlignment="0" applyProtection="0"/>
    <xf numFmtId="0" fontId="7" fillId="10"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7" fillId="11" borderId="0" applyNumberFormat="0" applyBorder="0" applyAlignment="0" applyProtection="0"/>
    <xf numFmtId="0" fontId="7" fillId="25"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66" fillId="29"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2"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7" fillId="11" borderId="0" applyNumberFormat="0" applyBorder="0" applyAlignment="0" applyProtection="0"/>
    <xf numFmtId="0" fontId="7" fillId="1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7" fillId="12"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38"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7" fillId="28" borderId="0" applyNumberFormat="0" applyBorder="0" applyAlignment="0" applyProtection="0"/>
    <xf numFmtId="0" fontId="54" fillId="0" borderId="0" applyNumberFormat="0" applyFill="0" applyBorder="0" applyAlignment="0" applyProtection="0"/>
    <xf numFmtId="0" fontId="66" fillId="17"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6" fillId="17"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6" fillId="27"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55" fillId="18" borderId="0" applyNumberFormat="0" applyBorder="0" applyAlignment="0" applyProtection="0"/>
    <xf numFmtId="0" fontId="7" fillId="34"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66" fillId="29" borderId="0" applyNumberFormat="0" applyBorder="0" applyAlignment="0" applyProtection="0"/>
    <xf numFmtId="0" fontId="57" fillId="2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6" borderId="0" applyNumberFormat="0" applyBorder="0" applyAlignment="0" applyProtection="0"/>
    <xf numFmtId="0" fontId="7" fillId="12" borderId="0" applyNumberFormat="0" applyBorder="0" applyAlignment="0" applyProtection="0"/>
    <xf numFmtId="0" fontId="62" fillId="23" borderId="57" applyNumberFormat="0" applyAlignment="0" applyProtection="0"/>
    <xf numFmtId="0" fontId="7" fillId="34" borderId="0" applyNumberFormat="0" applyBorder="0" applyAlignment="0" applyProtection="0"/>
    <xf numFmtId="0" fontId="66" fillId="14" borderId="0" applyNumberFormat="0" applyBorder="0" applyAlignment="0" applyProtection="0"/>
    <xf numFmtId="0" fontId="55" fillId="18"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55" fillId="18" borderId="0" applyNumberFormat="0" applyBorder="0" applyAlignment="0" applyProtection="0"/>
    <xf numFmtId="0" fontId="66" fillId="24"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7" fillId="38" borderId="0" applyNumberFormat="0" applyBorder="0" applyAlignment="0" applyProtection="0"/>
    <xf numFmtId="0" fontId="7" fillId="25"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7" borderId="0" applyNumberFormat="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66" fillId="26"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53" applyNumberFormat="0" applyFill="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39"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66" fillId="14" borderId="0" applyNumberFormat="0" applyBorder="0" applyAlignment="0" applyProtection="0"/>
    <xf numFmtId="0" fontId="59" fillId="22" borderId="55" applyNumberFormat="0" applyAlignment="0" applyProtection="0"/>
    <xf numFmtId="0" fontId="54" fillId="0" borderId="53" applyNumberFormat="0" applyFill="0" applyAlignment="0" applyProtection="0"/>
    <xf numFmtId="0" fontId="7" fillId="10"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2" fillId="23" borderId="57" applyNumberFormat="0" applyAlignment="0" applyProtection="0"/>
    <xf numFmtId="0" fontId="7" fillId="34"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1" fillId="0" borderId="56" applyNumberFormat="0" applyFill="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1" fillId="0" borderId="56"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58" fillId="21" borderId="54" applyNumberFormat="0" applyAlignment="0" applyProtection="0"/>
    <xf numFmtId="0" fontId="66" fillId="30" borderId="0" applyNumberFormat="0" applyBorder="0" applyAlignment="0" applyProtection="0"/>
    <xf numFmtId="0" fontId="56" fillId="19"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7" fillId="39" borderId="0" applyNumberFormat="0" applyBorder="0" applyAlignment="0" applyProtection="0"/>
    <xf numFmtId="0" fontId="7" fillId="35"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66" fillId="31"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7" fillId="38"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6" fillId="16"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7" fillId="35" borderId="0" applyNumberFormat="0" applyBorder="0" applyAlignment="0" applyProtection="0"/>
    <xf numFmtId="0" fontId="55" fillId="18" borderId="0" applyNumberFormat="0" applyBorder="0" applyAlignment="0" applyProtection="0"/>
    <xf numFmtId="0" fontId="7" fillId="9" borderId="49" applyNumberFormat="0" applyFont="0" applyAlignment="0" applyProtection="0"/>
    <xf numFmtId="0" fontId="7" fillId="15" borderId="0" applyNumberFormat="0" applyBorder="0" applyAlignment="0" applyProtection="0"/>
    <xf numFmtId="0" fontId="7" fillId="15" borderId="0" applyNumberFormat="0" applyBorder="0" applyAlignment="0" applyProtection="0"/>
    <xf numFmtId="0" fontId="66" fillId="14" borderId="0" applyNumberFormat="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28"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4" fillId="0" borderId="53"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25"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7" fillId="38"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4" fillId="0" borderId="53" applyNumberFormat="0" applyFill="0" applyAlignment="0" applyProtection="0"/>
    <xf numFmtId="0" fontId="52" fillId="0" borderId="51" applyNumberFormat="0" applyFill="0" applyAlignment="0" applyProtection="0"/>
    <xf numFmtId="0" fontId="66" fillId="37" borderId="0" applyNumberFormat="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9" borderId="0" applyNumberFormat="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24"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0" fillId="22" borderId="54" applyNumberFormat="0" applyAlignment="0" applyProtection="0"/>
    <xf numFmtId="0" fontId="52" fillId="0" borderId="51" applyNumberFormat="0" applyFill="0" applyAlignment="0" applyProtection="0"/>
    <xf numFmtId="0" fontId="59" fillId="22" borderId="55" applyNumberFormat="0" applyAlignment="0" applyProtection="0"/>
    <xf numFmtId="0" fontId="66" fillId="37"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0" fillId="22" borderId="54" applyNumberFormat="0" applyAlignment="0" applyProtection="0"/>
    <xf numFmtId="0" fontId="65" fillId="0" borderId="58" applyNumberFormat="0" applyFill="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7" fillId="2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6" fillId="37" borderId="0" applyNumberFormat="0" applyBorder="0" applyAlignment="0" applyProtection="0"/>
    <xf numFmtId="0" fontId="7" fillId="12" borderId="0" applyNumberFormat="0" applyBorder="0" applyAlignment="0" applyProtection="0"/>
    <xf numFmtId="43" fontId="14" fillId="0" borderId="0" applyFont="0" applyFill="0" applyBorder="0" applyAlignment="0" applyProtection="0"/>
    <xf numFmtId="0" fontId="54" fillId="0" borderId="53" applyNumberFormat="0" applyFill="0" applyAlignment="0" applyProtection="0"/>
    <xf numFmtId="0" fontId="57" fillId="20"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7" fillId="9" borderId="49" applyNumberFormat="0" applyFon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6" fillId="33"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7" fillId="15" borderId="0" applyNumberFormat="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4"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55" fillId="18"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7" fillId="1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4"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3" fillId="0" borderId="0" applyNumberForma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25" borderId="0" applyNumberFormat="0" applyBorder="0" applyAlignment="0" applyProtection="0"/>
    <xf numFmtId="43" fontId="18" fillId="0" borderId="0" applyFont="0" applyFill="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9" borderId="49" applyNumberFormat="0" applyFont="0" applyAlignment="0" applyProtection="0"/>
    <xf numFmtId="0" fontId="66" fillId="31"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7" fillId="12"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56" fillId="19"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65" fillId="0" borderId="58" applyNumberFormat="0" applyFill="0" applyAlignment="0" applyProtection="0"/>
    <xf numFmtId="0" fontId="66" fillId="24"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62" fillId="23" borderId="57" applyNumberFormat="0" applyAlignment="0" applyProtection="0"/>
    <xf numFmtId="0" fontId="53" fillId="0" borderId="52"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43" fontId="18" fillId="0" borderId="0" applyFont="0" applyFill="0" applyBorder="0" applyAlignment="0" applyProtection="0"/>
    <xf numFmtId="0" fontId="66" fillId="17"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28" borderId="0" applyNumberFormat="0" applyBorder="0" applyAlignment="0" applyProtection="0"/>
    <xf numFmtId="0" fontId="7" fillId="38" borderId="0" applyNumberFormat="0" applyBorder="0" applyAlignment="0" applyProtection="0"/>
    <xf numFmtId="0" fontId="61" fillId="0" borderId="56" applyNumberFormat="0" applyFill="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63"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14" borderId="0" applyNumberFormat="0" applyBorder="0" applyAlignment="0" applyProtection="0"/>
    <xf numFmtId="0" fontId="66" fillId="30"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58" fillId="21" borderId="54" applyNumberFormat="0" applyAlignment="0" applyProtection="0"/>
    <xf numFmtId="0" fontId="60" fillId="22" borderId="54" applyNumberFormat="0" applyAlignment="0" applyProtection="0"/>
    <xf numFmtId="0" fontId="57" fillId="20" borderId="0" applyNumberFormat="0" applyBorder="0" applyAlignment="0" applyProtection="0"/>
    <xf numFmtId="0" fontId="61" fillId="0" borderId="56" applyNumberFormat="0" applyFill="0" applyAlignment="0" applyProtection="0"/>
    <xf numFmtId="0" fontId="7" fillId="34" borderId="0" applyNumberFormat="0" applyBorder="0" applyAlignment="0" applyProtection="0"/>
    <xf numFmtId="0" fontId="66" fillId="36"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53" fillId="0" borderId="52" applyNumberFormat="0" applyFill="0" applyAlignment="0" applyProtection="0"/>
    <xf numFmtId="0" fontId="55" fillId="18"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2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0" borderId="0" applyNumberFormat="0" applyBorder="0" applyAlignment="0" applyProtection="0"/>
    <xf numFmtId="0" fontId="7" fillId="25"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7" fillId="9" borderId="49" applyNumberFormat="0" applyFont="0" applyAlignment="0" applyProtection="0"/>
    <xf numFmtId="0" fontId="7" fillId="1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11"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60" fillId="22" borderId="54" applyNumberFormat="0" applyAlignment="0" applyProtection="0"/>
    <xf numFmtId="0" fontId="64" fillId="0" borderId="0" applyNumberFormat="0" applyFill="0" applyBorder="0" applyAlignment="0" applyProtection="0"/>
    <xf numFmtId="0" fontId="54" fillId="0" borderId="53" applyNumberFormat="0" applyFill="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31" borderId="0" applyNumberFormat="0" applyBorder="0" applyAlignment="0" applyProtection="0"/>
    <xf numFmtId="0" fontId="56" fillId="19" borderId="0" applyNumberFormat="0" applyBorder="0" applyAlignment="0" applyProtection="0"/>
    <xf numFmtId="0" fontId="62" fillId="23" borderId="57" applyNumberFormat="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0" borderId="0" applyNumberFormat="0" applyBorder="0" applyAlignment="0" applyProtection="0"/>
    <xf numFmtId="0" fontId="61" fillId="0" borderId="56" applyNumberFormat="0" applyFill="0" applyAlignment="0" applyProtection="0"/>
    <xf numFmtId="0" fontId="62" fillId="23" borderId="57" applyNumberFormat="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30" borderId="0" applyNumberFormat="0" applyBorder="0" applyAlignment="0" applyProtection="0"/>
    <xf numFmtId="0" fontId="65" fillId="0" borderId="58" applyNumberFormat="0" applyFill="0" applyAlignment="0" applyProtection="0"/>
    <xf numFmtId="0" fontId="66" fillId="36" borderId="0" applyNumberFormat="0" applyBorder="0" applyAlignment="0" applyProtection="0"/>
    <xf numFmtId="0" fontId="53" fillId="0" borderId="52" applyNumberFormat="0" applyFill="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0" fillId="22" borderId="54" applyNumberFormat="0" applyAlignment="0" applyProtection="0"/>
    <xf numFmtId="0" fontId="58" fillId="21" borderId="54" applyNumberFormat="0" applyAlignment="0" applyProtection="0"/>
    <xf numFmtId="0" fontId="54" fillId="0" borderId="53" applyNumberFormat="0" applyFill="0" applyAlignment="0" applyProtection="0"/>
    <xf numFmtId="0" fontId="61" fillId="0" borderId="56" applyNumberFormat="0" applyFill="0" applyAlignment="0" applyProtection="0"/>
    <xf numFmtId="0" fontId="63" fillId="0" borderId="0" applyNumberFormat="0" applyFill="0" applyBorder="0" applyAlignment="0" applyProtection="0"/>
    <xf numFmtId="0" fontId="66" fillId="3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64"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9" borderId="49" applyNumberFormat="0" applyFont="0" applyAlignment="0" applyProtection="0"/>
    <xf numFmtId="0" fontId="7" fillId="11"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0" borderId="0" applyNumberFormat="0" applyBorder="0" applyAlignment="0" applyProtection="0"/>
    <xf numFmtId="0" fontId="7" fillId="39" borderId="0" applyNumberFormat="0" applyBorder="0" applyAlignment="0" applyProtection="0"/>
    <xf numFmtId="0" fontId="7" fillId="35" borderId="0" applyNumberFormat="0" applyBorder="0" applyAlignment="0" applyProtection="0"/>
    <xf numFmtId="0" fontId="7" fillId="11"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66" fillId="30"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6" fillId="33"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3"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59" fillId="22" borderId="55" applyNumberFormat="0" applyAlignment="0" applyProtection="0"/>
    <xf numFmtId="0" fontId="54" fillId="0" borderId="53" applyNumberFormat="0" applyFill="0" applyAlignment="0" applyProtection="0"/>
    <xf numFmtId="0" fontId="66" fillId="36"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7" fillId="12" borderId="0" applyNumberFormat="0" applyBorder="0" applyAlignment="0" applyProtection="0"/>
    <xf numFmtId="0" fontId="54" fillId="0" borderId="53" applyNumberFormat="0" applyFill="0" applyAlignment="0" applyProtection="0"/>
    <xf numFmtId="0" fontId="7" fillId="10"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66" fillId="37"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5" fillId="18"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6" fillId="16" borderId="0" applyNumberFormat="0" applyBorder="0" applyAlignment="0" applyProtection="0"/>
    <xf numFmtId="0" fontId="61" fillId="0" borderId="56" applyNumberFormat="0" applyFill="0" applyAlignment="0" applyProtection="0"/>
    <xf numFmtId="0" fontId="57" fillId="2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7" fillId="13"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6" fillId="16" borderId="0" applyNumberFormat="0" applyBorder="0" applyAlignment="0" applyProtection="0"/>
    <xf numFmtId="0" fontId="7" fillId="32"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16"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60" fillId="22" borderId="54" applyNumberFormat="0" applyAlignment="0" applyProtection="0"/>
    <xf numFmtId="0" fontId="52" fillId="0" borderId="51" applyNumberFormat="0" applyFill="0" applyAlignment="0" applyProtection="0"/>
    <xf numFmtId="0" fontId="66" fillId="33"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52" fillId="0" borderId="51" applyNumberFormat="0" applyFill="0" applyAlignment="0" applyProtection="0"/>
    <xf numFmtId="0" fontId="7" fillId="34"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27" borderId="0" applyNumberFormat="0" applyBorder="0" applyAlignment="0" applyProtection="0"/>
    <xf numFmtId="0" fontId="53" fillId="0" borderId="52" applyNumberFormat="0" applyFill="0" applyAlignment="0" applyProtection="0"/>
    <xf numFmtId="0" fontId="7" fillId="15" borderId="0" applyNumberFormat="0" applyBorder="0" applyAlignment="0" applyProtection="0"/>
    <xf numFmtId="0" fontId="61" fillId="0" borderId="56" applyNumberFormat="0" applyFill="0" applyAlignment="0" applyProtection="0"/>
    <xf numFmtId="0" fontId="7" fillId="38"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66" fillId="17"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66" fillId="26"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1" fillId="0" borderId="56" applyNumberFormat="0" applyFill="0" applyAlignment="0" applyProtection="0"/>
    <xf numFmtId="0" fontId="7" fillId="34" borderId="0" applyNumberFormat="0" applyBorder="0" applyAlignment="0" applyProtection="0"/>
    <xf numFmtId="0" fontId="66" fillId="33" borderId="0" applyNumberFormat="0" applyBorder="0" applyAlignment="0" applyProtection="0"/>
    <xf numFmtId="0" fontId="7" fillId="28" borderId="0" applyNumberFormat="0" applyBorder="0" applyAlignment="0" applyProtection="0"/>
    <xf numFmtId="0" fontId="60" fillId="22" borderId="54" applyNumberFormat="0" applyAlignment="0" applyProtection="0"/>
    <xf numFmtId="0" fontId="63" fillId="0" borderId="0" applyNumberFormat="0" applyFill="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7" fillId="1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9" borderId="0" applyNumberFormat="0" applyBorder="0" applyAlignment="0" applyProtection="0"/>
    <xf numFmtId="0" fontId="66" fillId="27"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25"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66" fillId="26"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55" fillId="18" borderId="0" applyNumberFormat="0" applyBorder="0" applyAlignment="0" applyProtection="0"/>
    <xf numFmtId="0" fontId="7" fillId="12" borderId="0" applyNumberFormat="0" applyBorder="0" applyAlignment="0" applyProtection="0"/>
    <xf numFmtId="0" fontId="66" fillId="33"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7" fillId="35" borderId="0" applyNumberFormat="0" applyBorder="0" applyAlignment="0" applyProtection="0"/>
    <xf numFmtId="0" fontId="66" fillId="31" borderId="0" applyNumberFormat="0" applyBorder="0" applyAlignment="0" applyProtection="0"/>
    <xf numFmtId="0" fontId="7" fillId="25" borderId="0" applyNumberFormat="0" applyBorder="0" applyAlignment="0" applyProtection="0"/>
    <xf numFmtId="0" fontId="7" fillId="39" borderId="0" applyNumberFormat="0" applyBorder="0" applyAlignment="0" applyProtection="0"/>
    <xf numFmtId="0" fontId="66" fillId="24"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53" fillId="0" borderId="52" applyNumberFormat="0" applyFill="0" applyAlignment="0" applyProtection="0"/>
    <xf numFmtId="0" fontId="60" fillId="22" borderId="54" applyNumberFormat="0" applyAlignment="0" applyProtection="0"/>
    <xf numFmtId="0" fontId="7" fillId="9" borderId="49" applyNumberFormat="0" applyFont="0" applyAlignment="0" applyProtection="0"/>
    <xf numFmtId="0" fontId="7" fillId="35"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7" fillId="11"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52" fillId="0" borderId="51" applyNumberFormat="0" applyFill="0" applyAlignment="0" applyProtection="0"/>
    <xf numFmtId="0" fontId="66" fillId="2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0" fillId="22" borderId="54" applyNumberFormat="0" applyAlignment="0" applyProtection="0"/>
    <xf numFmtId="0" fontId="7" fillId="11" borderId="0" applyNumberFormat="0" applyBorder="0" applyAlignment="0" applyProtection="0"/>
    <xf numFmtId="0" fontId="66" fillId="36" borderId="0" applyNumberFormat="0" applyBorder="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4" fillId="0" borderId="0" applyNumberFormat="0" applyFill="0" applyBorder="0" applyAlignment="0" applyProtection="0"/>
    <xf numFmtId="0" fontId="66" fillId="27" borderId="0" applyNumberFormat="0" applyBorder="0" applyAlignment="0" applyProtection="0"/>
    <xf numFmtId="0" fontId="66" fillId="31" borderId="0" applyNumberFormat="0" applyBorder="0" applyAlignment="0" applyProtection="0"/>
    <xf numFmtId="0" fontId="7" fillId="34" borderId="0" applyNumberFormat="0" applyBorder="0" applyAlignment="0" applyProtection="0"/>
    <xf numFmtId="0" fontId="62" fillId="23" borderId="57" applyNumberFormat="0" applyAlignment="0" applyProtection="0"/>
    <xf numFmtId="9" fontId="10" fillId="0" borderId="0" applyFont="0" applyFill="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37"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17"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13" borderId="0" applyNumberFormat="0" applyBorder="0" applyAlignment="0" applyProtection="0"/>
    <xf numFmtId="0" fontId="66" fillId="37" borderId="0" applyNumberFormat="0" applyBorder="0" applyAlignment="0" applyProtection="0"/>
    <xf numFmtId="0" fontId="54" fillId="0" borderId="53" applyNumberFormat="0" applyFill="0" applyAlignment="0" applyProtection="0"/>
    <xf numFmtId="0" fontId="61" fillId="0" borderId="56" applyNumberFormat="0" applyFill="0" applyAlignment="0" applyProtection="0"/>
    <xf numFmtId="0" fontId="7" fillId="35"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3" fillId="0" borderId="52" applyNumberFormat="0" applyFill="0" applyAlignment="0" applyProtection="0"/>
    <xf numFmtId="0" fontId="7" fillId="38"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66" fillId="14"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9" fillId="22" borderId="55" applyNumberFormat="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59" fillId="22" borderId="55" applyNumberFormat="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5" fillId="0" borderId="58"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53" fillId="0" borderId="52" applyNumberFormat="0" applyFill="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66" fillId="33"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11"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43" fontId="18" fillId="0" borderId="0" applyFont="0" applyFill="0" applyBorder="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1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53" applyNumberFormat="0" applyFill="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1" fillId="0" borderId="56" applyNumberFormat="0" applyFill="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57" fillId="20"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2" fillId="0" borderId="51" applyNumberFormat="0" applyFill="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66" fillId="31" borderId="0" applyNumberFormat="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66" fillId="24" borderId="0" applyNumberFormat="0" applyBorder="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14"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55" fillId="18"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55" fillId="18" borderId="0" applyNumberFormat="0" applyBorder="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0"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7" fillId="20"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12"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7" fillId="9" borderId="49" applyNumberFormat="0" applyFont="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7" fillId="32"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9" fontId="10" fillId="0" borderId="0" applyFont="0" applyFill="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66" fillId="27" borderId="0" applyNumberFormat="0" applyBorder="0" applyAlignment="0" applyProtection="0"/>
    <xf numFmtId="0" fontId="66" fillId="30"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55" fillId="18"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60" fillId="22" borderId="54" applyNumberFormat="0" applyAlignment="0" applyProtection="0"/>
    <xf numFmtId="0" fontId="59" fillId="22" borderId="55" applyNumberFormat="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7" fillId="11"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7" fillId="28"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66" fillId="33"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3" fillId="0" borderId="0" applyNumberFormat="0" applyFill="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7" fillId="12"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10"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2" fillId="23" borderId="57" applyNumberFormat="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66" fillId="17" borderId="0" applyNumberFormat="0" applyBorder="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3"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66" fillId="33"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13"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7" fillId="9" borderId="49" applyNumberFormat="0" applyFont="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6" fillId="29" borderId="0" applyNumberFormat="0" applyBorder="0" applyAlignment="0" applyProtection="0"/>
    <xf numFmtId="0" fontId="62" fillId="23" borderId="57" applyNumberFormat="0" applyAlignment="0" applyProtection="0"/>
    <xf numFmtId="0" fontId="55" fillId="18"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7" fillId="34" borderId="0" applyNumberFormat="0" applyBorder="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9" fontId="15" fillId="0" borderId="0" applyFont="0" applyFill="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66" fillId="36" borderId="0" applyNumberFormat="0" applyBorder="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7" fillId="32"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53" fillId="0" borderId="52" applyNumberFormat="0" applyFill="0" applyAlignment="0" applyProtection="0"/>
    <xf numFmtId="0" fontId="65" fillId="0" borderId="58" applyNumberFormat="0" applyFill="0" applyAlignment="0" applyProtection="0"/>
    <xf numFmtId="0" fontId="7" fillId="9" borderId="49" applyNumberFormat="0" applyFont="0" applyAlignment="0" applyProtection="0"/>
    <xf numFmtId="0" fontId="56"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64" fillId="0" borderId="0" applyNumberFormat="0" applyFill="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66" fillId="36" borderId="0" applyNumberFormat="0" applyBorder="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55" fillId="18"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61" fillId="0" borderId="56" applyNumberFormat="0" applyFill="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9" fontId="10" fillId="0" borderId="0" applyFont="0" applyFill="0" applyBorder="0" applyAlignment="0" applyProtection="0"/>
    <xf numFmtId="0" fontId="56" fillId="19" borderId="0" applyNumberFormat="0" applyBorder="0" applyAlignment="0" applyProtection="0"/>
    <xf numFmtId="0" fontId="66" fillId="24"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52" fillId="0" borderId="51" applyNumberFormat="0" applyFill="0" applyAlignment="0" applyProtection="0"/>
    <xf numFmtId="0" fontId="7" fillId="9" borderId="49" applyNumberFormat="0" applyFont="0" applyAlignment="0" applyProtection="0"/>
    <xf numFmtId="0" fontId="7" fillId="32"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4"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66" fillId="27"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33" borderId="0" applyNumberFormat="0" applyBorder="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1"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6" fillId="36"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3" fillId="0" borderId="0" applyNumberFormat="0" applyFill="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3"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6" fillId="19"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66" fillId="29"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7" fillId="1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65" fillId="0" borderId="58" applyNumberFormat="0" applyFill="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25"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28"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16"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13"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4" fillId="0" borderId="53" applyNumberFormat="0" applyFill="0" applyAlignment="0" applyProtection="0"/>
    <xf numFmtId="0" fontId="58" fillId="21" borderId="54" applyNumberFormat="0" applyAlignment="0" applyProtection="0"/>
    <xf numFmtId="0" fontId="66" fillId="30" borderId="0" applyNumberFormat="0" applyBorder="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66" fillId="33"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61" fillId="0" borderId="56" applyNumberFormat="0" applyFill="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55" fillId="18"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17"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16"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29"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7" fillId="1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9" fontId="10" fillId="0" borderId="0" applyFont="0" applyFill="0" applyBorder="0" applyAlignment="0" applyProtection="0"/>
    <xf numFmtId="0" fontId="56" fillId="19"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52" fillId="0" borderId="51" applyNumberFormat="0" applyFill="0" applyAlignment="0" applyProtection="0"/>
    <xf numFmtId="0" fontId="7" fillId="9" borderId="49" applyNumberFormat="0" applyFont="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7" fillId="12"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4" borderId="0" applyNumberFormat="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7"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1"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28" borderId="0" applyNumberFormat="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60" fillId="22" borderId="54" applyNumberFormat="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7" fillId="25"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7" fillId="28"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7" fillId="1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6" fillId="26"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66" fillId="16"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9" borderId="49" applyNumberFormat="0" applyFont="0" applyAlignment="0" applyProtection="0"/>
    <xf numFmtId="0" fontId="7" fillId="10"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16"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66" fillId="30"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2" fillId="0" borderId="51" applyNumberFormat="0" applyFill="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4" fillId="0" borderId="0" applyNumberFormat="0" applyFill="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1" fillId="0" borderId="56"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2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55" fillId="18" borderId="0" applyNumberFormat="0" applyBorder="0" applyAlignment="0" applyProtection="0"/>
    <xf numFmtId="0" fontId="66" fillId="30" borderId="0" applyNumberFormat="0" applyBorder="0" applyAlignment="0" applyProtection="0"/>
    <xf numFmtId="0" fontId="7" fillId="25"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2" borderId="0" applyNumberFormat="0" applyBorder="0" applyAlignment="0" applyProtection="0"/>
    <xf numFmtId="0" fontId="7" fillId="15" borderId="0" applyNumberFormat="0" applyBorder="0" applyAlignment="0" applyProtection="0"/>
    <xf numFmtId="0" fontId="66" fillId="27"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14"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66" fillId="33"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10"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9" borderId="49" applyNumberFormat="0" applyFont="0" applyAlignment="0" applyProtection="0"/>
    <xf numFmtId="0" fontId="7" fillId="39"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29"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7" fillId="32" borderId="0" applyNumberFormat="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7" fillId="13" borderId="0" applyNumberFormat="0" applyBorder="0" applyAlignment="0" applyProtection="0"/>
    <xf numFmtId="0" fontId="61" fillId="0" borderId="56" applyNumberFormat="0" applyFill="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57" fillId="20"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59" fillId="22" borderId="55" applyNumberFormat="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66" fillId="16"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2" fillId="0" borderId="51" applyNumberFormat="0" applyFill="0" applyAlignment="0" applyProtection="0"/>
    <xf numFmtId="0" fontId="66" fillId="30"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4" fillId="0" borderId="53" applyNumberFormat="0" applyFill="0" applyAlignment="0" applyProtection="0"/>
    <xf numFmtId="0" fontId="58" fillId="21" borderId="54" applyNumberFormat="0" applyAlignment="0" applyProtection="0"/>
    <xf numFmtId="0" fontId="66" fillId="33" borderId="0" applyNumberFormat="0" applyBorder="0" applyAlignment="0" applyProtection="0"/>
    <xf numFmtId="0" fontId="7" fillId="38" borderId="0" applyNumberFormat="0" applyBorder="0" applyAlignment="0" applyProtection="0"/>
    <xf numFmtId="0" fontId="65" fillId="0" borderId="58" applyNumberFormat="0" applyFill="0" applyAlignment="0" applyProtection="0"/>
    <xf numFmtId="0" fontId="7" fillId="39"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12" borderId="0" applyNumberFormat="0" applyBorder="0" applyAlignment="0" applyProtection="0"/>
    <xf numFmtId="0" fontId="54" fillId="0" borderId="0" applyNumberFormat="0" applyFill="0" applyBorder="0" applyAlignment="0" applyProtection="0"/>
    <xf numFmtId="0" fontId="54" fillId="0" borderId="53" applyNumberFormat="0" applyFill="0" applyAlignment="0" applyProtection="0"/>
    <xf numFmtId="0" fontId="66" fillId="16" borderId="0" applyNumberFormat="0" applyBorder="0" applyAlignment="0" applyProtection="0"/>
    <xf numFmtId="0" fontId="7" fillId="9" borderId="49" applyNumberFormat="0" applyFont="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55" fillId="18"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2" fillId="0" borderId="51" applyNumberFormat="0" applyFill="0" applyAlignment="0" applyProtection="0"/>
    <xf numFmtId="0" fontId="58" fillId="21" borderId="54" applyNumberFormat="0" applyAlignment="0" applyProtection="0"/>
    <xf numFmtId="0" fontId="7" fillId="3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53" fillId="0" borderId="52" applyNumberFormat="0" applyFill="0" applyAlignment="0" applyProtection="0"/>
    <xf numFmtId="0" fontId="62" fillId="23" borderId="57" applyNumberFormat="0" applyAlignment="0" applyProtection="0"/>
    <xf numFmtId="0" fontId="7" fillId="39"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53" fillId="0" borderId="52" applyNumberFormat="0" applyFill="0" applyAlignment="0" applyProtection="0"/>
    <xf numFmtId="0" fontId="52" fillId="0" borderId="51" applyNumberFormat="0" applyFill="0" applyAlignment="0" applyProtection="0"/>
    <xf numFmtId="0" fontId="65" fillId="0" borderId="58" applyNumberFormat="0" applyFill="0" applyAlignment="0" applyProtection="0"/>
    <xf numFmtId="0" fontId="58" fillId="21" borderId="54" applyNumberFormat="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0" fontId="52" fillId="0" borderId="51" applyNumberFormat="0" applyFill="0" applyAlignment="0" applyProtection="0"/>
    <xf numFmtId="9" fontId="10" fillId="0" borderId="0" applyFont="0" applyFill="0" applyBorder="0" applyAlignment="0" applyProtection="0"/>
    <xf numFmtId="0" fontId="56" fillId="19"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52" fillId="0" borderId="51" applyNumberFormat="0" applyFill="0" applyAlignment="0" applyProtection="0"/>
    <xf numFmtId="0" fontId="7" fillId="9" borderId="49" applyNumberFormat="0" applyFont="0" applyAlignment="0" applyProtection="0"/>
    <xf numFmtId="0" fontId="66" fillId="33" borderId="0" applyNumberFormat="0" applyBorder="0" applyAlignment="0" applyProtection="0"/>
    <xf numFmtId="0" fontId="7" fillId="34"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4" fillId="0" borderId="0" applyNumberFormat="0" applyFill="0" applyBorder="0" applyAlignment="0" applyProtection="0"/>
    <xf numFmtId="0" fontId="66" fillId="33"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7" fillId="3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7" fillId="32"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0" fillId="22" borderId="54" applyNumberFormat="0" applyAlignment="0" applyProtection="0"/>
    <xf numFmtId="0" fontId="66" fillId="17" borderId="0" applyNumberFormat="0" applyBorder="0" applyAlignment="0" applyProtection="0"/>
    <xf numFmtId="0" fontId="7" fillId="11"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6" fillId="30"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7" fillId="38" borderId="0" applyNumberFormat="0" applyBorder="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59" fillId="22" borderId="55" applyNumberFormat="0" applyAlignment="0" applyProtection="0"/>
    <xf numFmtId="0" fontId="7" fillId="9" borderId="49" applyNumberFormat="0" applyFont="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1" fillId="0" borderId="56" applyNumberFormat="0" applyFill="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15"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31" borderId="0" applyNumberFormat="0" applyBorder="0" applyAlignment="0" applyProtection="0"/>
    <xf numFmtId="0" fontId="66" fillId="24"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17"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66" fillId="17"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66" fillId="17" borderId="0" applyNumberFormat="0" applyBorder="0" applyAlignment="0" applyProtection="0"/>
    <xf numFmtId="0" fontId="7" fillId="11" borderId="0" applyNumberFormat="0" applyBorder="0" applyAlignment="0" applyProtection="0"/>
    <xf numFmtId="0" fontId="62" fillId="23" borderId="57" applyNumberFormat="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7" fillId="15"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1"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28" borderId="0" applyNumberFormat="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58" fillId="21" borderId="54" applyNumberFormat="0" applyAlignment="0" applyProtection="0"/>
    <xf numFmtId="0" fontId="66" fillId="24"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7" fillId="28"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66" fillId="26" borderId="0" applyNumberFormat="0" applyBorder="0" applyAlignment="0" applyProtection="0"/>
    <xf numFmtId="0" fontId="7" fillId="34"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66" fillId="30" borderId="0" applyNumberFormat="0" applyBorder="0" applyAlignment="0" applyProtection="0"/>
    <xf numFmtId="0" fontId="58" fillId="21" borderId="54" applyNumberForma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7" fillId="13" borderId="0" applyNumberFormat="0" applyBorder="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7" fillId="38" borderId="0" applyNumberFormat="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4"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7" fillId="39"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7" fillId="34"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37" borderId="0" applyNumberFormat="0" applyBorder="0" applyAlignment="0" applyProtection="0"/>
    <xf numFmtId="0" fontId="66" fillId="29"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66" fillId="37"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27" borderId="0" applyNumberFormat="0" applyBorder="0" applyAlignment="0" applyProtection="0"/>
    <xf numFmtId="0" fontId="7" fillId="9" borderId="49" applyNumberFormat="0" applyFont="0" applyAlignment="0" applyProtection="0"/>
    <xf numFmtId="0" fontId="66" fillId="27"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35"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7" fillId="15" borderId="0" applyNumberFormat="0" applyBorder="0" applyAlignment="0" applyProtection="0"/>
    <xf numFmtId="0" fontId="65" fillId="0" borderId="58" applyNumberFormat="0" applyFill="0" applyAlignment="0" applyProtection="0"/>
    <xf numFmtId="0" fontId="65" fillId="0" borderId="58" applyNumberFormat="0" applyFill="0" applyAlignment="0" applyProtection="0"/>
    <xf numFmtId="0" fontId="7" fillId="11"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6" fillId="37" borderId="0" applyNumberFormat="0" applyBorder="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58" fillId="21" borderId="54" applyNumberFormat="0" applyAlignment="0" applyProtection="0"/>
    <xf numFmtId="0" fontId="7" fillId="35" borderId="0" applyNumberFormat="0" applyBorder="0" applyAlignment="0" applyProtection="0"/>
    <xf numFmtId="0" fontId="62" fillId="23" borderId="57" applyNumberFormat="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32" borderId="0" applyNumberFormat="0" applyBorder="0" applyAlignment="0" applyProtection="0"/>
    <xf numFmtId="0" fontId="61" fillId="0" borderId="56" applyNumberFormat="0" applyFill="0" applyAlignment="0" applyProtection="0"/>
    <xf numFmtId="0" fontId="7" fillId="10"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55" fillId="18"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6" fillId="16"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66" fillId="24"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58" fillId="21" borderId="54" applyNumberFormat="0" applyAlignment="0" applyProtection="0"/>
    <xf numFmtId="0" fontId="7" fillId="9" borderId="49" applyNumberFormat="0" applyFont="0" applyAlignment="0" applyProtection="0"/>
    <xf numFmtId="0" fontId="66" fillId="29" borderId="0" applyNumberFormat="0" applyBorder="0" applyAlignment="0" applyProtection="0"/>
    <xf numFmtId="0" fontId="61" fillId="0" borderId="56" applyNumberFormat="0" applyFill="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64" fillId="0" borderId="0" applyNumberFormat="0" applyFill="0" applyBorder="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7" fillId="34"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66" fillId="24"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64" fillId="0" borderId="0" applyNumberFormat="0" applyFill="0" applyBorder="0" applyAlignment="0" applyProtection="0"/>
    <xf numFmtId="0" fontId="52" fillId="0" borderId="51" applyNumberFormat="0" applyFill="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52" fillId="0" borderId="51" applyNumberFormat="0" applyFill="0" applyAlignment="0" applyProtection="0"/>
    <xf numFmtId="0" fontId="7" fillId="12" borderId="0" applyNumberFormat="0" applyBorder="0" applyAlignment="0" applyProtection="0"/>
    <xf numFmtId="0" fontId="7" fillId="10" borderId="0" applyNumberFormat="0" applyBorder="0" applyAlignment="0" applyProtection="0"/>
    <xf numFmtId="0" fontId="52" fillId="0" borderId="51" applyNumberFormat="0" applyFill="0" applyAlignment="0" applyProtection="0"/>
    <xf numFmtId="0" fontId="60" fillId="22" borderId="54" applyNumberFormat="0" applyAlignment="0" applyProtection="0"/>
    <xf numFmtId="0" fontId="7" fillId="28" borderId="0" applyNumberFormat="0" applyBorder="0" applyAlignment="0" applyProtection="0"/>
    <xf numFmtId="0" fontId="66" fillId="27" borderId="0" applyNumberFormat="0" applyBorder="0" applyAlignment="0" applyProtection="0"/>
    <xf numFmtId="0" fontId="52" fillId="0" borderId="51" applyNumberFormat="0" applyFill="0" applyAlignment="0" applyProtection="0"/>
    <xf numFmtId="0" fontId="54" fillId="0" borderId="53" applyNumberFormat="0" applyFill="0" applyAlignment="0" applyProtection="0"/>
    <xf numFmtId="0" fontId="7" fillId="38" borderId="0" applyNumberFormat="0" applyBorder="0" applyAlignment="0" applyProtection="0"/>
    <xf numFmtId="0" fontId="7" fillId="39"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57" fillId="20" borderId="0" applyNumberFormat="0" applyBorder="0" applyAlignment="0" applyProtection="0"/>
    <xf numFmtId="0" fontId="65" fillId="0" borderId="58" applyNumberFormat="0" applyFill="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7" fillId="32" borderId="0" applyNumberFormat="0" applyBorder="0" applyAlignment="0" applyProtection="0"/>
    <xf numFmtId="0" fontId="66" fillId="3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58" fillId="21" borderId="54" applyNumberFormat="0" applyAlignment="0" applyProtection="0"/>
    <xf numFmtId="0" fontId="56" fillId="19"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33"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55" fillId="18"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7" fillId="3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39" borderId="0" applyNumberFormat="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6" fillId="16"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55" fillId="18"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53" fillId="0" borderId="52" applyNumberFormat="0" applyFill="0" applyAlignment="0" applyProtection="0"/>
    <xf numFmtId="0" fontId="7" fillId="39"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62" fillId="23" borderId="57" applyNumberFormat="0" applyAlignment="0" applyProtection="0"/>
    <xf numFmtId="0" fontId="7" fillId="25" borderId="0" applyNumberFormat="0" applyBorder="0" applyAlignment="0" applyProtection="0"/>
    <xf numFmtId="9" fontId="10" fillId="0" borderId="0" applyFont="0" applyFill="0" applyBorder="0" applyAlignment="0" applyProtection="0"/>
    <xf numFmtId="0" fontId="56" fillId="19"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52" fillId="0" borderId="51" applyNumberFormat="0" applyFill="0" applyAlignment="0" applyProtection="0"/>
    <xf numFmtId="0" fontId="7" fillId="9" borderId="49" applyNumberFormat="0" applyFont="0" applyAlignment="0" applyProtection="0"/>
    <xf numFmtId="0" fontId="7" fillId="34" borderId="0" applyNumberFormat="0" applyBorder="0" applyAlignment="0" applyProtection="0"/>
    <xf numFmtId="0" fontId="61" fillId="0" borderId="56"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34" borderId="0" applyNumberFormat="0" applyBorder="0" applyAlignment="0" applyProtection="0"/>
    <xf numFmtId="0" fontId="66" fillId="2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6"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4" fillId="0" borderId="0" applyNumberFormat="0" applyFill="0" applyBorder="0" applyAlignment="0" applyProtection="0"/>
    <xf numFmtId="0" fontId="59" fillId="22" borderId="55" applyNumberFormat="0" applyAlignment="0" applyProtection="0"/>
    <xf numFmtId="0" fontId="7" fillId="11"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0" fillId="22" borderId="54" applyNumberFormat="0" applyAlignment="0" applyProtection="0"/>
    <xf numFmtId="0" fontId="66" fillId="17" borderId="0" applyNumberFormat="0" applyBorder="0" applyAlignment="0" applyProtection="0"/>
    <xf numFmtId="0" fontId="60" fillId="22" borderId="54" applyNumberFormat="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4" borderId="0" applyNumberFormat="0" applyBorder="0" applyAlignment="0" applyProtection="0"/>
    <xf numFmtId="0" fontId="66" fillId="17" borderId="0" applyNumberFormat="0" applyBorder="0" applyAlignment="0" applyProtection="0"/>
    <xf numFmtId="9" fontId="15" fillId="0" borderId="0" applyFon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9" fillId="22" borderId="55" applyNumberFormat="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66" fillId="17"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25"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66" fillId="27" borderId="0" applyNumberFormat="0" applyBorder="0" applyAlignment="0" applyProtection="0"/>
    <xf numFmtId="0" fontId="61" fillId="0" borderId="56" applyNumberFormat="0" applyFill="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7" fillId="15" borderId="0" applyNumberFormat="0" applyBorder="0" applyAlignment="0" applyProtection="0"/>
    <xf numFmtId="0" fontId="66" fillId="30" borderId="0" applyNumberFormat="0" applyBorder="0" applyAlignment="0" applyProtection="0"/>
    <xf numFmtId="0" fontId="62" fillId="23" borderId="57" applyNumberFormat="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14"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24"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53" fillId="0" borderId="52" applyNumberFormat="0" applyFill="0" applyAlignment="0" applyProtection="0"/>
    <xf numFmtId="0" fontId="54" fillId="0" borderId="53" applyNumberFormat="0" applyFill="0" applyAlignment="0" applyProtection="0"/>
    <xf numFmtId="0" fontId="66" fillId="31"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14" borderId="0" applyNumberFormat="0" applyBorder="0" applyAlignment="0" applyProtection="0"/>
    <xf numFmtId="0" fontId="7" fillId="10"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6" fillId="17" borderId="0" applyNumberFormat="0" applyBorder="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5" borderId="0" applyNumberFormat="0" applyBorder="0" applyAlignment="0" applyProtection="0"/>
    <xf numFmtId="0" fontId="58" fillId="21" borderId="54" applyNumberFormat="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7" fillId="13" borderId="0" applyNumberFormat="0" applyBorder="0" applyAlignment="0" applyProtection="0"/>
    <xf numFmtId="0" fontId="66" fillId="3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7" fillId="15" borderId="0" applyNumberFormat="0" applyBorder="0" applyAlignment="0" applyProtection="0"/>
    <xf numFmtId="0" fontId="66" fillId="17" borderId="0" applyNumberFormat="0" applyBorder="0" applyAlignment="0" applyProtection="0"/>
    <xf numFmtId="0" fontId="7" fillId="38"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0" borderId="0" applyNumberFormat="0" applyBorder="0" applyAlignment="0" applyProtection="0"/>
    <xf numFmtId="0" fontId="7" fillId="11" borderId="0" applyNumberFormat="0" applyBorder="0" applyAlignment="0" applyProtection="0"/>
    <xf numFmtId="0" fontId="62" fillId="23" borderId="57" applyNumberFormat="0" applyAlignment="0" applyProtection="0"/>
    <xf numFmtId="0" fontId="66" fillId="26"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63" fillId="0" borderId="0" applyNumberFormat="0" applyFill="0" applyBorder="0" applyAlignment="0" applyProtection="0"/>
    <xf numFmtId="0" fontId="57" fillId="20" borderId="0" applyNumberFormat="0" applyBorder="0" applyAlignment="0" applyProtection="0"/>
    <xf numFmtId="0" fontId="56" fillId="19" borderId="0" applyNumberFormat="0" applyBorder="0" applyAlignment="0" applyProtection="0"/>
    <xf numFmtId="0" fontId="65" fillId="0" borderId="58" applyNumberFormat="0" applyFill="0" applyAlignment="0" applyProtection="0"/>
    <xf numFmtId="0" fontId="7" fillId="9" borderId="49" applyNumberFormat="0" applyFont="0" applyAlignment="0" applyProtection="0"/>
    <xf numFmtId="0" fontId="7" fillId="28"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5" fillId="18" borderId="0" applyNumberFormat="0" applyBorder="0" applyAlignment="0" applyProtection="0"/>
    <xf numFmtId="0" fontId="66" fillId="30"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8" fillId="21" borderId="54" applyNumberFormat="0" applyAlignment="0" applyProtection="0"/>
    <xf numFmtId="0" fontId="53" fillId="0" borderId="52" applyNumberFormat="0" applyFill="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9" borderId="0" applyNumberFormat="0" applyBorder="0" applyAlignment="0" applyProtection="0"/>
    <xf numFmtId="0" fontId="65" fillId="0" borderId="58" applyNumberFormat="0" applyFill="0" applyAlignment="0" applyProtection="0"/>
    <xf numFmtId="0" fontId="61" fillId="0" borderId="56" applyNumberFormat="0" applyFill="0" applyAlignment="0" applyProtection="0"/>
    <xf numFmtId="0" fontId="7" fillId="3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0" fontId="66" fillId="29" borderId="0" applyNumberFormat="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31"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0" fillId="22" borderId="54" applyNumberFormat="0" applyAlignment="0" applyProtection="0"/>
    <xf numFmtId="0" fontId="66" fillId="36" borderId="0" applyNumberFormat="0" applyBorder="0" applyAlignment="0" applyProtection="0"/>
    <xf numFmtId="0" fontId="60" fillId="22" borderId="54" applyNumberFormat="0" applyAlignment="0" applyProtection="0"/>
    <xf numFmtId="0" fontId="7" fillId="9" borderId="49" applyNumberFormat="0" applyFont="0" applyAlignment="0" applyProtection="0"/>
    <xf numFmtId="0" fontId="53" fillId="0" borderId="52" applyNumberFormat="0" applyFill="0" applyAlignment="0" applyProtection="0"/>
    <xf numFmtId="0" fontId="56" fillId="19" borderId="0" applyNumberFormat="0" applyBorder="0" applyAlignment="0" applyProtection="0"/>
    <xf numFmtId="0" fontId="7" fillId="11"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4"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10" borderId="0" applyNumberFormat="0" applyBorder="0" applyAlignment="0" applyProtection="0"/>
    <xf numFmtId="0" fontId="66" fillId="31"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52" fillId="0" borderId="51" applyNumberFormat="0" applyFill="0" applyAlignment="0" applyProtection="0"/>
    <xf numFmtId="0" fontId="66" fillId="37"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54" fillId="0" borderId="0" applyNumberFormat="0" applyFill="0" applyBorder="0" applyAlignment="0" applyProtection="0"/>
    <xf numFmtId="0" fontId="66" fillId="14"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2" fillId="23" borderId="57" applyNumberFormat="0" applyAlignment="0" applyProtection="0"/>
    <xf numFmtId="0" fontId="66" fillId="27"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59" fillId="22" borderId="55" applyNumberFormat="0" applyAlignment="0" applyProtection="0"/>
    <xf numFmtId="0" fontId="54" fillId="0" borderId="0" applyNumberFormat="0" applyFill="0" applyBorder="0" applyAlignment="0" applyProtection="0"/>
    <xf numFmtId="0" fontId="66" fillId="30" borderId="0" applyNumberFormat="0" applyBorder="0" applyAlignment="0" applyProtection="0"/>
    <xf numFmtId="0" fontId="58" fillId="21" borderId="54" applyNumberForma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14" borderId="0" applyNumberFormat="0" applyBorder="0" applyAlignment="0" applyProtection="0"/>
    <xf numFmtId="0" fontId="58" fillId="21" borderId="54" applyNumberFormat="0" applyAlignment="0" applyProtection="0"/>
    <xf numFmtId="0" fontId="66" fillId="37"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6" fillId="30" borderId="0" applyNumberFormat="0" applyBorder="0" applyAlignment="0" applyProtection="0"/>
    <xf numFmtId="0" fontId="60" fillId="22" borderId="54" applyNumberFormat="0" applyAlignment="0" applyProtection="0"/>
    <xf numFmtId="0" fontId="7" fillId="25" borderId="0" applyNumberFormat="0" applyBorder="0" applyAlignment="0" applyProtection="0"/>
    <xf numFmtId="0" fontId="66" fillId="17" borderId="0" applyNumberFormat="0" applyBorder="0" applyAlignment="0" applyProtection="0"/>
    <xf numFmtId="0" fontId="66" fillId="2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66" fillId="33" borderId="0" applyNumberFormat="0" applyBorder="0" applyAlignment="0" applyProtection="0"/>
    <xf numFmtId="0" fontId="65" fillId="0" borderId="58" applyNumberFormat="0" applyFill="0" applyAlignment="0" applyProtection="0"/>
    <xf numFmtId="0" fontId="66" fillId="31" borderId="0" applyNumberFormat="0" applyBorder="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14" borderId="0" applyNumberFormat="0" applyBorder="0" applyAlignment="0" applyProtection="0"/>
    <xf numFmtId="0" fontId="66" fillId="37"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7" fillId="25" borderId="0" applyNumberFormat="0" applyBorder="0" applyAlignment="0" applyProtection="0"/>
    <xf numFmtId="0" fontId="7" fillId="35"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7" fillId="35"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7" fillId="15"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16"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39" borderId="0" applyNumberFormat="0" applyBorder="0" applyAlignment="0" applyProtection="0"/>
    <xf numFmtId="0" fontId="66" fillId="26" borderId="0" applyNumberFormat="0" applyBorder="0" applyAlignment="0" applyProtection="0"/>
    <xf numFmtId="0" fontId="7" fillId="11"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7" fillId="34"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66" fillId="17"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9" borderId="49" applyNumberFormat="0" applyFont="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27" borderId="0" applyNumberFormat="0" applyBorder="0" applyAlignment="0" applyProtection="0"/>
    <xf numFmtId="0" fontId="7" fillId="9" borderId="49" applyNumberFormat="0" applyFont="0" applyAlignment="0" applyProtection="0"/>
    <xf numFmtId="0" fontId="66" fillId="27"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26" borderId="0" applyNumberFormat="0" applyBorder="0" applyAlignment="0" applyProtection="0"/>
    <xf numFmtId="0" fontId="65" fillId="0" borderId="58" applyNumberFormat="0" applyFill="0" applyAlignment="0" applyProtection="0"/>
    <xf numFmtId="0" fontId="7" fillId="11" borderId="0" applyNumberFormat="0" applyBorder="0" applyAlignment="0" applyProtection="0"/>
    <xf numFmtId="0" fontId="7" fillId="9" borderId="49" applyNumberFormat="0" applyFont="0" applyAlignment="0" applyProtection="0"/>
    <xf numFmtId="0" fontId="7" fillId="34" borderId="0" applyNumberFormat="0" applyBorder="0" applyAlignment="0" applyProtection="0"/>
    <xf numFmtId="0" fontId="62" fillId="23" borderId="57" applyNumberFormat="0" applyAlignment="0" applyProtection="0"/>
    <xf numFmtId="0" fontId="7" fillId="9" borderId="49" applyNumberFormat="0" applyFont="0" applyAlignment="0" applyProtection="0"/>
    <xf numFmtId="0" fontId="64" fillId="0" borderId="0" applyNumberFormat="0" applyFill="0" applyBorder="0" applyAlignment="0" applyProtection="0"/>
    <xf numFmtId="0" fontId="66" fillId="14" borderId="0" applyNumberFormat="0" applyBorder="0" applyAlignment="0" applyProtection="0"/>
    <xf numFmtId="0" fontId="52" fillId="0" borderId="51" applyNumberFormat="0" applyFill="0" applyAlignment="0" applyProtection="0"/>
    <xf numFmtId="0" fontId="7" fillId="35" borderId="0" applyNumberFormat="0" applyBorder="0" applyAlignment="0" applyProtection="0"/>
    <xf numFmtId="0" fontId="66" fillId="29" borderId="0" applyNumberFormat="0" applyBorder="0" applyAlignment="0" applyProtection="0"/>
    <xf numFmtId="0" fontId="58" fillId="21" borderId="54" applyNumberFormat="0" applyAlignment="0" applyProtection="0"/>
    <xf numFmtId="0" fontId="7" fillId="35" borderId="0" applyNumberFormat="0" applyBorder="0" applyAlignment="0" applyProtection="0"/>
    <xf numFmtId="0" fontId="62" fillId="23" borderId="57" applyNumberFormat="0" applyAlignment="0" applyProtection="0"/>
    <xf numFmtId="0" fontId="54" fillId="0" borderId="53"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1" fillId="0" borderId="56" applyNumberFormat="0" applyFill="0" applyAlignment="0" applyProtection="0"/>
    <xf numFmtId="0" fontId="7" fillId="10" borderId="0" applyNumberFormat="0" applyBorder="0" applyAlignment="0" applyProtection="0"/>
    <xf numFmtId="0" fontId="53" fillId="0" borderId="52" applyNumberFormat="0" applyFill="0" applyAlignment="0" applyProtection="0"/>
    <xf numFmtId="0" fontId="7" fillId="39" borderId="0" applyNumberFormat="0" applyBorder="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7" fillId="11"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52" fillId="0" borderId="51" applyNumberFormat="0" applyFill="0" applyAlignment="0" applyProtection="0"/>
    <xf numFmtId="0" fontId="66" fillId="16" borderId="0" applyNumberFormat="0" applyBorder="0" applyAlignment="0" applyProtection="0"/>
    <xf numFmtId="43" fontId="18" fillId="0" borderId="0" applyFont="0" applyFill="0" applyBorder="0" applyAlignment="0" applyProtection="0"/>
    <xf numFmtId="0" fontId="66" fillId="24" borderId="0" applyNumberFormat="0" applyBorder="0" applyAlignment="0" applyProtection="0"/>
    <xf numFmtId="0" fontId="66" fillId="29" borderId="0" applyNumberFormat="0" applyBorder="0" applyAlignment="0" applyProtection="0"/>
    <xf numFmtId="0" fontId="65" fillId="0" borderId="58" applyNumberFormat="0" applyFill="0" applyAlignment="0" applyProtection="0"/>
    <xf numFmtId="0" fontId="7" fillId="13"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2" fillId="23" borderId="57" applyNumberFormat="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31"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66" fillId="37" borderId="0" applyNumberFormat="0" applyBorder="0" applyAlignment="0" applyProtection="0"/>
    <xf numFmtId="0" fontId="7" fillId="15" borderId="0" applyNumberFormat="0" applyBorder="0" applyAlignment="0" applyProtection="0"/>
    <xf numFmtId="0" fontId="54" fillId="0" borderId="53" applyNumberFormat="0" applyFill="0" applyAlignment="0" applyProtection="0"/>
    <xf numFmtId="0" fontId="66" fillId="24" borderId="0" applyNumberFormat="0" applyBorder="0" applyAlignment="0" applyProtection="0"/>
    <xf numFmtId="0" fontId="61" fillId="0" borderId="56" applyNumberFormat="0" applyFill="0" applyAlignment="0" applyProtection="0"/>
    <xf numFmtId="0" fontId="66" fillId="37" borderId="0" applyNumberFormat="0" applyBorder="0" applyAlignment="0" applyProtection="0"/>
    <xf numFmtId="0" fontId="66" fillId="33" borderId="0" applyNumberFormat="0" applyBorder="0" applyAlignment="0" applyProtection="0"/>
    <xf numFmtId="0" fontId="66" fillId="24" borderId="0" applyNumberFormat="0" applyBorder="0" applyAlignment="0" applyProtection="0"/>
    <xf numFmtId="0" fontId="53" fillId="0" borderId="52" applyNumberFormat="0" applyFill="0" applyAlignment="0" applyProtection="0"/>
    <xf numFmtId="0" fontId="62" fillId="23" borderId="57" applyNumberFormat="0" applyAlignment="0" applyProtection="0"/>
    <xf numFmtId="0" fontId="56" fillId="19"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29" borderId="0" applyNumberFormat="0" applyBorder="0" applyAlignment="0" applyProtection="0"/>
    <xf numFmtId="0" fontId="61" fillId="0" borderId="56" applyNumberFormat="0" applyFill="0" applyAlignment="0" applyProtection="0"/>
    <xf numFmtId="0" fontId="7" fillId="39" borderId="0" applyNumberFormat="0" applyBorder="0" applyAlignment="0" applyProtection="0"/>
    <xf numFmtId="0" fontId="7" fillId="13"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63" fillId="0" borderId="0" applyNumberFormat="0" applyFill="0" applyBorder="0" applyAlignment="0" applyProtection="0"/>
    <xf numFmtId="0" fontId="54" fillId="0" borderId="53" applyNumberFormat="0" applyFill="0" applyAlignment="0" applyProtection="0"/>
    <xf numFmtId="0" fontId="66" fillId="2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1" borderId="0" applyNumberFormat="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66" fillId="26"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8" fillId="21" borderId="54" applyNumberFormat="0" applyAlignment="0" applyProtection="0"/>
    <xf numFmtId="0" fontId="57" fillId="20" borderId="0" applyNumberFormat="0" applyBorder="0" applyAlignment="0" applyProtection="0"/>
    <xf numFmtId="0" fontId="66" fillId="24"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2" fillId="0" borderId="51" applyNumberFormat="0" applyFill="0" applyAlignment="0" applyProtection="0"/>
    <xf numFmtId="0" fontId="7" fillId="39" borderId="0" applyNumberFormat="0" applyBorder="0" applyAlignment="0" applyProtection="0"/>
    <xf numFmtId="0" fontId="66" fillId="2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14"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54" fillId="0" borderId="53" applyNumberFormat="0" applyFill="0" applyAlignment="0" applyProtection="0"/>
    <xf numFmtId="0" fontId="7" fillId="12" borderId="0" applyNumberFormat="0" applyBorder="0" applyAlignment="0" applyProtection="0"/>
    <xf numFmtId="0" fontId="65" fillId="0" borderId="58" applyNumberFormat="0" applyFill="0" applyAlignment="0" applyProtection="0"/>
    <xf numFmtId="0" fontId="7" fillId="12" borderId="0" applyNumberFormat="0" applyBorder="0" applyAlignment="0" applyProtection="0"/>
    <xf numFmtId="0" fontId="7" fillId="10" borderId="0" applyNumberFormat="0" applyBorder="0" applyAlignment="0" applyProtection="0"/>
    <xf numFmtId="0" fontId="60" fillId="22" borderId="54" applyNumberFormat="0" applyAlignment="0" applyProtection="0"/>
    <xf numFmtId="0" fontId="7" fillId="28" borderId="0" applyNumberFormat="0" applyBorder="0" applyAlignment="0" applyProtection="0"/>
    <xf numFmtId="0" fontId="52" fillId="0" borderId="51" applyNumberFormat="0" applyFill="0" applyAlignment="0" applyProtection="0"/>
    <xf numFmtId="0" fontId="54" fillId="0" borderId="53" applyNumberFormat="0" applyFill="0" applyAlignment="0" applyProtection="0"/>
    <xf numFmtId="0" fontId="7" fillId="38" borderId="0" applyNumberFormat="0" applyBorder="0" applyAlignment="0" applyProtection="0"/>
    <xf numFmtId="0" fontId="7" fillId="39"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7" fillId="9" borderId="49" applyNumberFormat="0" applyFont="0" applyAlignment="0" applyProtection="0"/>
    <xf numFmtId="0" fontId="55" fillId="1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6" borderId="0" applyNumberFormat="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6" fillId="37"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60" fillId="22" borderId="54" applyNumberFormat="0" applyAlignment="0" applyProtection="0"/>
    <xf numFmtId="0" fontId="55" fillId="18" borderId="0" applyNumberFormat="0" applyBorder="0" applyAlignment="0" applyProtection="0"/>
    <xf numFmtId="0" fontId="66" fillId="26" borderId="0" applyNumberFormat="0" applyBorder="0" applyAlignment="0" applyProtection="0"/>
    <xf numFmtId="0" fontId="7" fillId="9" borderId="49" applyNumberFormat="0" applyFont="0" applyAlignment="0" applyProtection="0"/>
    <xf numFmtId="0" fontId="7" fillId="32"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3"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7" fillId="38" borderId="0" applyNumberFormat="0" applyBorder="0" applyAlignment="0" applyProtection="0"/>
    <xf numFmtId="0" fontId="54" fillId="0" borderId="53" applyNumberFormat="0" applyFill="0" applyAlignment="0" applyProtection="0"/>
    <xf numFmtId="0" fontId="7" fillId="25"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62" fillId="23" borderId="57" applyNumberFormat="0" applyAlignment="0" applyProtection="0"/>
    <xf numFmtId="0" fontId="55" fillId="18" borderId="0" applyNumberFormat="0" applyBorder="0" applyAlignment="0" applyProtection="0"/>
    <xf numFmtId="0" fontId="66" fillId="16" borderId="0" applyNumberFormat="0" applyBorder="0" applyAlignment="0" applyProtection="0"/>
    <xf numFmtId="0" fontId="53" fillId="0" borderId="52" applyNumberFormat="0" applyFill="0" applyAlignment="0" applyProtection="0"/>
    <xf numFmtId="0" fontId="66" fillId="33"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58" fillId="21" borderId="54" applyNumberFormat="0" applyAlignment="0" applyProtection="0"/>
    <xf numFmtId="0" fontId="7" fillId="32"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53" fillId="0" borderId="52" applyNumberFormat="0" applyFill="0" applyAlignment="0" applyProtection="0"/>
    <xf numFmtId="0" fontId="7" fillId="39" borderId="0" applyNumberFormat="0" applyBorder="0" applyAlignment="0" applyProtection="0"/>
    <xf numFmtId="0" fontId="55" fillId="18" borderId="0" applyNumberFormat="0" applyBorder="0" applyAlignment="0" applyProtection="0"/>
    <xf numFmtId="0" fontId="64" fillId="0" borderId="0" applyNumberFormat="0" applyFill="0" applyBorder="0" applyAlignment="0" applyProtection="0"/>
    <xf numFmtId="0" fontId="66" fillId="26"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6" fillId="33" borderId="0" applyNumberFormat="0" applyBorder="0" applyAlignment="0" applyProtection="0"/>
    <xf numFmtId="0" fontId="65" fillId="0" borderId="58" applyNumberFormat="0" applyFill="0" applyAlignment="0" applyProtection="0"/>
    <xf numFmtId="0" fontId="58" fillId="21" borderId="54" applyNumberFormat="0" applyAlignment="0" applyProtection="0"/>
    <xf numFmtId="0" fontId="7" fillId="13" borderId="0" applyNumberFormat="0" applyBorder="0" applyAlignment="0" applyProtection="0"/>
    <xf numFmtId="0" fontId="57" fillId="20"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0" fontId="7" fillId="25"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3" fillId="0" borderId="52" applyNumberFormat="0" applyFill="0" applyAlignment="0" applyProtection="0"/>
    <xf numFmtId="0" fontId="59" fillId="22" borderId="55" applyNumberFormat="0" applyAlignment="0" applyProtection="0"/>
    <xf numFmtId="0" fontId="52" fillId="0" borderId="51" applyNumberFormat="0" applyFill="0" applyAlignment="0" applyProtection="0"/>
    <xf numFmtId="0" fontId="7" fillId="9" borderId="49" applyNumberFormat="0" applyFont="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10"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66" fillId="36" borderId="0" applyNumberFormat="0" applyBorder="0" applyAlignment="0" applyProtection="0"/>
    <xf numFmtId="0" fontId="7" fillId="39" borderId="0" applyNumberFormat="0" applyBorder="0" applyAlignment="0" applyProtection="0"/>
    <xf numFmtId="0" fontId="66" fillId="24"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7" fillId="20" borderId="0" applyNumberFormat="0" applyBorder="0" applyAlignment="0" applyProtection="0"/>
    <xf numFmtId="0" fontId="66" fillId="29" borderId="0" applyNumberFormat="0" applyBorder="0" applyAlignment="0" applyProtection="0"/>
    <xf numFmtId="0" fontId="7" fillId="13" borderId="0" applyNumberFormat="0" applyBorder="0" applyAlignment="0" applyProtection="0"/>
    <xf numFmtId="0" fontId="66" fillId="27"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6" fillId="24" borderId="0" applyNumberFormat="0" applyBorder="0" applyAlignment="0" applyProtection="0"/>
    <xf numFmtId="0" fontId="66" fillId="26"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0" fillId="22" borderId="54" applyNumberFormat="0" applyAlignment="0" applyProtection="0"/>
    <xf numFmtId="0" fontId="66" fillId="17" borderId="0" applyNumberFormat="0" applyBorder="0" applyAlignment="0" applyProtection="0"/>
    <xf numFmtId="0" fontId="60" fillId="22" borderId="54" applyNumberFormat="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63" fillId="0" borderId="0" applyNumberFormat="0" applyFill="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7" fillId="9" borderId="49" applyNumberFormat="0" applyFont="0" applyAlignment="0" applyProtection="0"/>
    <xf numFmtId="0" fontId="7" fillId="11"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57" fillId="20" borderId="0" applyNumberFormat="0" applyBorder="0" applyAlignment="0" applyProtection="0"/>
    <xf numFmtId="0" fontId="62" fillId="23" borderId="57" applyNumberFormat="0" applyAlignment="0" applyProtection="0"/>
    <xf numFmtId="0" fontId="66" fillId="29" borderId="0" applyNumberFormat="0" applyBorder="0" applyAlignment="0" applyProtection="0"/>
    <xf numFmtId="0" fontId="66" fillId="17"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7" fillId="15" borderId="0" applyNumberFormat="0" applyBorder="0" applyAlignment="0" applyProtection="0"/>
    <xf numFmtId="0" fontId="60" fillId="22" borderId="54" applyNumberFormat="0" applyAlignment="0" applyProtection="0"/>
    <xf numFmtId="0" fontId="61" fillId="0" borderId="56" applyNumberFormat="0" applyFill="0" applyAlignment="0" applyProtection="0"/>
    <xf numFmtId="0" fontId="64" fillId="0" borderId="0" applyNumberFormat="0" applyFill="0" applyBorder="0" applyAlignment="0" applyProtection="0"/>
    <xf numFmtId="0" fontId="7" fillId="9" borderId="49" applyNumberFormat="0" applyFont="0" applyAlignment="0" applyProtection="0"/>
    <xf numFmtId="0" fontId="66" fillId="27"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7" fillId="15" borderId="0" applyNumberFormat="0" applyBorder="0" applyAlignment="0" applyProtection="0"/>
    <xf numFmtId="0" fontId="66" fillId="30"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7" fillId="32" borderId="0" applyNumberFormat="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66" fillId="37"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1" fillId="0" borderId="56"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66" fillId="30" borderId="0" applyNumberFormat="0" applyBorder="0" applyAlignment="0" applyProtection="0"/>
    <xf numFmtId="0" fontId="55" fillId="18"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55" fillId="18" borderId="0" applyNumberFormat="0" applyBorder="0" applyAlignment="0" applyProtection="0"/>
    <xf numFmtId="0" fontId="65" fillId="0" borderId="58" applyNumberFormat="0" applyFill="0" applyAlignment="0" applyProtection="0"/>
    <xf numFmtId="43" fontId="18" fillId="0" borderId="0" applyFont="0" applyFill="0" applyBorder="0" applyAlignment="0" applyProtection="0"/>
    <xf numFmtId="0" fontId="59" fillId="22" borderId="55" applyNumberFormat="0" applyAlignment="0" applyProtection="0"/>
    <xf numFmtId="0" fontId="61" fillId="0" borderId="56"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36"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61" fillId="0" borderId="56" applyNumberFormat="0" applyFill="0" applyAlignment="0" applyProtection="0"/>
    <xf numFmtId="0" fontId="66" fillId="29" borderId="0" applyNumberFormat="0" applyBorder="0" applyAlignment="0" applyProtection="0"/>
    <xf numFmtId="0" fontId="7" fillId="2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5" fillId="0" borderId="58" applyNumberFormat="0" applyFill="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7" fillId="28"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43" fontId="14" fillId="0" borderId="0" applyFont="0" applyFill="0" applyBorder="0" applyAlignment="0" applyProtection="0"/>
    <xf numFmtId="0" fontId="7" fillId="13" borderId="0" applyNumberFormat="0" applyBorder="0" applyAlignment="0" applyProtection="0"/>
    <xf numFmtId="0" fontId="58" fillId="21" borderId="54" applyNumberFormat="0" applyAlignment="0" applyProtection="0"/>
    <xf numFmtId="0" fontId="54" fillId="0" borderId="53" applyNumberFormat="0" applyFill="0" applyAlignment="0" applyProtection="0"/>
    <xf numFmtId="0" fontId="59" fillId="22" borderId="55" applyNumberFormat="0" applyAlignment="0" applyProtection="0"/>
    <xf numFmtId="0" fontId="7" fillId="15"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66" fillId="14" borderId="0" applyNumberFormat="0" applyBorder="0" applyAlignment="0" applyProtection="0"/>
    <xf numFmtId="0" fontId="54" fillId="0" borderId="53" applyNumberFormat="0" applyFill="0" applyAlignment="0" applyProtection="0"/>
    <xf numFmtId="0" fontId="66" fillId="33"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1" borderId="0" applyNumberFormat="0" applyBorder="0" applyAlignment="0" applyProtection="0"/>
    <xf numFmtId="0" fontId="62" fillId="23" borderId="57" applyNumberFormat="0" applyAlignment="0" applyProtection="0"/>
    <xf numFmtId="0" fontId="60" fillId="22" borderId="54" applyNumberFormat="0" applyAlignment="0" applyProtection="0"/>
    <xf numFmtId="0" fontId="63" fillId="0" borderId="0" applyNumberFormat="0" applyFill="0" applyBorder="0" applyAlignment="0" applyProtection="0"/>
    <xf numFmtId="0" fontId="57" fillId="20" borderId="0" applyNumberFormat="0" applyBorder="0" applyAlignment="0" applyProtection="0"/>
    <xf numFmtId="0" fontId="7" fillId="28"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55" fillId="18"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29"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0" fillId="22" borderId="54" applyNumberFormat="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4" fillId="0" borderId="0" applyNumberFormat="0" applyFill="0" applyBorder="0" applyAlignment="0" applyProtection="0"/>
    <xf numFmtId="0" fontId="7" fillId="39" borderId="0" applyNumberFormat="0" applyBorder="0" applyAlignment="0" applyProtection="0"/>
    <xf numFmtId="0" fontId="61" fillId="0" borderId="56" applyNumberFormat="0" applyFill="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7" fillId="10" borderId="0" applyNumberFormat="0" applyBorder="0" applyAlignment="0" applyProtection="0"/>
    <xf numFmtId="0" fontId="7" fillId="35" borderId="0" applyNumberFormat="0" applyBorder="0" applyAlignment="0" applyProtection="0"/>
    <xf numFmtId="0" fontId="54" fillId="0" borderId="53" applyNumberFormat="0" applyFill="0" applyAlignment="0" applyProtection="0"/>
    <xf numFmtId="0" fontId="7" fillId="32" borderId="0" applyNumberFormat="0" applyBorder="0" applyAlignment="0" applyProtection="0"/>
    <xf numFmtId="0" fontId="7" fillId="34" borderId="0" applyNumberFormat="0" applyBorder="0" applyAlignment="0" applyProtection="0"/>
    <xf numFmtId="0" fontId="7" fillId="13" borderId="0" applyNumberFormat="0" applyBorder="0" applyAlignment="0" applyProtection="0"/>
    <xf numFmtId="0" fontId="66" fillId="31"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55" fillId="18" borderId="0" applyNumberFormat="0" applyBorder="0" applyAlignment="0" applyProtection="0"/>
    <xf numFmtId="0" fontId="66" fillId="24" borderId="0" applyNumberFormat="0" applyBorder="0" applyAlignment="0" applyProtection="0"/>
    <xf numFmtId="0" fontId="66" fillId="31" borderId="0" applyNumberFormat="0" applyBorder="0" applyAlignment="0" applyProtection="0"/>
    <xf numFmtId="0" fontId="66" fillId="36" borderId="0" applyNumberFormat="0" applyBorder="0" applyAlignment="0" applyProtection="0"/>
    <xf numFmtId="0" fontId="7" fillId="25" borderId="0" applyNumberFormat="0" applyBorder="0" applyAlignment="0" applyProtection="0"/>
    <xf numFmtId="0" fontId="66"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3"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6" fillId="36"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66" fillId="37" borderId="0" applyNumberFormat="0" applyBorder="0" applyAlignment="0" applyProtection="0"/>
    <xf numFmtId="0" fontId="54" fillId="0" borderId="53" applyNumberFormat="0" applyFill="0" applyAlignment="0" applyProtection="0"/>
    <xf numFmtId="0" fontId="60" fillId="22" borderId="54" applyNumberFormat="0" applyAlignment="0" applyProtection="0"/>
    <xf numFmtId="0" fontId="54" fillId="0" borderId="53" applyNumberFormat="0" applyFill="0" applyAlignment="0" applyProtection="0"/>
    <xf numFmtId="0" fontId="57" fillId="20" borderId="0" applyNumberFormat="0" applyBorder="0" applyAlignment="0" applyProtection="0"/>
    <xf numFmtId="0" fontId="57" fillId="20" borderId="0" applyNumberFormat="0" applyBorder="0" applyAlignment="0" applyProtection="0"/>
    <xf numFmtId="0" fontId="7" fillId="35"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60" fillId="22" borderId="54" applyNumberFormat="0" applyAlignment="0" applyProtection="0"/>
    <xf numFmtId="0" fontId="66" fillId="14"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28"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8" fillId="21" borderId="54" applyNumberFormat="0" applyAlignment="0" applyProtection="0"/>
    <xf numFmtId="0" fontId="7" fillId="10" borderId="0" applyNumberFormat="0" applyBorder="0" applyAlignment="0" applyProtection="0"/>
    <xf numFmtId="0" fontId="54" fillId="0" borderId="0" applyNumberFormat="0" applyFill="0" applyBorder="0" applyAlignment="0" applyProtection="0"/>
    <xf numFmtId="0" fontId="66" fillId="36" borderId="0" applyNumberFormat="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33" borderId="0" applyNumberFormat="0" applyBorder="0" applyAlignment="0" applyProtection="0"/>
    <xf numFmtId="0" fontId="66" fillId="29"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12" borderId="0" applyNumberFormat="0" applyBorder="0" applyAlignment="0" applyProtection="0"/>
    <xf numFmtId="0" fontId="7" fillId="25"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66" fillId="14" borderId="0" applyNumberFormat="0" applyBorder="0" applyAlignment="0" applyProtection="0"/>
    <xf numFmtId="0" fontId="66" fillId="33" borderId="0" applyNumberFormat="0" applyBorder="0" applyAlignment="0" applyProtection="0"/>
    <xf numFmtId="0" fontId="66" fillId="31" borderId="0" applyNumberFormat="0" applyBorder="0" applyAlignment="0" applyProtection="0"/>
    <xf numFmtId="0" fontId="65" fillId="0" borderId="58" applyNumberFormat="0" applyFill="0" applyAlignment="0" applyProtection="0"/>
    <xf numFmtId="0" fontId="66" fillId="14"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15" borderId="0" applyNumberFormat="0" applyBorder="0" applyAlignment="0" applyProtection="0"/>
    <xf numFmtId="0" fontId="7" fillId="25" borderId="0" applyNumberFormat="0" applyBorder="0" applyAlignment="0" applyProtection="0"/>
    <xf numFmtId="0" fontId="66" fillId="29"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7" fillId="15"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53" fillId="0" borderId="52" applyNumberFormat="0" applyFill="0" applyAlignment="0" applyProtection="0"/>
    <xf numFmtId="0" fontId="7" fillId="13"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66" fillId="33" borderId="0" applyNumberFormat="0" applyBorder="0" applyAlignment="0" applyProtection="0"/>
    <xf numFmtId="0" fontId="66" fillId="16" borderId="0" applyNumberFormat="0" applyBorder="0" applyAlignment="0" applyProtection="0"/>
    <xf numFmtId="0" fontId="7" fillId="39" borderId="0" applyNumberFormat="0" applyBorder="0" applyAlignment="0" applyProtection="0"/>
    <xf numFmtId="0" fontId="66" fillId="26" borderId="0" applyNumberFormat="0" applyBorder="0" applyAlignment="0" applyProtection="0"/>
    <xf numFmtId="0" fontId="7" fillId="38" borderId="0" applyNumberFormat="0" applyBorder="0" applyAlignment="0" applyProtection="0"/>
    <xf numFmtId="0" fontId="54" fillId="0" borderId="53" applyNumberFormat="0" applyFill="0" applyAlignment="0" applyProtection="0"/>
    <xf numFmtId="0" fontId="57" fillId="20"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58" fillId="21" borderId="54" applyNumberFormat="0" applyAlignment="0" applyProtection="0"/>
    <xf numFmtId="0" fontId="7" fillId="12"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7" fillId="13" borderId="0" applyNumberFormat="0" applyBorder="0" applyAlignment="0" applyProtection="0"/>
    <xf numFmtId="0" fontId="56" fillId="19"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66" fillId="31" borderId="0" applyNumberFormat="0" applyBorder="0" applyAlignment="0" applyProtection="0"/>
    <xf numFmtId="0" fontId="7" fillId="39" borderId="0" applyNumberFormat="0" applyBorder="0" applyAlignment="0" applyProtection="0"/>
    <xf numFmtId="0" fontId="56" fillId="19" borderId="0" applyNumberFormat="0" applyBorder="0" applyAlignment="0" applyProtection="0"/>
    <xf numFmtId="0" fontId="66" fillId="16" borderId="0" applyNumberFormat="0" applyBorder="0" applyAlignment="0" applyProtection="0"/>
    <xf numFmtId="0" fontId="66" fillId="36" borderId="0" applyNumberFormat="0" applyBorder="0" applyAlignment="0" applyProtection="0"/>
    <xf numFmtId="0" fontId="66" fillId="33"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66" fillId="29"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30" borderId="0" applyNumberFormat="0" applyBorder="0" applyAlignment="0" applyProtection="0"/>
    <xf numFmtId="0" fontId="66" fillId="16" borderId="0" applyNumberFormat="0" applyBorder="0" applyAlignment="0" applyProtection="0"/>
    <xf numFmtId="0" fontId="7" fillId="35" borderId="0" applyNumberFormat="0" applyBorder="0" applyAlignment="0" applyProtection="0"/>
    <xf numFmtId="0" fontId="59" fillId="22" borderId="55" applyNumberFormat="0" applyAlignment="0" applyProtection="0"/>
    <xf numFmtId="0" fontId="7" fillId="15" borderId="0" applyNumberFormat="0" applyBorder="0" applyAlignment="0" applyProtection="0"/>
    <xf numFmtId="0" fontId="66" fillId="27"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56" fillId="19" borderId="0" applyNumberFormat="0" applyBorder="0" applyAlignment="0" applyProtection="0"/>
    <xf numFmtId="0" fontId="66" fillId="30"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7" fillId="11"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52" fillId="0" borderId="51" applyNumberFormat="0" applyFill="0" applyAlignment="0" applyProtection="0"/>
    <xf numFmtId="0" fontId="66" fillId="29" borderId="0" applyNumberFormat="0" applyBorder="0" applyAlignment="0" applyProtection="0"/>
    <xf numFmtId="0" fontId="58" fillId="21" borderId="54" applyNumberFormat="0" applyAlignment="0" applyProtection="0"/>
    <xf numFmtId="0" fontId="62" fillId="23" borderId="57" applyNumberFormat="0" applyAlignment="0" applyProtection="0"/>
    <xf numFmtId="0" fontId="61" fillId="0" borderId="56" applyNumberFormat="0" applyFill="0" applyAlignment="0" applyProtection="0"/>
    <xf numFmtId="0" fontId="7" fillId="10" borderId="0" applyNumberFormat="0" applyBorder="0" applyAlignment="0" applyProtection="0"/>
    <xf numFmtId="0" fontId="53" fillId="0" borderId="52" applyNumberFormat="0" applyFill="0" applyAlignment="0" applyProtection="0"/>
    <xf numFmtId="0" fontId="5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6" fillId="29" borderId="0" applyNumberFormat="0" applyBorder="0" applyAlignment="0" applyProtection="0"/>
    <xf numFmtId="0" fontId="66" fillId="16" borderId="0" applyNumberFormat="0" applyBorder="0" applyAlignment="0" applyProtection="0"/>
    <xf numFmtId="0" fontId="66" fillId="14" borderId="0" applyNumberFormat="0" applyBorder="0" applyAlignment="0" applyProtection="0"/>
    <xf numFmtId="0" fontId="64" fillId="0" borderId="0" applyNumberFormat="0" applyFill="0" applyBorder="0" applyAlignment="0" applyProtection="0"/>
    <xf numFmtId="0" fontId="66" fillId="36"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13" borderId="0" applyNumberFormat="0" applyBorder="0" applyAlignment="0" applyProtection="0"/>
    <xf numFmtId="0" fontId="57" fillId="20" borderId="0" applyNumberFormat="0" applyBorder="0" applyAlignment="0" applyProtection="0"/>
    <xf numFmtId="0" fontId="66" fillId="16" borderId="0" applyNumberFormat="0" applyBorder="0" applyAlignment="0" applyProtection="0"/>
    <xf numFmtId="43" fontId="18" fillId="0" borderId="0" applyFont="0" applyFill="0" applyBorder="0" applyAlignment="0" applyProtection="0"/>
    <xf numFmtId="0" fontId="65" fillId="0" borderId="58" applyNumberFormat="0" applyFill="0" applyAlignment="0" applyProtection="0"/>
    <xf numFmtId="0" fontId="53" fillId="0" borderId="52" applyNumberFormat="0" applyFill="0" applyAlignment="0" applyProtection="0"/>
    <xf numFmtId="0" fontId="7" fillId="34" borderId="0" applyNumberFormat="0" applyBorder="0" applyAlignment="0" applyProtection="0"/>
    <xf numFmtId="0" fontId="7" fillId="3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2" fillId="23" borderId="57" applyNumberFormat="0" applyAlignment="0" applyProtection="0"/>
    <xf numFmtId="0" fontId="56" fillId="19" borderId="0" applyNumberFormat="0" applyBorder="0" applyAlignment="0" applyProtection="0"/>
    <xf numFmtId="0" fontId="65" fillId="0" borderId="58" applyNumberFormat="0" applyFill="0" applyAlignment="0" applyProtection="0"/>
    <xf numFmtId="0" fontId="7" fillId="15" borderId="0" applyNumberFormat="0" applyBorder="0" applyAlignment="0" applyProtection="0"/>
    <xf numFmtId="0" fontId="66" fillId="24" borderId="0" applyNumberFormat="0" applyBorder="0" applyAlignment="0" applyProtection="0"/>
    <xf numFmtId="0" fontId="61" fillId="0" borderId="56" applyNumberFormat="0" applyFill="0" applyAlignment="0" applyProtection="0"/>
    <xf numFmtId="0" fontId="66" fillId="33" borderId="0" applyNumberFormat="0" applyBorder="0" applyAlignment="0" applyProtection="0"/>
    <xf numFmtId="0" fontId="53" fillId="0" borderId="52" applyNumberFormat="0" applyFill="0" applyAlignment="0" applyProtection="0"/>
    <xf numFmtId="0" fontId="7" fillId="9" borderId="49" applyNumberFormat="0" applyFont="0" applyAlignment="0" applyProtection="0"/>
    <xf numFmtId="0" fontId="62" fillId="23" borderId="57" applyNumberFormat="0" applyAlignment="0" applyProtection="0"/>
    <xf numFmtId="0" fontId="66" fillId="29" borderId="0" applyNumberFormat="0" applyBorder="0" applyAlignment="0" applyProtection="0"/>
    <xf numFmtId="0" fontId="54" fillId="0" borderId="53" applyNumberFormat="0" applyFill="0" applyAlignment="0" applyProtection="0"/>
    <xf numFmtId="0" fontId="56" fillId="19" borderId="0" applyNumberFormat="0" applyBorder="0" applyAlignment="0" applyProtection="0"/>
    <xf numFmtId="0" fontId="63" fillId="0" borderId="0" applyNumberFormat="0" applyFill="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3" fillId="0" borderId="0" applyNumberFormat="0" applyFill="0" applyBorder="0" applyAlignment="0" applyProtection="0"/>
    <xf numFmtId="0" fontId="66" fillId="31" borderId="0" applyNumberFormat="0" applyBorder="0" applyAlignment="0" applyProtection="0"/>
    <xf numFmtId="0" fontId="64" fillId="0" borderId="0" applyNumberFormat="0" applyFill="0" applyBorder="0" applyAlignment="0" applyProtection="0"/>
    <xf numFmtId="0" fontId="7" fillId="38" borderId="0" applyNumberFormat="0" applyBorder="0" applyAlignment="0" applyProtection="0"/>
    <xf numFmtId="0" fontId="54" fillId="0" borderId="0" applyNumberFormat="0" applyFill="0" applyBorder="0" applyAlignment="0" applyProtection="0"/>
    <xf numFmtId="0" fontId="56" fillId="19" borderId="0" applyNumberFormat="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66" fillId="14" borderId="0" applyNumberFormat="0" applyBorder="0" applyAlignment="0" applyProtection="0"/>
    <xf numFmtId="0" fontId="57" fillId="20" borderId="0" applyNumberFormat="0" applyBorder="0" applyAlignment="0" applyProtection="0"/>
    <xf numFmtId="0" fontId="64" fillId="0" borderId="0" applyNumberFormat="0" applyFill="0" applyBorder="0" applyAlignment="0" applyProtection="0"/>
    <xf numFmtId="0" fontId="52" fillId="0" borderId="51" applyNumberFormat="0" applyFill="0" applyAlignment="0" applyProtection="0"/>
    <xf numFmtId="0" fontId="7" fillId="3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9" borderId="49" applyNumberFormat="0" applyFont="0" applyAlignment="0" applyProtection="0"/>
    <xf numFmtId="0" fontId="56" fillId="19" borderId="0" applyNumberFormat="0" applyBorder="0" applyAlignment="0" applyProtection="0"/>
    <xf numFmtId="0" fontId="65" fillId="0" borderId="58" applyNumberFormat="0" applyFill="0" applyAlignment="0" applyProtection="0"/>
    <xf numFmtId="0" fontId="7" fillId="10" borderId="0" applyNumberFormat="0" applyBorder="0" applyAlignment="0" applyProtection="0"/>
    <xf numFmtId="0" fontId="60" fillId="22" borderId="54" applyNumberFormat="0" applyAlignment="0" applyProtection="0"/>
    <xf numFmtId="0" fontId="54" fillId="0" borderId="53" applyNumberFormat="0" applyFill="0" applyAlignment="0" applyProtection="0"/>
    <xf numFmtId="0" fontId="66" fillId="24" borderId="0" applyNumberFormat="0" applyBorder="0" applyAlignment="0" applyProtection="0"/>
    <xf numFmtId="0" fontId="7" fillId="9" borderId="49" applyNumberFormat="0" applyFont="0" applyAlignment="0" applyProtection="0"/>
    <xf numFmtId="0" fontId="55" fillId="18" borderId="0" applyNumberFormat="0" applyBorder="0" applyAlignment="0" applyProtection="0"/>
    <xf numFmtId="0" fontId="7" fillId="11" borderId="0" applyNumberFormat="0" applyBorder="0" applyAlignment="0" applyProtection="0"/>
    <xf numFmtId="0" fontId="59" fillId="22" borderId="55"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3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64" fillId="0" borderId="0" applyNumberFormat="0" applyFill="0" applyBorder="0" applyAlignment="0" applyProtection="0"/>
    <xf numFmtId="0" fontId="7" fillId="39" borderId="0" applyNumberFormat="0" applyBorder="0" applyAlignment="0" applyProtection="0"/>
    <xf numFmtId="0" fontId="54" fillId="0" borderId="0" applyNumberFormat="0" applyFill="0" applyBorder="0" applyAlignment="0" applyProtection="0"/>
    <xf numFmtId="43" fontId="14" fillId="0" borderId="0" applyFont="0" applyFill="0" applyBorder="0" applyAlignment="0" applyProtection="0"/>
    <xf numFmtId="0" fontId="66" fillId="30" borderId="0" applyNumberFormat="0" applyBorder="0" applyAlignment="0" applyProtection="0"/>
    <xf numFmtId="0" fontId="66" fillId="37" borderId="0" applyNumberFormat="0" applyBorder="0" applyAlignment="0" applyProtection="0"/>
    <xf numFmtId="0" fontId="57" fillId="20" borderId="0" applyNumberFormat="0" applyBorder="0" applyAlignment="0" applyProtection="0"/>
    <xf numFmtId="0" fontId="66" fillId="37" borderId="0" applyNumberFormat="0" applyBorder="0" applyAlignment="0" applyProtection="0"/>
    <xf numFmtId="0" fontId="55" fillId="18" borderId="0" applyNumberFormat="0" applyBorder="0" applyAlignment="0" applyProtection="0"/>
    <xf numFmtId="0" fontId="7" fillId="9" borderId="49" applyNumberFormat="0" applyFont="0" applyAlignment="0" applyProtection="0"/>
    <xf numFmtId="0" fontId="7" fillId="32"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4" borderId="0" applyNumberFormat="0" applyBorder="0" applyAlignment="0" applyProtection="0"/>
    <xf numFmtId="0" fontId="56" fillId="19" borderId="0" applyNumberFormat="0" applyBorder="0" applyAlignment="0" applyProtection="0"/>
    <xf numFmtId="0" fontId="7" fillId="35" borderId="0" applyNumberFormat="0" applyBorder="0" applyAlignment="0" applyProtection="0"/>
    <xf numFmtId="0" fontId="7" fillId="25" borderId="0" applyNumberFormat="0" applyBorder="0" applyAlignment="0" applyProtection="0"/>
    <xf numFmtId="0" fontId="59" fillId="22" borderId="55" applyNumberFormat="0" applyAlignment="0" applyProtection="0"/>
    <xf numFmtId="0" fontId="66" fillId="33" borderId="0" applyNumberFormat="0" applyBorder="0" applyAlignment="0" applyProtection="0"/>
    <xf numFmtId="0" fontId="55" fillId="18" borderId="0" applyNumberFormat="0" applyBorder="0" applyAlignment="0" applyProtection="0"/>
    <xf numFmtId="0" fontId="66" fillId="33" borderId="0" applyNumberFormat="0" applyBorder="0" applyAlignment="0" applyProtection="0"/>
    <xf numFmtId="0" fontId="7" fillId="10" borderId="0" applyNumberFormat="0" applyBorder="0" applyAlignment="0" applyProtection="0"/>
    <xf numFmtId="0" fontId="66" fillId="29" borderId="0" applyNumberFormat="0" applyBorder="0" applyAlignment="0" applyProtection="0"/>
    <xf numFmtId="0" fontId="66" fillId="24" borderId="0" applyNumberFormat="0" applyBorder="0" applyAlignment="0" applyProtection="0"/>
    <xf numFmtId="0" fontId="58" fillId="21" borderId="54" applyNumberFormat="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8"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4" fillId="0" borderId="0" applyNumberFormat="0" applyFill="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27" borderId="0" applyNumberFormat="0" applyBorder="0" applyAlignment="0" applyProtection="0"/>
    <xf numFmtId="0" fontId="66" fillId="16"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38"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17" borderId="0" applyNumberFormat="0" applyBorder="0" applyAlignment="0" applyProtection="0"/>
    <xf numFmtId="0" fontId="65" fillId="0" borderId="58"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2" fillId="0" borderId="51" applyNumberFormat="0" applyFill="0" applyAlignment="0" applyProtection="0"/>
    <xf numFmtId="0" fontId="7" fillId="39" borderId="0" applyNumberFormat="0" applyBorder="0" applyAlignment="0" applyProtection="0"/>
    <xf numFmtId="0" fontId="66" fillId="26" borderId="0" applyNumberFormat="0" applyBorder="0" applyAlignment="0" applyProtection="0"/>
    <xf numFmtId="0" fontId="58" fillId="21" borderId="54" applyNumberFormat="0" applyAlignment="0" applyProtection="0"/>
    <xf numFmtId="0" fontId="58" fillId="21" borderId="54" applyNumberFormat="0" applyAlignment="0" applyProtection="0"/>
    <xf numFmtId="0" fontId="65" fillId="0" borderId="58" applyNumberFormat="0" applyFill="0" applyAlignment="0" applyProtection="0"/>
    <xf numFmtId="0" fontId="7" fillId="25" borderId="0" applyNumberFormat="0" applyBorder="0" applyAlignment="0" applyProtection="0"/>
    <xf numFmtId="0" fontId="66" fillId="16" borderId="0" applyNumberFormat="0" applyBorder="0" applyAlignment="0" applyProtection="0"/>
    <xf numFmtId="0" fontId="7" fillId="10" borderId="0" applyNumberFormat="0" applyBorder="0" applyAlignment="0" applyProtection="0"/>
    <xf numFmtId="0" fontId="59" fillId="22" borderId="55" applyNumberFormat="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9" borderId="0" applyNumberFormat="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7" fillId="34"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62" fillId="23" borderId="57" applyNumberFormat="0" applyAlignment="0" applyProtection="0"/>
    <xf numFmtId="0" fontId="7" fillId="12"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6"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7" fillId="34" borderId="0" applyNumberFormat="0" applyBorder="0" applyAlignment="0" applyProtection="0"/>
    <xf numFmtId="0" fontId="57" fillId="20" borderId="0" applyNumberFormat="0" applyBorder="0" applyAlignment="0" applyProtection="0"/>
    <xf numFmtId="0" fontId="66" fillId="27"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6" fillId="24" borderId="0" applyNumberFormat="0" applyBorder="0" applyAlignment="0" applyProtection="0"/>
    <xf numFmtId="0" fontId="66" fillId="26" borderId="0" applyNumberFormat="0" applyBorder="0" applyAlignment="0" applyProtection="0"/>
    <xf numFmtId="0" fontId="66" fillId="16" borderId="0" applyNumberFormat="0" applyBorder="0" applyAlignment="0" applyProtection="0"/>
    <xf numFmtId="0" fontId="7" fillId="25" borderId="0" applyNumberFormat="0" applyBorder="0" applyAlignment="0" applyProtection="0"/>
    <xf numFmtId="0" fontId="60" fillId="22" borderId="54"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17" borderId="0" applyNumberFormat="0" applyBorder="0" applyAlignment="0" applyProtection="0"/>
    <xf numFmtId="0" fontId="66" fillId="36"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56" fillId="19" borderId="0" applyNumberFormat="0" applyBorder="0" applyAlignment="0" applyProtection="0"/>
    <xf numFmtId="0" fontId="61" fillId="0" borderId="56" applyNumberFormat="0" applyFill="0" applyAlignment="0" applyProtection="0"/>
    <xf numFmtId="0" fontId="52" fillId="0" borderId="51"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6" fillId="27" borderId="0" applyNumberFormat="0" applyBorder="0" applyAlignment="0" applyProtection="0"/>
    <xf numFmtId="0" fontId="56" fillId="19" borderId="0" applyNumberFormat="0" applyBorder="0" applyAlignment="0" applyProtection="0"/>
    <xf numFmtId="0" fontId="54" fillId="0" borderId="0" applyNumberFormat="0" applyFill="0" applyBorder="0" applyAlignment="0" applyProtection="0"/>
    <xf numFmtId="0" fontId="65" fillId="0" borderId="58" applyNumberFormat="0" applyFill="0" applyAlignment="0" applyProtection="0"/>
    <xf numFmtId="0" fontId="66" fillId="29" borderId="0" applyNumberFormat="0" applyBorder="0" applyAlignment="0" applyProtection="0"/>
    <xf numFmtId="0" fontId="66" fillId="17" borderId="0" applyNumberFormat="0" applyBorder="0" applyAlignment="0" applyProtection="0"/>
    <xf numFmtId="0" fontId="7" fillId="28" borderId="0" applyNumberFormat="0" applyBorder="0" applyAlignment="0" applyProtection="0"/>
    <xf numFmtId="0" fontId="64" fillId="0" borderId="0" applyNumberFormat="0" applyFill="0" applyBorder="0" applyAlignment="0" applyProtection="0"/>
    <xf numFmtId="0" fontId="56" fillId="19" borderId="0" applyNumberFormat="0" applyBorder="0" applyAlignment="0" applyProtection="0"/>
    <xf numFmtId="0" fontId="60" fillId="22" borderId="54" applyNumberFormat="0" applyAlignment="0" applyProtection="0"/>
    <xf numFmtId="0" fontId="64" fillId="0" borderId="0" applyNumberFormat="0" applyFill="0" applyBorder="0" applyAlignment="0" applyProtection="0"/>
    <xf numFmtId="0" fontId="66" fillId="27" borderId="0" applyNumberFormat="0" applyBorder="0" applyAlignment="0" applyProtection="0"/>
    <xf numFmtId="0" fontId="66" fillId="26" borderId="0" applyNumberFormat="0" applyBorder="0" applyAlignment="0" applyProtection="0"/>
    <xf numFmtId="0" fontId="61" fillId="0" borderId="56" applyNumberFormat="0" applyFill="0" applyAlignment="0" applyProtection="0"/>
    <xf numFmtId="0" fontId="66" fillId="30"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37"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4" fillId="0" borderId="0" applyNumberFormat="0" applyFill="0" applyBorder="0" applyAlignment="0" applyProtection="0"/>
    <xf numFmtId="0" fontId="66" fillId="30" borderId="0" applyNumberFormat="0" applyBorder="0" applyAlignment="0" applyProtection="0"/>
    <xf numFmtId="0" fontId="66" fillId="36"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66" fillId="33" borderId="0" applyNumberFormat="0" applyBorder="0" applyAlignment="0" applyProtection="0"/>
    <xf numFmtId="0" fontId="59" fillId="22" borderId="55" applyNumberFormat="0" applyAlignment="0" applyProtection="0"/>
    <xf numFmtId="0" fontId="53" fillId="0" borderId="52"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2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7" fillId="39" borderId="0" applyNumberFormat="0" applyBorder="0" applyAlignment="0" applyProtection="0"/>
    <xf numFmtId="0" fontId="66" fillId="33" borderId="0" applyNumberFormat="0" applyBorder="0" applyAlignment="0" applyProtection="0"/>
    <xf numFmtId="0" fontId="55" fillId="18" borderId="0" applyNumberFormat="0" applyBorder="0" applyAlignment="0" applyProtection="0"/>
    <xf numFmtId="43" fontId="18" fillId="0" borderId="0" applyFont="0" applyFill="0" applyBorder="0" applyAlignment="0" applyProtection="0"/>
    <xf numFmtId="0" fontId="61" fillId="0" borderId="56" applyNumberFormat="0" applyFill="0" applyAlignment="0" applyProtection="0"/>
    <xf numFmtId="0" fontId="56" fillId="19"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4" fillId="0" borderId="0" applyNumberFormat="0" applyFill="0" applyBorder="0" applyAlignment="0" applyProtection="0"/>
    <xf numFmtId="0" fontId="62" fillId="23" borderId="57" applyNumberFormat="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7" fillId="3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57" fillId="20" borderId="0" applyNumberFormat="0" applyBorder="0" applyAlignment="0" applyProtection="0"/>
    <xf numFmtId="0" fontId="66" fillId="30" borderId="0" applyNumberFormat="0" applyBorder="0" applyAlignment="0" applyProtection="0"/>
    <xf numFmtId="0" fontId="66" fillId="37" borderId="0" applyNumberFormat="0" applyBorder="0" applyAlignment="0" applyProtection="0"/>
    <xf numFmtId="0" fontId="53" fillId="0" borderId="52" applyNumberFormat="0" applyFill="0" applyAlignment="0" applyProtection="0"/>
    <xf numFmtId="43" fontId="14" fillId="0" borderId="0" applyFont="0" applyFill="0" applyBorder="0" applyAlignment="0" applyProtection="0"/>
    <xf numFmtId="0" fontId="58" fillId="21" borderId="54" applyNumberFormat="0" applyAlignment="0" applyProtection="0"/>
    <xf numFmtId="0" fontId="54" fillId="0" borderId="53" applyNumberFormat="0" applyFill="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8" fillId="21" borderId="54" applyNumberFormat="0" applyAlignment="0" applyProtection="0"/>
    <xf numFmtId="0" fontId="7" fillId="15" borderId="0" applyNumberFormat="0" applyBorder="0" applyAlignment="0" applyProtection="0"/>
    <xf numFmtId="0" fontId="7" fillId="38" borderId="0" applyNumberFormat="0" applyBorder="0" applyAlignment="0" applyProtection="0"/>
    <xf numFmtId="0" fontId="7" fillId="12"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7" fillId="11" borderId="0" applyNumberFormat="0" applyBorder="0" applyAlignment="0" applyProtection="0"/>
    <xf numFmtId="0" fontId="62" fillId="23" borderId="57" applyNumberFormat="0" applyAlignment="0" applyProtection="0"/>
    <xf numFmtId="0" fontId="63" fillId="0" borderId="0" applyNumberFormat="0" applyFill="0" applyBorder="0" applyAlignment="0" applyProtection="0"/>
    <xf numFmtId="0" fontId="57" fillId="20" borderId="0" applyNumberFormat="0" applyBorder="0" applyAlignment="0" applyProtection="0"/>
    <xf numFmtId="0" fontId="7" fillId="28" borderId="0" applyNumberFormat="0" applyBorder="0" applyAlignment="0" applyProtection="0"/>
    <xf numFmtId="0" fontId="54" fillId="0" borderId="0" applyNumberFormat="0" applyFill="0" applyBorder="0" applyAlignment="0" applyProtection="0"/>
    <xf numFmtId="0" fontId="7" fillId="9" borderId="49" applyNumberFormat="0" applyFont="0" applyAlignment="0" applyProtection="0"/>
    <xf numFmtId="0" fontId="66" fillId="3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6" fillId="17" borderId="0" applyNumberFormat="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30" borderId="0" applyNumberFormat="0" applyBorder="0" applyAlignment="0" applyProtection="0"/>
    <xf numFmtId="0" fontId="52" fillId="0" borderId="51" applyNumberFormat="0" applyFill="0" applyAlignment="0" applyProtection="0"/>
    <xf numFmtId="0" fontId="57" fillId="20" borderId="0" applyNumberFormat="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59" fillId="22" borderId="55" applyNumberFormat="0" applyAlignment="0" applyProtection="0"/>
    <xf numFmtId="0" fontId="66" fillId="36" borderId="0" applyNumberFormat="0" applyBorder="0" applyAlignment="0" applyProtection="0"/>
    <xf numFmtId="0" fontId="66" fillId="14" borderId="0" applyNumberFormat="0" applyBorder="0" applyAlignment="0" applyProtection="0"/>
    <xf numFmtId="0" fontId="7" fillId="32" borderId="0" applyNumberFormat="0" applyBorder="0" applyAlignment="0" applyProtection="0"/>
    <xf numFmtId="0" fontId="53" fillId="0" borderId="52" applyNumberFormat="0" applyFill="0" applyAlignment="0" applyProtection="0"/>
    <xf numFmtId="0" fontId="64" fillId="0" borderId="0" applyNumberFormat="0" applyFill="0" applyBorder="0" applyAlignment="0" applyProtection="0"/>
    <xf numFmtId="43" fontId="14" fillId="0" borderId="0" applyFont="0" applyFill="0" applyBorder="0" applyAlignment="0" applyProtection="0"/>
    <xf numFmtId="0" fontId="64" fillId="0" borderId="0" applyNumberFormat="0" applyFill="0" applyBorder="0" applyAlignment="0" applyProtection="0"/>
    <xf numFmtId="0" fontId="66" fillId="24"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66" fillId="33" borderId="0" applyNumberFormat="0" applyBorder="0" applyAlignment="0" applyProtection="0"/>
    <xf numFmtId="0" fontId="7" fillId="12" borderId="0" applyNumberFormat="0" applyBorder="0" applyAlignment="0" applyProtection="0"/>
    <xf numFmtId="0" fontId="66" fillId="2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53" fillId="0" borderId="52" applyNumberFormat="0" applyFill="0" applyAlignment="0" applyProtection="0"/>
    <xf numFmtId="0" fontId="56" fillId="19"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60" fillId="22" borderId="54" applyNumberFormat="0" applyAlignment="0" applyProtection="0"/>
    <xf numFmtId="0" fontId="57" fillId="20" borderId="0" applyNumberFormat="0" applyBorder="0" applyAlignment="0" applyProtection="0"/>
    <xf numFmtId="0" fontId="7" fillId="35" borderId="0" applyNumberFormat="0" applyBorder="0" applyAlignment="0" applyProtection="0"/>
    <xf numFmtId="0" fontId="66" fillId="31" borderId="0" applyNumberFormat="0" applyBorder="0" applyAlignment="0" applyProtection="0"/>
    <xf numFmtId="0" fontId="52" fillId="0" borderId="51" applyNumberFormat="0" applyFill="0" applyAlignment="0" applyProtection="0"/>
    <xf numFmtId="0" fontId="7" fillId="10" borderId="0" applyNumberFormat="0" applyBorder="0" applyAlignment="0" applyProtection="0"/>
    <xf numFmtId="0" fontId="52" fillId="0" borderId="51" applyNumberFormat="0" applyFill="0" applyAlignment="0" applyProtection="0"/>
    <xf numFmtId="0" fontId="7" fillId="25" borderId="0" applyNumberFormat="0" applyBorder="0" applyAlignment="0" applyProtection="0"/>
    <xf numFmtId="0" fontId="66" fillId="14" borderId="0" applyNumberFormat="0" applyBorder="0" applyAlignment="0" applyProtection="0"/>
    <xf numFmtId="0" fontId="66" fillId="30"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34"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4" fillId="0" borderId="0" applyNumberFormat="0" applyFill="0" applyBorder="0" applyAlignment="0" applyProtection="0"/>
    <xf numFmtId="0" fontId="54" fillId="0" borderId="53" applyNumberFormat="0" applyFill="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61" fillId="0" borderId="56" applyNumberFormat="0" applyFill="0" applyAlignment="0" applyProtection="0"/>
    <xf numFmtId="0" fontId="66" fillId="33"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66" fillId="17" borderId="0" applyNumberFormat="0" applyBorder="0" applyAlignment="0" applyProtection="0"/>
    <xf numFmtId="0" fontId="7" fillId="25" borderId="0" applyNumberFormat="0" applyBorder="0" applyAlignment="0" applyProtection="0"/>
    <xf numFmtId="0" fontId="56" fillId="19" borderId="0" applyNumberFormat="0" applyBorder="0" applyAlignment="0" applyProtection="0"/>
    <xf numFmtId="0" fontId="53" fillId="0" borderId="52" applyNumberFormat="0" applyFill="0" applyAlignment="0" applyProtection="0"/>
    <xf numFmtId="0" fontId="66" fillId="31" borderId="0" applyNumberFormat="0" applyBorder="0" applyAlignment="0" applyProtection="0"/>
    <xf numFmtId="0" fontId="65" fillId="0" borderId="58" applyNumberFormat="0" applyFill="0" applyAlignment="0" applyProtection="0"/>
    <xf numFmtId="0" fontId="7" fillId="34" borderId="0" applyNumberFormat="0" applyBorder="0" applyAlignment="0" applyProtection="0"/>
    <xf numFmtId="0" fontId="66" fillId="14" borderId="0" applyNumberFormat="0" applyBorder="0" applyAlignment="0" applyProtection="0"/>
    <xf numFmtId="0" fontId="7" fillId="25" borderId="0" applyNumberFormat="0" applyBorder="0" applyAlignment="0" applyProtection="0"/>
    <xf numFmtId="0" fontId="7" fillId="38"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5" fillId="18"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56" fillId="19" borderId="0" applyNumberFormat="0" applyBorder="0" applyAlignment="0" applyProtection="0"/>
    <xf numFmtId="0" fontId="56" fillId="19" borderId="0" applyNumberFormat="0" applyBorder="0" applyAlignment="0" applyProtection="0"/>
    <xf numFmtId="0" fontId="66" fillId="33" borderId="0" applyNumberFormat="0" applyBorder="0" applyAlignment="0" applyProtection="0"/>
    <xf numFmtId="0" fontId="66" fillId="16" borderId="0" applyNumberFormat="0" applyBorder="0" applyAlignment="0" applyProtection="0"/>
    <xf numFmtId="0" fontId="7" fillId="39" borderId="0" applyNumberFormat="0" applyBorder="0" applyAlignment="0" applyProtection="0"/>
    <xf numFmtId="0" fontId="66" fillId="26" borderId="0" applyNumberFormat="0" applyBorder="0" applyAlignment="0" applyProtection="0"/>
    <xf numFmtId="0" fontId="54" fillId="0" borderId="53" applyNumberFormat="0" applyFill="0" applyAlignment="0" applyProtection="0"/>
    <xf numFmtId="0" fontId="7" fillId="15" borderId="0" applyNumberFormat="0" applyBorder="0" applyAlignment="0" applyProtection="0"/>
    <xf numFmtId="0" fontId="66" fillId="31" borderId="0" applyNumberFormat="0" applyBorder="0" applyAlignment="0" applyProtection="0"/>
    <xf numFmtId="0" fontId="57" fillId="20" borderId="0" applyNumberFormat="0" applyBorder="0" applyAlignment="0" applyProtection="0"/>
    <xf numFmtId="0" fontId="66" fillId="2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8" fillId="21" borderId="54" applyNumberFormat="0" applyAlignment="0" applyProtection="0"/>
    <xf numFmtId="0" fontId="56" fillId="19" borderId="0" applyNumberFormat="0" applyBorder="0" applyAlignment="0" applyProtection="0"/>
    <xf numFmtId="0" fontId="66" fillId="16" borderId="0" applyNumberFormat="0" applyBorder="0" applyAlignment="0" applyProtection="0"/>
    <xf numFmtId="0" fontId="66" fillId="36" borderId="0" applyNumberFormat="0" applyBorder="0" applyAlignment="0" applyProtection="0"/>
    <xf numFmtId="0" fontId="7" fillId="38" borderId="0" applyNumberFormat="0" applyBorder="0" applyAlignment="0" applyProtection="0"/>
    <xf numFmtId="0" fontId="66" fillId="27" borderId="0" applyNumberFormat="0" applyBorder="0" applyAlignment="0" applyProtection="0"/>
    <xf numFmtId="0" fontId="55" fillId="18"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27" borderId="0" applyNumberFormat="0" applyBorder="0" applyAlignment="0" applyProtection="0"/>
    <xf numFmtId="0" fontId="54" fillId="0" borderId="0" applyNumberFormat="0" applyFill="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6" fillId="29" borderId="0" applyNumberFormat="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57" fillId="2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56" fillId="19"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30" borderId="0" applyNumberFormat="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5"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66" fillId="17"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66" fillId="37" borderId="0" applyNumberFormat="0" applyBorder="0" applyAlignment="0" applyProtection="0"/>
    <xf numFmtId="0" fontId="66" fillId="36" borderId="0" applyNumberFormat="0" applyBorder="0" applyAlignment="0" applyProtection="0"/>
    <xf numFmtId="0" fontId="66" fillId="16" borderId="0" applyNumberFormat="0" applyBorder="0" applyAlignment="0" applyProtection="0"/>
    <xf numFmtId="0" fontId="7" fillId="15" borderId="0" applyNumberFormat="0" applyBorder="0" applyAlignment="0" applyProtection="0"/>
    <xf numFmtId="0" fontId="66" fillId="31" borderId="0" applyNumberFormat="0" applyBorder="0" applyAlignment="0" applyProtection="0"/>
    <xf numFmtId="0" fontId="66"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66" fillId="27" borderId="0" applyNumberFormat="0" applyBorder="0" applyAlignment="0" applyProtection="0"/>
    <xf numFmtId="0" fontId="66" fillId="26" borderId="0" applyNumberFormat="0" applyBorder="0" applyAlignment="0" applyProtection="0"/>
    <xf numFmtId="0" fontId="7" fillId="25" borderId="0" applyNumberFormat="0" applyBorder="0" applyAlignment="0" applyProtection="0"/>
    <xf numFmtId="0" fontId="7" fillId="10" borderId="0" applyNumberFormat="0" applyBorder="0" applyAlignment="0" applyProtection="0"/>
    <xf numFmtId="0" fontId="66" fillId="24" borderId="0" applyNumberFormat="0" applyBorder="0" applyAlignment="0" applyProtection="0"/>
    <xf numFmtId="0" fontId="7" fillId="9" borderId="49" applyNumberFormat="0" applyFont="0" applyAlignment="0" applyProtection="0"/>
    <xf numFmtId="0" fontId="62" fillId="23" borderId="57" applyNumberFormat="0" applyAlignment="0" applyProtection="0"/>
    <xf numFmtId="0" fontId="61" fillId="0" borderId="56" applyNumberFormat="0" applyFill="0" applyAlignment="0" applyProtection="0"/>
    <xf numFmtId="0" fontId="60" fillId="22" borderId="54" applyNumberFormat="0" applyAlignment="0" applyProtection="0"/>
    <xf numFmtId="0" fontId="59" fillId="22" borderId="55" applyNumberFormat="0" applyAlignment="0" applyProtection="0"/>
    <xf numFmtId="0" fontId="58" fillId="21" borderId="54" applyNumberFormat="0" applyAlignment="0" applyProtection="0"/>
    <xf numFmtId="0" fontId="55" fillId="18" borderId="0" applyNumberFormat="0" applyBorder="0" applyAlignment="0" applyProtection="0"/>
    <xf numFmtId="0" fontId="54" fillId="0" borderId="53" applyNumberFormat="0" applyFill="0" applyAlignment="0" applyProtection="0"/>
    <xf numFmtId="0" fontId="53" fillId="0" borderId="52" applyNumberFormat="0" applyFill="0" applyAlignment="0" applyProtection="0"/>
    <xf numFmtId="0" fontId="52" fillId="0" borderId="51" applyNumberFormat="0" applyFill="0" applyAlignment="0" applyProtection="0"/>
    <xf numFmtId="0" fontId="7" fillId="32" borderId="0" applyNumberFormat="0" applyBorder="0" applyAlignment="0" applyProtection="0"/>
    <xf numFmtId="0" fontId="7" fillId="11" borderId="0" applyNumberFormat="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81" fillId="0" borderId="0"/>
    <xf numFmtId="0" fontId="81" fillId="0" borderId="0"/>
    <xf numFmtId="0" fontId="81" fillId="0" borderId="0"/>
    <xf numFmtId="43" fontId="14"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81" fillId="0" borderId="0"/>
    <xf numFmtId="9" fontId="10" fillId="0" borderId="0" applyFont="0" applyFill="0" applyBorder="0" applyAlignment="0" applyProtection="0"/>
    <xf numFmtId="0" fontId="14" fillId="0" borderId="0"/>
    <xf numFmtId="0" fontId="14" fillId="0" borderId="0"/>
    <xf numFmtId="0" fontId="10" fillId="0" borderId="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15" fillId="0" borderId="0"/>
    <xf numFmtId="43" fontId="14" fillId="0" borderId="0" applyFont="0" applyFill="0" applyBorder="0" applyAlignment="0" applyProtection="0"/>
    <xf numFmtId="43" fontId="18" fillId="0" borderId="0" applyFont="0" applyFill="0" applyBorder="0" applyAlignment="0" applyProtection="0"/>
    <xf numFmtId="0" fontId="10" fillId="0" borderId="0"/>
    <xf numFmtId="0" fontId="14" fillId="0" borderId="0"/>
    <xf numFmtId="0" fontId="14" fillId="0" borderId="0"/>
    <xf numFmtId="0" fontId="14" fillId="0" borderId="0"/>
    <xf numFmtId="0" fontId="14" fillId="0" borderId="0"/>
    <xf numFmtId="0" fontId="10" fillId="0" borderId="0"/>
    <xf numFmtId="43" fontId="18" fillId="0" borderId="0" applyFont="0" applyFill="0" applyBorder="0" applyAlignment="0" applyProtection="0"/>
    <xf numFmtId="43" fontId="14" fillId="0" borderId="0" applyFont="0" applyFill="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10" fillId="0" borderId="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7" fillId="10" borderId="0" applyNumberFormat="0" applyBorder="0" applyAlignment="0" applyProtection="0"/>
    <xf numFmtId="0" fontId="7"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6" fillId="17" borderId="0" applyNumberFormat="0" applyBorder="0" applyAlignment="0" applyProtection="0"/>
    <xf numFmtId="0" fontId="52" fillId="0" borderId="51" applyNumberFormat="0" applyFill="0" applyAlignment="0" applyProtection="0"/>
    <xf numFmtId="0" fontId="53" fillId="0" borderId="52" applyNumberFormat="0" applyFill="0" applyAlignment="0" applyProtection="0"/>
    <xf numFmtId="0" fontId="54" fillId="0" borderId="53" applyNumberFormat="0" applyFill="0" applyAlignment="0" applyProtection="0"/>
    <xf numFmtId="0" fontId="54" fillId="0" borderId="0" applyNumberFormat="0" applyFill="0" applyBorder="0" applyAlignment="0" applyProtection="0"/>
    <xf numFmtId="0" fontId="55" fillId="18" borderId="0" applyNumberFormat="0" applyBorder="0" applyAlignment="0" applyProtection="0"/>
    <xf numFmtId="0" fontId="56" fillId="19" borderId="0" applyNumberFormat="0" applyBorder="0" applyAlignment="0" applyProtection="0"/>
    <xf numFmtId="0" fontId="57" fillId="20" borderId="0" applyNumberFormat="0" applyBorder="0" applyAlignment="0" applyProtection="0"/>
    <xf numFmtId="0" fontId="58" fillId="21" borderId="54" applyNumberFormat="0" applyAlignment="0" applyProtection="0"/>
    <xf numFmtId="0" fontId="59" fillId="22" borderId="55" applyNumberFormat="0" applyAlignment="0" applyProtection="0"/>
    <xf numFmtId="0" fontId="60" fillId="22" borderId="54" applyNumberFormat="0" applyAlignment="0" applyProtection="0"/>
    <xf numFmtId="0" fontId="61" fillId="0" borderId="56" applyNumberFormat="0" applyFill="0" applyAlignment="0" applyProtection="0"/>
    <xf numFmtId="0" fontId="62" fillId="23" borderId="57" applyNumberFormat="0" applyAlignment="0" applyProtection="0"/>
    <xf numFmtId="0" fontId="63" fillId="0" borderId="0" applyNumberFormat="0" applyFill="0" applyBorder="0" applyAlignment="0" applyProtection="0"/>
    <xf numFmtId="0" fontId="7" fillId="9" borderId="49" applyNumberFormat="0" applyFont="0" applyAlignment="0" applyProtection="0"/>
    <xf numFmtId="0" fontId="64" fillId="0" borderId="0" applyNumberFormat="0" applyFill="0" applyBorder="0" applyAlignment="0" applyProtection="0"/>
    <xf numFmtId="0" fontId="65" fillId="0" borderId="58" applyNumberFormat="0" applyFill="0" applyAlignment="0" applyProtection="0"/>
    <xf numFmtId="0" fontId="66" fillId="24"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14" borderId="0" applyNumberFormat="0" applyBorder="0" applyAlignment="0" applyProtection="0"/>
    <xf numFmtId="0" fontId="66" fillId="31" borderId="0" applyNumberFormat="0" applyBorder="0" applyAlignment="0" applyProtection="0"/>
    <xf numFmtId="0" fontId="66" fillId="16" borderId="0" applyNumberFormat="0" applyBorder="0" applyAlignment="0" applyProtection="0"/>
    <xf numFmtId="0" fontId="66" fillId="33"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17" borderId="0" applyNumberFormat="0" applyBorder="0" applyAlignment="0" applyProtection="0"/>
    <xf numFmtId="0" fontId="10" fillId="0" borderId="0"/>
    <xf numFmtId="0" fontId="10" fillId="0" borderId="0"/>
    <xf numFmtId="0" fontId="10" fillId="0" borderId="0"/>
    <xf numFmtId="0" fontId="10" fillId="0" borderId="0"/>
    <xf numFmtId="0" fontId="14" fillId="0" borderId="0"/>
    <xf numFmtId="0" fontId="14" fillId="0" borderId="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10" fillId="0" borderId="0"/>
    <xf numFmtId="0" fontId="14" fillId="0" borderId="0"/>
    <xf numFmtId="0" fontId="14" fillId="0" borderId="0"/>
    <xf numFmtId="0" fontId="10" fillId="0" borderId="0"/>
    <xf numFmtId="0" fontId="10" fillId="0" borderId="0"/>
    <xf numFmtId="0" fontId="10" fillId="0" borderId="0"/>
    <xf numFmtId="0" fontId="7" fillId="0" borderId="0"/>
    <xf numFmtId="0" fontId="82" fillId="0" borderId="0"/>
    <xf numFmtId="0" fontId="82" fillId="0" borderId="0"/>
    <xf numFmtId="0" fontId="15" fillId="0" borderId="0"/>
    <xf numFmtId="0" fontId="15" fillId="0" borderId="0"/>
    <xf numFmtId="0" fontId="10" fillId="0" borderId="0"/>
    <xf numFmtId="0" fontId="14" fillId="0" borderId="0"/>
    <xf numFmtId="164" fontId="10"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0" fontId="10" fillId="0" borderId="0"/>
    <xf numFmtId="0" fontId="14" fillId="0" borderId="0"/>
    <xf numFmtId="0" fontId="10" fillId="0" borderId="0"/>
    <xf numFmtId="0" fontId="7" fillId="9" borderId="49" applyNumberFormat="0" applyFont="0" applyAlignment="0" applyProtection="0"/>
    <xf numFmtId="0" fontId="14" fillId="9" borderId="49" applyNumberFormat="0" applyFont="0" applyAlignment="0" applyProtection="0"/>
    <xf numFmtId="0" fontId="7" fillId="9" borderId="49" applyNumberFormat="0" applyFont="0" applyAlignment="0" applyProtection="0"/>
    <xf numFmtId="0" fontId="14" fillId="9" borderId="49" applyNumberFormat="0" applyFont="0" applyAlignment="0" applyProtection="0"/>
    <xf numFmtId="0" fontId="14" fillId="9" borderId="49" applyNumberFormat="0" applyFont="0" applyAlignment="0" applyProtection="0"/>
    <xf numFmtId="0" fontId="7" fillId="9" borderId="49" applyNumberFormat="0" applyFont="0" applyAlignment="0" applyProtection="0"/>
    <xf numFmtId="0" fontId="7" fillId="9" borderId="49" applyNumberFormat="0" applyFont="0" applyAlignment="0" applyProtection="0"/>
    <xf numFmtId="0" fontId="7" fillId="9" borderId="49" applyNumberFormat="0" applyFont="0" applyAlignment="0" applyProtection="0"/>
    <xf numFmtId="0" fontId="7" fillId="9" borderId="49" applyNumberFormat="0" applyFont="0" applyAlignment="0" applyProtection="0"/>
    <xf numFmtId="0" fontId="7" fillId="9" borderId="49" applyNumberFormat="0" applyFont="0" applyAlignment="0" applyProtection="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9" borderId="49" applyNumberFormat="0" applyFont="0" applyAlignment="0" applyProtection="0"/>
    <xf numFmtId="0" fontId="5" fillId="9" borderId="49" applyNumberFormat="0" applyFont="0" applyAlignment="0" applyProtection="0"/>
    <xf numFmtId="0" fontId="5" fillId="10"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10" borderId="0" applyNumberFormat="0" applyBorder="0" applyAlignment="0" applyProtection="0"/>
    <xf numFmtId="0" fontId="4" fillId="9" borderId="49" applyNumberFormat="0" applyFont="0" applyAlignment="0" applyProtection="0"/>
    <xf numFmtId="43" fontId="4" fillId="0" borderId="0" applyFont="0" applyFill="0" applyBorder="0" applyAlignment="0" applyProtection="0"/>
    <xf numFmtId="0" fontId="4" fillId="9" borderId="49" applyNumberFormat="0" applyFont="0" applyAlignment="0" applyProtection="0"/>
    <xf numFmtId="43" fontId="4" fillId="0" borderId="0" applyFont="0" applyFill="0" applyBorder="0" applyAlignment="0" applyProtection="0"/>
    <xf numFmtId="0" fontId="4" fillId="9" borderId="49" applyNumberFormat="0" applyFont="0" applyAlignment="0" applyProtection="0"/>
    <xf numFmtId="0" fontId="4" fillId="10" borderId="0" applyNumberFormat="0" applyBorder="0" applyAlignment="0" applyProtection="0"/>
    <xf numFmtId="0" fontId="4" fillId="25" borderId="0" applyNumberFormat="0" applyBorder="0" applyAlignment="0" applyProtection="0"/>
    <xf numFmtId="0" fontId="4" fillId="9" borderId="49" applyNumberFormat="0" applyFont="0" applyAlignment="0" applyProtection="0"/>
    <xf numFmtId="43" fontId="4" fillId="0" borderId="0" applyFont="0" applyFill="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9" borderId="4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43" fontId="3" fillId="0" borderId="0" applyFont="0" applyFill="0" applyBorder="0" applyAlignment="0" applyProtection="0"/>
    <xf numFmtId="0" fontId="84" fillId="0" borderId="0" applyNumberFormat="0" applyFill="0" applyBorder="0" applyAlignment="0" applyProtection="0"/>
    <xf numFmtId="0" fontId="3" fillId="9" borderId="49" applyNumberFormat="0" applyFont="0" applyAlignment="0" applyProtection="0"/>
    <xf numFmtId="0" fontId="3" fillId="10" borderId="0" applyNumberFormat="0" applyBorder="0" applyAlignment="0" applyProtection="0"/>
    <xf numFmtId="0" fontId="3" fillId="25"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32"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9" borderId="49" applyNumberFormat="0" applyFont="0" applyAlignment="0" applyProtection="0"/>
    <xf numFmtId="0" fontId="2" fillId="10" borderId="0" applyNumberFormat="0" applyBorder="0" applyAlignment="0" applyProtection="0"/>
    <xf numFmtId="0" fontId="2" fillId="25"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0" fillId="0" borderId="0" applyFont="0" applyFill="0" applyBorder="0" applyAlignment="0" applyProtection="0"/>
    <xf numFmtId="0" fontId="15" fillId="0" borderId="0"/>
    <xf numFmtId="43" fontId="1" fillId="0" borderId="0" applyFont="0" applyFill="0" applyBorder="0" applyAlignment="0" applyProtection="0"/>
    <xf numFmtId="0" fontId="1" fillId="0" borderId="0"/>
    <xf numFmtId="0" fontId="1" fillId="9" borderId="49"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0" fillId="0" borderId="0" applyFont="0" applyFill="0" applyBorder="0" applyAlignment="0" applyProtection="0"/>
    <xf numFmtId="43"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 fillId="0" borderId="0" applyFont="0" applyFill="0" applyBorder="0" applyAlignment="0" applyProtection="0"/>
    <xf numFmtId="0" fontId="18" fillId="0" borderId="0"/>
    <xf numFmtId="0" fontId="18" fillId="0" borderId="0"/>
    <xf numFmtId="0" fontId="18" fillId="0" borderId="0"/>
    <xf numFmtId="0" fontId="86" fillId="0" borderId="63" applyNumberFormat="0" applyFill="0" applyAlignment="0" applyProtection="0"/>
  </cellStyleXfs>
  <cellXfs count="1058">
    <xf numFmtId="0" fontId="0" fillId="0" borderId="0" xfId="0"/>
    <xf numFmtId="165" fontId="9" fillId="2" borderId="0" xfId="2" applyNumberFormat="1" applyFont="1" applyFill="1" applyBorder="1" applyAlignment="1">
      <alignment horizontal="center"/>
    </xf>
    <xf numFmtId="0" fontId="15" fillId="3" borderId="0" xfId="0" applyFont="1" applyFill="1" applyBorder="1" applyAlignment="1">
      <alignment vertical="top"/>
    </xf>
    <xf numFmtId="3" fontId="8" fillId="3" borderId="0" xfId="2" applyNumberFormat="1" applyFont="1" applyFill="1" applyBorder="1" applyAlignment="1">
      <alignment vertical="top"/>
    </xf>
    <xf numFmtId="0" fontId="16" fillId="3" borderId="0" xfId="0" applyFont="1" applyFill="1" applyBorder="1" applyAlignment="1">
      <alignment vertical="top"/>
    </xf>
    <xf numFmtId="0" fontId="8" fillId="4" borderId="0" xfId="0" applyFont="1" applyFill="1" applyBorder="1" applyAlignment="1">
      <alignment horizontal="right"/>
    </xf>
    <xf numFmtId="0" fontId="12" fillId="2" borderId="0" xfId="3" applyFont="1" applyFill="1" applyBorder="1" applyAlignment="1">
      <alignment horizontal="center" vertical="center"/>
    </xf>
    <xf numFmtId="0" fontId="0" fillId="0" borderId="0" xfId="0" applyFill="1"/>
    <xf numFmtId="3" fontId="8" fillId="5" borderId="0" xfId="0" applyNumberFormat="1" applyFont="1" applyFill="1" applyBorder="1" applyAlignment="1" applyProtection="1">
      <alignment vertical="top"/>
      <protection locked="0"/>
    </xf>
    <xf numFmtId="3" fontId="11" fillId="5" borderId="14" xfId="0" applyNumberFormat="1" applyFont="1" applyFill="1" applyBorder="1" applyAlignment="1" applyProtection="1">
      <alignment vertical="top"/>
    </xf>
    <xf numFmtId="3" fontId="11" fillId="5" borderId="0" xfId="0" applyNumberFormat="1" applyFont="1" applyFill="1" applyBorder="1" applyAlignment="1" applyProtection="1">
      <alignment vertical="top"/>
    </xf>
    <xf numFmtId="3" fontId="11" fillId="5" borderId="0" xfId="0" applyNumberFormat="1" applyFont="1" applyFill="1" applyBorder="1" applyAlignment="1" applyProtection="1">
      <alignment horizontal="right" vertical="top"/>
    </xf>
    <xf numFmtId="3" fontId="8" fillId="6" borderId="0" xfId="2" applyNumberFormat="1" applyFont="1" applyFill="1" applyBorder="1" applyAlignment="1" applyProtection="1">
      <alignment horizontal="right" vertical="top" wrapText="1"/>
    </xf>
    <xf numFmtId="0" fontId="15" fillId="0" borderId="0" xfId="0" applyFont="1" applyAlignment="1">
      <alignment wrapText="1"/>
    </xf>
    <xf numFmtId="14" fontId="15" fillId="0" borderId="0" xfId="0" applyNumberFormat="1" applyFont="1" applyAlignment="1">
      <alignment wrapText="1"/>
    </xf>
    <xf numFmtId="0" fontId="17" fillId="0" borderId="0" xfId="0" applyFont="1" applyFill="1"/>
    <xf numFmtId="0" fontId="15" fillId="4" borderId="0" xfId="0" applyFont="1" applyFill="1"/>
    <xf numFmtId="49" fontId="19" fillId="4" borderId="19" xfId="0" applyNumberFormat="1" applyFont="1" applyFill="1" applyBorder="1" applyAlignment="1">
      <alignment horizontal="left"/>
    </xf>
    <xf numFmtId="0" fontId="20" fillId="0" borderId="0" xfId="0" applyFont="1" applyAlignment="1">
      <alignment horizontal="left"/>
    </xf>
    <xf numFmtId="0" fontId="20" fillId="0" borderId="0" xfId="0" applyFont="1" applyBorder="1" applyAlignment="1">
      <alignment horizontal="left"/>
    </xf>
    <xf numFmtId="0" fontId="24" fillId="7" borderId="0" xfId="0" applyFont="1" applyFill="1"/>
    <xf numFmtId="0" fontId="25" fillId="7" borderId="0" xfId="0" applyFont="1" applyFill="1" applyBorder="1" applyAlignment="1"/>
    <xf numFmtId="0" fontId="24" fillId="4" borderId="0" xfId="0" applyFont="1" applyFill="1"/>
    <xf numFmtId="0" fontId="19" fillId="0" borderId="0" xfId="3" applyFont="1" applyFill="1" applyBorder="1" applyAlignment="1">
      <alignment horizontal="center"/>
    </xf>
    <xf numFmtId="0" fontId="25" fillId="0" borderId="0" xfId="0" applyFont="1" applyFill="1" applyBorder="1" applyAlignment="1">
      <alignment horizontal="center"/>
    </xf>
    <xf numFmtId="0" fontId="24" fillId="0" borderId="0" xfId="0" applyFont="1" applyFill="1" applyBorder="1"/>
    <xf numFmtId="0" fontId="19" fillId="4" borderId="0" xfId="3" applyFont="1" applyFill="1" applyBorder="1" applyAlignment="1">
      <alignment horizontal="center"/>
    </xf>
    <xf numFmtId="0" fontId="19" fillId="4" borderId="0" xfId="0" applyFont="1" applyFill="1" applyBorder="1" applyAlignment="1">
      <alignment horizontal="right"/>
    </xf>
    <xf numFmtId="0" fontId="19" fillId="4" borderId="0" xfId="0" applyNumberFormat="1" applyFont="1" applyFill="1" applyBorder="1" applyAlignment="1" applyProtection="1">
      <protection locked="0"/>
    </xf>
    <xf numFmtId="0" fontId="24" fillId="4" borderId="0" xfId="0" applyFont="1" applyFill="1" applyBorder="1"/>
    <xf numFmtId="0" fontId="19" fillId="4" borderId="0" xfId="3" applyFont="1" applyFill="1" applyBorder="1" applyAlignment="1">
      <alignment horizontal="centerContinuous"/>
    </xf>
    <xf numFmtId="0" fontId="25" fillId="4" borderId="0" xfId="0" applyFont="1" applyFill="1" applyBorder="1" applyAlignment="1">
      <alignment horizontal="center"/>
    </xf>
    <xf numFmtId="0" fontId="24" fillId="4" borderId="0" xfId="0" applyFont="1" applyFill="1" applyBorder="1" applyAlignment="1"/>
    <xf numFmtId="0" fontId="10" fillId="4" borderId="0" xfId="3" applyFont="1" applyFill="1" applyBorder="1" applyAlignment="1">
      <alignment horizontal="center" vertical="center"/>
    </xf>
    <xf numFmtId="0" fontId="10" fillId="4" borderId="0" xfId="3" applyFont="1" applyFill="1" applyBorder="1" applyAlignment="1">
      <alignment horizontal="center"/>
    </xf>
    <xf numFmtId="0" fontId="24" fillId="4" borderId="0" xfId="0" applyFont="1" applyFill="1" applyBorder="1" applyAlignment="1">
      <alignment horizontal="center"/>
    </xf>
    <xf numFmtId="0" fontId="10" fillId="7" borderId="9" xfId="0" applyFont="1" applyFill="1" applyBorder="1" applyAlignment="1">
      <alignment horizontal="center" vertical="center"/>
    </xf>
    <xf numFmtId="165" fontId="19" fillId="7" borderId="6" xfId="2" applyNumberFormat="1" applyFont="1" applyFill="1" applyBorder="1" applyAlignment="1">
      <alignment horizontal="center" vertical="center"/>
    </xf>
    <xf numFmtId="0" fontId="19" fillId="7" borderId="6" xfId="3" applyFont="1" applyFill="1" applyBorder="1" applyAlignment="1">
      <alignment horizontal="center" vertical="center"/>
    </xf>
    <xf numFmtId="0" fontId="19" fillId="7" borderId="10" xfId="3" applyFont="1" applyFill="1" applyBorder="1" applyAlignment="1">
      <alignment horizontal="center" vertical="center"/>
    </xf>
    <xf numFmtId="0" fontId="26" fillId="4" borderId="0" xfId="0" applyFont="1" applyFill="1" applyBorder="1" applyAlignment="1">
      <alignment horizontal="center"/>
    </xf>
    <xf numFmtId="0" fontId="24" fillId="4" borderId="1" xfId="0" applyFont="1" applyFill="1" applyBorder="1" applyAlignment="1"/>
    <xf numFmtId="0" fontId="19" fillId="4" borderId="0" xfId="3" applyFont="1" applyFill="1" applyBorder="1" applyAlignment="1">
      <alignment vertical="center"/>
    </xf>
    <xf numFmtId="0" fontId="10" fillId="4" borderId="0" xfId="3" applyFont="1" applyFill="1" applyBorder="1" applyAlignment="1"/>
    <xf numFmtId="0" fontId="24" fillId="4" borderId="2" xfId="0" applyFont="1" applyFill="1" applyBorder="1"/>
    <xf numFmtId="0" fontId="19" fillId="4" borderId="1" xfId="0" applyFont="1" applyFill="1" applyBorder="1" applyAlignment="1"/>
    <xf numFmtId="3" fontId="10" fillId="4" borderId="0" xfId="0" applyNumberFormat="1" applyFont="1" applyFill="1" applyBorder="1" applyAlignment="1">
      <alignment vertical="top"/>
    </xf>
    <xf numFmtId="0" fontId="24" fillId="4" borderId="0" xfId="0" applyFont="1" applyFill="1" applyBorder="1" applyAlignment="1">
      <alignment vertical="top"/>
    </xf>
    <xf numFmtId="0" fontId="24" fillId="4" borderId="2" xfId="0" applyFont="1" applyFill="1" applyBorder="1" applyAlignment="1"/>
    <xf numFmtId="0" fontId="24" fillId="4" borderId="0" xfId="0" applyFont="1" applyFill="1" applyAlignment="1"/>
    <xf numFmtId="0" fontId="19" fillId="4" borderId="1" xfId="0" applyFont="1" applyFill="1" applyBorder="1" applyAlignment="1">
      <alignment horizontal="left" vertical="top"/>
    </xf>
    <xf numFmtId="3" fontId="19" fillId="4" borderId="0" xfId="0" applyNumberFormat="1" applyFont="1" applyFill="1" applyBorder="1" applyAlignment="1">
      <alignment vertical="top"/>
    </xf>
    <xf numFmtId="0" fontId="24" fillId="4" borderId="2" xfId="0" applyFont="1" applyFill="1" applyBorder="1" applyAlignment="1">
      <alignment vertical="top"/>
    </xf>
    <xf numFmtId="0" fontId="10" fillId="4" borderId="1" xfId="0" applyFont="1" applyFill="1" applyBorder="1" applyAlignment="1">
      <alignment horizontal="left" vertical="top"/>
    </xf>
    <xf numFmtId="3" fontId="10" fillId="4" borderId="0" xfId="2" applyNumberFormat="1" applyFont="1" applyFill="1" applyBorder="1" applyAlignment="1" applyProtection="1">
      <alignment vertical="top"/>
      <protection locked="0"/>
    </xf>
    <xf numFmtId="0" fontId="19" fillId="4" borderId="0" xfId="0" applyFont="1" applyFill="1" applyBorder="1" applyAlignment="1">
      <alignment vertical="top" wrapText="1"/>
    </xf>
    <xf numFmtId="0" fontId="10" fillId="4" borderId="0" xfId="0" applyFont="1" applyFill="1" applyBorder="1" applyAlignment="1">
      <alignment vertical="top"/>
    </xf>
    <xf numFmtId="3" fontId="27" fillId="4" borderId="0" xfId="0" applyNumberFormat="1" applyFont="1" applyFill="1" applyBorder="1" applyAlignment="1">
      <alignment vertical="top"/>
    </xf>
    <xf numFmtId="3" fontId="10" fillId="4" borderId="0" xfId="0" applyNumberFormat="1" applyFont="1" applyFill="1" applyBorder="1" applyAlignment="1" applyProtection="1">
      <alignment vertical="top"/>
      <protection locked="0"/>
    </xf>
    <xf numFmtId="0" fontId="28" fillId="4" borderId="0" xfId="0" applyFont="1" applyFill="1" applyBorder="1" applyAlignment="1">
      <alignment vertical="top"/>
    </xf>
    <xf numFmtId="0" fontId="28" fillId="4" borderId="1" xfId="0" applyFont="1" applyFill="1" applyBorder="1" applyAlignment="1">
      <alignment horizontal="left" vertical="top"/>
    </xf>
    <xf numFmtId="3" fontId="28" fillId="4" borderId="0" xfId="0" applyNumberFormat="1" applyFont="1" applyFill="1" applyBorder="1" applyAlignment="1">
      <alignment vertical="top"/>
    </xf>
    <xf numFmtId="0" fontId="29" fillId="4" borderId="0" xfId="0" applyFont="1" applyFill="1" applyBorder="1" applyAlignment="1">
      <alignment vertical="top"/>
    </xf>
    <xf numFmtId="3" fontId="19" fillId="4" borderId="0" xfId="2" applyNumberFormat="1" applyFont="1" applyFill="1" applyBorder="1" applyAlignment="1">
      <alignment vertical="top"/>
    </xf>
    <xf numFmtId="0" fontId="24" fillId="4" borderId="1" xfId="0" applyFont="1" applyFill="1" applyBorder="1"/>
    <xf numFmtId="3" fontId="28" fillId="4" borderId="0" xfId="2" applyNumberFormat="1" applyFont="1" applyFill="1" applyBorder="1" applyAlignment="1">
      <alignment vertical="top"/>
    </xf>
    <xf numFmtId="0" fontId="29" fillId="4" borderId="2" xfId="0" applyFont="1" applyFill="1" applyBorder="1" applyAlignment="1">
      <alignment vertical="top"/>
    </xf>
    <xf numFmtId="0" fontId="28" fillId="4" borderId="0" xfId="0" applyFont="1" applyFill="1" applyBorder="1" applyAlignment="1">
      <alignment vertical="top" wrapText="1"/>
    </xf>
    <xf numFmtId="0" fontId="24" fillId="4" borderId="3" xfId="0" applyFont="1" applyFill="1" applyBorder="1"/>
    <xf numFmtId="0" fontId="24" fillId="4" borderId="4" xfId="0" applyFont="1" applyFill="1" applyBorder="1"/>
    <xf numFmtId="0" fontId="24" fillId="4" borderId="4" xfId="0" applyFont="1" applyFill="1" applyBorder="1" applyAlignment="1"/>
    <xf numFmtId="0" fontId="24" fillId="4" borderId="5" xfId="0" applyFont="1" applyFill="1" applyBorder="1"/>
    <xf numFmtId="0" fontId="10" fillId="4" borderId="4" xfId="0" applyFont="1" applyFill="1" applyBorder="1" applyAlignment="1">
      <alignment vertical="top"/>
    </xf>
    <xf numFmtId="0" fontId="10" fillId="4" borderId="4" xfId="0" applyFont="1" applyFill="1" applyBorder="1"/>
    <xf numFmtId="43" fontId="10" fillId="4" borderId="4" xfId="2" applyFont="1" applyFill="1" applyBorder="1"/>
    <xf numFmtId="0" fontId="10" fillId="4" borderId="4" xfId="0" applyFont="1" applyFill="1" applyBorder="1" applyAlignment="1">
      <alignment vertical="center"/>
    </xf>
    <xf numFmtId="0" fontId="10" fillId="4" borderId="4" xfId="0" applyFont="1" applyFill="1" applyBorder="1" applyAlignment="1"/>
    <xf numFmtId="0" fontId="10" fillId="4" borderId="0" xfId="0" applyFont="1" applyFill="1" applyBorder="1"/>
    <xf numFmtId="43" fontId="10" fillId="4" borderId="0" xfId="2" applyFont="1" applyFill="1" applyBorder="1"/>
    <xf numFmtId="0" fontId="10" fillId="4" borderId="0" xfId="0" applyFont="1" applyFill="1" applyBorder="1" applyAlignment="1">
      <alignment vertical="center"/>
    </xf>
    <xf numFmtId="0" fontId="10" fillId="4" borderId="0" xfId="0" applyFont="1" applyFill="1" applyBorder="1" applyAlignment="1"/>
    <xf numFmtId="0" fontId="19" fillId="4" borderId="0" xfId="0" applyFont="1" applyFill="1" applyBorder="1" applyAlignment="1">
      <alignment vertical="top"/>
    </xf>
    <xf numFmtId="0" fontId="10" fillId="4" borderId="0" xfId="0" applyFont="1" applyFill="1" applyBorder="1" applyAlignment="1" applyProtection="1">
      <alignment vertical="top" wrapText="1"/>
      <protection locked="0"/>
    </xf>
    <xf numFmtId="0" fontId="24" fillId="7" borderId="0" xfId="0" applyFont="1" applyFill="1" applyBorder="1"/>
    <xf numFmtId="0" fontId="24" fillId="7" borderId="0" xfId="0" applyFont="1" applyFill="1" applyBorder="1" applyAlignment="1">
      <alignment vertical="top"/>
    </xf>
    <xf numFmtId="0" fontId="24" fillId="7" borderId="0" xfId="0" applyFont="1" applyFill="1" applyBorder="1" applyAlignment="1">
      <alignment horizontal="right" vertical="top"/>
    </xf>
    <xf numFmtId="0" fontId="19" fillId="7" borderId="0" xfId="0" applyFont="1" applyFill="1" applyBorder="1" applyAlignment="1"/>
    <xf numFmtId="0" fontId="24" fillId="4" borderId="0" xfId="0" applyFont="1" applyFill="1" applyAlignment="1">
      <alignment vertical="top"/>
    </xf>
    <xf numFmtId="0" fontId="19" fillId="7" borderId="0" xfId="1" applyNumberFormat="1" applyFont="1" applyFill="1" applyBorder="1" applyAlignment="1">
      <alignment vertical="center"/>
    </xf>
    <xf numFmtId="0" fontId="19" fillId="4" borderId="0" xfId="1" applyNumberFormat="1" applyFont="1" applyFill="1" applyBorder="1" applyAlignment="1">
      <alignment horizontal="centerContinuous" vertical="center"/>
    </xf>
    <xf numFmtId="0" fontId="19" fillId="4" borderId="0" xfId="1" applyNumberFormat="1" applyFont="1" applyFill="1" applyBorder="1" applyAlignment="1">
      <alignment vertical="center"/>
    </xf>
    <xf numFmtId="0" fontId="19" fillId="4" borderId="0" xfId="1" applyNumberFormat="1" applyFont="1" applyFill="1" applyBorder="1" applyAlignment="1">
      <alignment horizontal="right" vertical="top"/>
    </xf>
    <xf numFmtId="0" fontId="10" fillId="7" borderId="8" xfId="0" applyFont="1" applyFill="1" applyBorder="1"/>
    <xf numFmtId="0" fontId="26" fillId="4" borderId="0" xfId="0" applyFont="1" applyFill="1" applyAlignment="1">
      <alignment vertical="top"/>
    </xf>
    <xf numFmtId="0" fontId="26" fillId="4" borderId="0" xfId="0" applyFont="1" applyFill="1" applyBorder="1"/>
    <xf numFmtId="165" fontId="19" fillId="7" borderId="0" xfId="2" applyNumberFormat="1" applyFont="1" applyFill="1" applyBorder="1" applyAlignment="1">
      <alignment horizontal="center"/>
    </xf>
    <xf numFmtId="0" fontId="10" fillId="7" borderId="2" xfId="0" applyFont="1" applyFill="1" applyBorder="1"/>
    <xf numFmtId="166" fontId="10" fillId="4" borderId="0" xfId="2" applyNumberFormat="1" applyFont="1" applyFill="1" applyBorder="1" applyAlignment="1">
      <alignment vertical="top"/>
    </xf>
    <xf numFmtId="0" fontId="24" fillId="4" borderId="0" xfId="0" applyFont="1" applyFill="1" applyBorder="1" applyAlignment="1">
      <alignment horizontal="right" vertical="top"/>
    </xf>
    <xf numFmtId="0" fontId="10" fillId="4" borderId="0" xfId="0" applyFont="1" applyFill="1" applyBorder="1" applyAlignment="1">
      <alignment vertical="top" wrapText="1"/>
    </xf>
    <xf numFmtId="3" fontId="10" fillId="4" borderId="0" xfId="2" applyNumberFormat="1" applyFont="1" applyFill="1" applyBorder="1" applyAlignment="1">
      <alignment vertical="top"/>
    </xf>
    <xf numFmtId="3" fontId="19" fillId="4" borderId="0" xfId="0" applyNumberFormat="1" applyFont="1" applyFill="1" applyBorder="1" applyAlignment="1" applyProtection="1">
      <alignment vertical="top"/>
    </xf>
    <xf numFmtId="0" fontId="25" fillId="4" borderId="0" xfId="0" applyFont="1" applyFill="1" applyBorder="1" applyAlignment="1">
      <alignment horizontal="right" vertical="top"/>
    </xf>
    <xf numFmtId="0" fontId="24" fillId="4" borderId="0" xfId="0" applyFont="1" applyFill="1" applyBorder="1" applyAlignment="1">
      <alignment vertical="top" wrapText="1"/>
    </xf>
    <xf numFmtId="0" fontId="19" fillId="4" borderId="0" xfId="0" applyFont="1" applyFill="1" applyBorder="1" applyAlignment="1">
      <alignment horizontal="left" vertical="top"/>
    </xf>
    <xf numFmtId="3" fontId="27" fillId="4" borderId="0" xfId="2" applyNumberFormat="1" applyFont="1" applyFill="1" applyBorder="1" applyAlignment="1">
      <alignment vertical="top"/>
    </xf>
    <xf numFmtId="0" fontId="10" fillId="4" borderId="0" xfId="0" applyFont="1" applyFill="1" applyBorder="1" applyAlignment="1">
      <alignment horizontal="left" vertical="top"/>
    </xf>
    <xf numFmtId="0" fontId="24" fillId="4" borderId="4" xfId="0" applyFont="1" applyFill="1" applyBorder="1" applyAlignment="1">
      <alignment vertical="top"/>
    </xf>
    <xf numFmtId="0" fontId="24" fillId="4" borderId="4" xfId="0" applyFont="1" applyFill="1" applyBorder="1" applyAlignment="1">
      <alignment horizontal="right" vertical="top"/>
    </xf>
    <xf numFmtId="0" fontId="24" fillId="7" borderId="0" xfId="0" applyFont="1" applyFill="1" applyBorder="1" applyAlignment="1"/>
    <xf numFmtId="0" fontId="19" fillId="7" borderId="0" xfId="3" applyFont="1" applyFill="1" applyBorder="1" applyAlignment="1"/>
    <xf numFmtId="0" fontId="19" fillId="4" borderId="0" xfId="3" applyFont="1" applyFill="1" applyBorder="1" applyAlignment="1"/>
    <xf numFmtId="0" fontId="24" fillId="4" borderId="0" xfId="0" applyFont="1" applyFill="1" applyAlignment="1">
      <alignment wrapText="1"/>
    </xf>
    <xf numFmtId="0" fontId="24" fillId="4" borderId="0" xfId="0" applyFont="1" applyFill="1" applyBorder="1" applyAlignment="1">
      <alignment wrapText="1"/>
    </xf>
    <xf numFmtId="0" fontId="24" fillId="4" borderId="1" xfId="0" applyFont="1" applyFill="1" applyBorder="1" applyAlignment="1">
      <alignment vertical="top"/>
    </xf>
    <xf numFmtId="0" fontId="19" fillId="4" borderId="0" xfId="3" applyFont="1" applyFill="1" applyBorder="1" applyAlignment="1">
      <alignment vertical="top"/>
    </xf>
    <xf numFmtId="0" fontId="30" fillId="4" borderId="0" xfId="3" applyFont="1" applyFill="1" applyBorder="1" applyAlignment="1">
      <alignment horizontal="center"/>
    </xf>
    <xf numFmtId="3" fontId="19" fillId="4" borderId="0" xfId="0" applyNumberFormat="1" applyFont="1" applyFill="1" applyBorder="1" applyAlignment="1" applyProtection="1">
      <alignment horizontal="right" vertical="top"/>
    </xf>
    <xf numFmtId="3" fontId="10" fillId="4" borderId="0" xfId="0" applyNumberFormat="1" applyFont="1" applyFill="1" applyBorder="1" applyAlignment="1" applyProtection="1">
      <alignment horizontal="right" vertical="top"/>
    </xf>
    <xf numFmtId="3" fontId="10" fillId="4" borderId="0" xfId="2" applyNumberFormat="1" applyFont="1" applyFill="1" applyBorder="1" applyAlignment="1" applyProtection="1">
      <alignment horizontal="right" vertical="top" wrapText="1"/>
    </xf>
    <xf numFmtId="0" fontId="30" fillId="4" borderId="0" xfId="3" applyFont="1" applyFill="1" applyBorder="1" applyAlignment="1" applyProtection="1">
      <alignment horizontal="center"/>
    </xf>
    <xf numFmtId="0" fontId="10" fillId="4" borderId="3" xfId="0" applyFont="1" applyFill="1" applyBorder="1" applyAlignment="1">
      <alignment horizontal="left" vertical="top"/>
    </xf>
    <xf numFmtId="3" fontId="10" fillId="4" borderId="4" xfId="2" applyNumberFormat="1" applyFont="1" applyFill="1" applyBorder="1" applyAlignment="1" applyProtection="1">
      <alignment horizontal="right" vertical="top" wrapText="1"/>
    </xf>
    <xf numFmtId="0" fontId="24" fillId="4" borderId="6" xfId="0" applyFont="1" applyFill="1" applyBorder="1"/>
    <xf numFmtId="0" fontId="10" fillId="4" borderId="4" xfId="0" applyFont="1" applyFill="1" applyBorder="1" applyAlignment="1">
      <alignment vertical="center" wrapText="1"/>
    </xf>
    <xf numFmtId="0" fontId="10" fillId="4" borderId="0" xfId="0" applyFont="1" applyFill="1" applyBorder="1" applyAlignment="1">
      <alignment vertical="center" wrapText="1"/>
    </xf>
    <xf numFmtId="0" fontId="10" fillId="4" borderId="0" xfId="0" applyFont="1" applyFill="1" applyBorder="1" applyAlignment="1">
      <alignment wrapText="1"/>
    </xf>
    <xf numFmtId="0" fontId="19" fillId="4" borderId="0" xfId="0" applyFont="1" applyFill="1" applyBorder="1" applyAlignment="1"/>
    <xf numFmtId="0" fontId="31" fillId="7" borderId="11" xfId="3" applyFont="1" applyFill="1" applyBorder="1" applyAlignment="1">
      <alignment horizontal="center" vertical="center" wrapText="1"/>
    </xf>
    <xf numFmtId="0" fontId="19" fillId="7" borderId="7" xfId="0" applyFont="1" applyFill="1" applyBorder="1" applyAlignment="1">
      <alignment horizontal="center" vertical="center" wrapText="1"/>
    </xf>
    <xf numFmtId="0" fontId="19" fillId="7" borderId="7" xfId="3" applyFont="1" applyFill="1" applyBorder="1" applyAlignment="1">
      <alignment horizontal="center" vertical="center" wrapText="1"/>
    </xf>
    <xf numFmtId="0" fontId="19" fillId="7" borderId="8" xfId="3" applyFont="1" applyFill="1" applyBorder="1" applyAlignment="1">
      <alignment horizontal="center" vertical="center" wrapText="1"/>
    </xf>
    <xf numFmtId="0" fontId="31" fillId="4" borderId="0" xfId="0" applyFont="1" applyFill="1" applyBorder="1"/>
    <xf numFmtId="0" fontId="31" fillId="7" borderId="3" xfId="3"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4" xfId="3" applyFont="1" applyFill="1" applyBorder="1" applyAlignment="1">
      <alignment horizontal="center" vertical="center" wrapText="1"/>
    </xf>
    <xf numFmtId="0" fontId="19" fillId="7" borderId="5" xfId="3" applyFont="1" applyFill="1" applyBorder="1" applyAlignment="1">
      <alignment horizontal="center" vertical="center" wrapText="1"/>
    </xf>
    <xf numFmtId="0" fontId="25" fillId="4" borderId="1" xfId="0" applyFont="1" applyFill="1" applyBorder="1" applyAlignment="1">
      <alignment vertical="top"/>
    </xf>
    <xf numFmtId="3" fontId="25" fillId="4" borderId="0" xfId="0" applyNumberFormat="1" applyFont="1" applyFill="1" applyBorder="1" applyAlignment="1">
      <alignment vertical="top"/>
    </xf>
    <xf numFmtId="0" fontId="25" fillId="4" borderId="2" xfId="0" applyFont="1" applyFill="1" applyBorder="1" applyAlignment="1">
      <alignment vertical="top"/>
    </xf>
    <xf numFmtId="0" fontId="25" fillId="4" borderId="0" xfId="0" applyFont="1" applyFill="1" applyBorder="1" applyAlignment="1">
      <alignment vertical="top"/>
    </xf>
    <xf numFmtId="0" fontId="32" fillId="4" borderId="1" xfId="0" applyFont="1" applyFill="1" applyBorder="1" applyAlignment="1">
      <alignment vertical="top"/>
    </xf>
    <xf numFmtId="3" fontId="25" fillId="4" borderId="0" xfId="2" applyNumberFormat="1" applyFont="1" applyFill="1" applyBorder="1" applyAlignment="1">
      <alignment vertical="top"/>
    </xf>
    <xf numFmtId="0" fontId="32" fillId="4" borderId="2" xfId="0" applyFont="1" applyFill="1" applyBorder="1" applyAlignment="1">
      <alignment vertical="top"/>
    </xf>
    <xf numFmtId="0" fontId="33" fillId="4" borderId="0" xfId="0" applyFont="1" applyFill="1"/>
    <xf numFmtId="3" fontId="24" fillId="4" borderId="0" xfId="0" applyNumberFormat="1" applyFont="1" applyFill="1" applyBorder="1" applyAlignment="1">
      <alignment vertical="top"/>
    </xf>
    <xf numFmtId="0" fontId="24" fillId="4" borderId="0" xfId="0" applyFont="1" applyFill="1" applyBorder="1" applyAlignment="1">
      <alignment horizontal="left" vertical="top"/>
    </xf>
    <xf numFmtId="3" fontId="24" fillId="4" borderId="0" xfId="2" applyNumberFormat="1" applyFont="1" applyFill="1" applyBorder="1" applyAlignment="1">
      <alignment vertical="top"/>
    </xf>
    <xf numFmtId="0" fontId="24" fillId="4" borderId="0" xfId="0" applyFont="1" applyFill="1" applyAlignment="1">
      <alignment horizontal="left"/>
    </xf>
    <xf numFmtId="0" fontId="24" fillId="4" borderId="0" xfId="0" applyFont="1" applyFill="1" applyAlignment="1">
      <alignment vertical="center"/>
    </xf>
    <xf numFmtId="0" fontId="24" fillId="4" borderId="0" xfId="0" applyFont="1" applyFill="1" applyAlignment="1">
      <alignment horizontal="center"/>
    </xf>
    <xf numFmtId="0" fontId="24" fillId="7" borderId="0" xfId="0" applyFont="1" applyFill="1" applyBorder="1" applyAlignment="1" applyProtection="1"/>
    <xf numFmtId="0" fontId="19" fillId="7" borderId="0" xfId="3" applyFont="1" applyFill="1" applyBorder="1" applyAlignment="1" applyProtection="1"/>
    <xf numFmtId="0" fontId="24" fillId="4" borderId="0" xfId="0" applyFont="1" applyFill="1" applyBorder="1" applyProtection="1"/>
    <xf numFmtId="0" fontId="19" fillId="7" borderId="0" xfId="1" applyNumberFormat="1" applyFont="1" applyFill="1" applyBorder="1" applyAlignment="1" applyProtection="1">
      <alignment horizontal="centerContinuous" vertical="center"/>
    </xf>
    <xf numFmtId="0" fontId="19" fillId="7" borderId="0" xfId="0" applyFont="1" applyFill="1" applyBorder="1" applyAlignment="1" applyProtection="1">
      <alignment horizontal="centerContinuous"/>
    </xf>
    <xf numFmtId="0" fontId="19" fillId="4" borderId="0" xfId="1" applyNumberFormat="1" applyFont="1" applyFill="1" applyBorder="1" applyAlignment="1" applyProtection="1">
      <alignment horizontal="centerContinuous" vertical="center"/>
    </xf>
    <xf numFmtId="0" fontId="19" fillId="4" borderId="0" xfId="0" applyFont="1" applyFill="1" applyBorder="1" applyAlignment="1" applyProtection="1"/>
    <xf numFmtId="164" fontId="10" fillId="4" borderId="0" xfId="1" applyFont="1" applyFill="1" applyBorder="1" applyProtection="1"/>
    <xf numFmtId="0" fontId="19" fillId="7" borderId="9" xfId="3" applyFont="1" applyFill="1" applyBorder="1" applyAlignment="1" applyProtection="1">
      <alignment horizontal="center" vertical="center" wrapText="1"/>
    </xf>
    <xf numFmtId="0" fontId="19" fillId="7" borderId="6" xfId="3" applyFont="1" applyFill="1" applyBorder="1" applyAlignment="1" applyProtection="1">
      <alignment horizontal="center" vertical="center" wrapText="1"/>
    </xf>
    <xf numFmtId="0" fontId="19" fillId="7" borderId="6" xfId="0" applyFont="1" applyFill="1" applyBorder="1" applyAlignment="1" applyProtection="1">
      <alignment horizontal="center" vertical="center" wrapText="1"/>
    </xf>
    <xf numFmtId="0" fontId="19" fillId="7" borderId="10" xfId="3" applyFont="1" applyFill="1" applyBorder="1" applyAlignment="1" applyProtection="1">
      <alignment horizontal="center" vertical="center" wrapText="1"/>
    </xf>
    <xf numFmtId="0" fontId="19" fillId="4" borderId="1" xfId="1" applyNumberFormat="1" applyFont="1" applyFill="1" applyBorder="1" applyAlignment="1" applyProtection="1">
      <alignment horizontal="centerContinuous" vertical="center"/>
    </xf>
    <xf numFmtId="0" fontId="19" fillId="4" borderId="1" xfId="1" applyNumberFormat="1" applyFont="1" applyFill="1" applyBorder="1" applyAlignment="1" applyProtection="1">
      <alignment vertical="center"/>
    </xf>
    <xf numFmtId="0" fontId="19" fillId="4" borderId="0" xfId="1" applyNumberFormat="1" applyFont="1" applyFill="1" applyBorder="1" applyAlignment="1" applyProtection="1">
      <alignment vertical="top"/>
    </xf>
    <xf numFmtId="0" fontId="19" fillId="4" borderId="2" xfId="1" applyNumberFormat="1" applyFont="1" applyFill="1" applyBorder="1" applyAlignment="1" applyProtection="1">
      <alignment vertical="top"/>
    </xf>
    <xf numFmtId="0" fontId="25" fillId="4" borderId="1" xfId="0" applyFont="1" applyFill="1" applyBorder="1" applyAlignment="1" applyProtection="1"/>
    <xf numFmtId="0" fontId="19" fillId="4" borderId="0" xfId="0" applyFont="1" applyFill="1" applyBorder="1" applyAlignment="1" applyProtection="1">
      <alignment vertical="top"/>
    </xf>
    <xf numFmtId="0" fontId="19" fillId="4" borderId="2" xfId="0" applyFont="1" applyFill="1" applyBorder="1" applyAlignment="1" applyProtection="1">
      <alignment vertical="top"/>
    </xf>
    <xf numFmtId="3" fontId="19" fillId="4" borderId="0" xfId="0" applyNumberFormat="1" applyFont="1" applyFill="1" applyBorder="1" applyAlignment="1" applyProtection="1">
      <alignment horizontal="center" vertical="top"/>
      <protection locked="0"/>
    </xf>
    <xf numFmtId="0" fontId="25" fillId="4" borderId="2" xfId="0" applyFont="1" applyFill="1" applyBorder="1" applyAlignment="1" applyProtection="1">
      <alignment vertical="top"/>
    </xf>
    <xf numFmtId="0" fontId="24" fillId="4" borderId="1" xfId="0" applyFont="1" applyFill="1" applyBorder="1" applyAlignment="1" applyProtection="1"/>
    <xf numFmtId="0" fontId="30" fillId="4" borderId="0" xfId="0" applyFont="1" applyFill="1" applyBorder="1" applyAlignment="1" applyProtection="1">
      <alignment vertical="top"/>
    </xf>
    <xf numFmtId="3" fontId="10" fillId="4" borderId="0" xfId="0" applyNumberFormat="1" applyFont="1" applyFill="1" applyBorder="1" applyAlignment="1" applyProtection="1">
      <alignment horizontal="center" vertical="top"/>
      <protection locked="0"/>
    </xf>
    <xf numFmtId="3" fontId="10" fillId="4" borderId="0" xfId="0" applyNumberFormat="1" applyFont="1" applyFill="1" applyBorder="1" applyAlignment="1" applyProtection="1">
      <alignment horizontal="right" vertical="top"/>
      <protection locked="0"/>
    </xf>
    <xf numFmtId="0" fontId="24" fillId="4" borderId="2" xfId="0" applyFont="1" applyFill="1" applyBorder="1" applyAlignment="1" applyProtection="1">
      <alignment vertical="top"/>
    </xf>
    <xf numFmtId="0" fontId="10" fillId="4" borderId="0" xfId="0" applyFont="1" applyFill="1" applyBorder="1" applyAlignment="1" applyProtection="1">
      <alignment vertical="top"/>
    </xf>
    <xf numFmtId="0" fontId="19" fillId="4" borderId="0" xfId="0" applyFont="1" applyFill="1" applyBorder="1" applyAlignment="1" applyProtection="1">
      <alignment horizontal="center" vertical="top"/>
      <protection locked="0"/>
    </xf>
    <xf numFmtId="0" fontId="19" fillId="4" borderId="0" xfId="0" applyFont="1" applyFill="1" applyBorder="1" applyAlignment="1" applyProtection="1">
      <alignment horizontal="right" vertical="top"/>
      <protection locked="0"/>
    </xf>
    <xf numFmtId="0" fontId="24" fillId="4" borderId="0" xfId="0" applyFont="1" applyFill="1" applyBorder="1" applyAlignment="1" applyProtection="1">
      <alignment vertical="top"/>
    </xf>
    <xf numFmtId="0" fontId="10" fillId="4" borderId="0" xfId="0" applyNumberFormat="1" applyFont="1" applyFill="1" applyBorder="1" applyAlignment="1" applyProtection="1">
      <alignment horizontal="right" vertical="top"/>
      <protection locked="0"/>
    </xf>
    <xf numFmtId="0" fontId="19" fillId="4" borderId="0" xfId="0" applyFont="1" applyFill="1" applyBorder="1" applyAlignment="1" applyProtection="1">
      <alignment horizontal="center" vertical="top"/>
    </xf>
    <xf numFmtId="0" fontId="19" fillId="4" borderId="0" xfId="0" applyFont="1" applyFill="1" applyBorder="1" applyAlignment="1" applyProtection="1">
      <alignment horizontal="right" vertical="top"/>
    </xf>
    <xf numFmtId="0" fontId="32" fillId="4" borderId="1" xfId="0" applyFont="1" applyFill="1" applyBorder="1" applyAlignment="1" applyProtection="1"/>
    <xf numFmtId="0" fontId="28" fillId="4" borderId="0" xfId="0" applyFont="1" applyFill="1" applyBorder="1" applyAlignment="1" applyProtection="1">
      <alignment vertical="top"/>
    </xf>
    <xf numFmtId="3" fontId="28" fillId="4" borderId="0" xfId="0" applyNumberFormat="1" applyFont="1" applyFill="1" applyBorder="1" applyAlignment="1" applyProtection="1">
      <alignment horizontal="center" vertical="top"/>
      <protection locked="0"/>
    </xf>
    <xf numFmtId="3" fontId="28" fillId="4" borderId="0" xfId="0" applyNumberFormat="1" applyFont="1" applyFill="1" applyBorder="1" applyAlignment="1" applyProtection="1">
      <alignment horizontal="right" vertical="top"/>
    </xf>
    <xf numFmtId="0" fontId="32" fillId="4" borderId="2" xfId="0" applyFont="1" applyFill="1" applyBorder="1" applyAlignment="1" applyProtection="1">
      <alignment vertical="top"/>
    </xf>
    <xf numFmtId="0" fontId="19" fillId="4" borderId="0" xfId="0" applyFont="1" applyFill="1" applyBorder="1" applyAlignment="1" applyProtection="1">
      <alignment horizontal="left" vertical="top"/>
    </xf>
    <xf numFmtId="0" fontId="24" fillId="4" borderId="0" xfId="0" applyFont="1" applyFill="1" applyBorder="1" applyAlignment="1" applyProtection="1">
      <alignment horizontal="center" vertical="top"/>
      <protection locked="0"/>
    </xf>
    <xf numFmtId="3" fontId="28" fillId="4" borderId="0" xfId="0" applyNumberFormat="1" applyFont="1" applyFill="1" applyBorder="1" applyAlignment="1" applyProtection="1">
      <alignment horizontal="center" vertical="top"/>
    </xf>
    <xf numFmtId="3" fontId="19" fillId="4" borderId="0" xfId="0" applyNumberFormat="1" applyFont="1" applyFill="1" applyBorder="1" applyAlignment="1" applyProtection="1">
      <alignment horizontal="right" vertical="top"/>
      <protection locked="0"/>
    </xf>
    <xf numFmtId="0" fontId="32" fillId="4" borderId="3" xfId="0" applyFont="1" applyFill="1" applyBorder="1" applyAlignment="1" applyProtection="1"/>
    <xf numFmtId="0" fontId="28" fillId="4" borderId="4" xfId="0" applyFont="1" applyFill="1" applyBorder="1" applyAlignment="1" applyProtection="1">
      <alignment vertical="top"/>
    </xf>
    <xf numFmtId="3" fontId="28" fillId="4" borderId="4" xfId="0" applyNumberFormat="1" applyFont="1" applyFill="1" applyBorder="1" applyAlignment="1" applyProtection="1">
      <alignment horizontal="center" vertical="top"/>
    </xf>
    <xf numFmtId="3" fontId="28" fillId="4" borderId="4" xfId="0" applyNumberFormat="1" applyFont="1" applyFill="1" applyBorder="1" applyAlignment="1" applyProtection="1">
      <alignment horizontal="right" vertical="top"/>
    </xf>
    <xf numFmtId="0" fontId="32" fillId="4" borderId="5" xfId="0" applyFont="1" applyFill="1" applyBorder="1" applyAlignment="1" applyProtection="1">
      <alignment vertical="top"/>
    </xf>
    <xf numFmtId="0" fontId="24" fillId="4" borderId="0" xfId="0" applyFont="1" applyFill="1" applyBorder="1" applyAlignment="1" applyProtection="1"/>
    <xf numFmtId="3" fontId="19" fillId="4" borderId="0" xfId="0" applyNumberFormat="1" applyFont="1" applyFill="1" applyBorder="1" applyAlignment="1" applyProtection="1">
      <alignment horizontal="center" vertical="center"/>
    </xf>
    <xf numFmtId="3" fontId="19" fillId="4" borderId="0" xfId="0" applyNumberFormat="1" applyFont="1" applyFill="1" applyBorder="1" applyAlignment="1" applyProtection="1">
      <alignment vertical="center"/>
    </xf>
    <xf numFmtId="0" fontId="10" fillId="4" borderId="0" xfId="0" applyFont="1" applyFill="1" applyBorder="1" applyAlignment="1" applyProtection="1"/>
    <xf numFmtId="0" fontId="24" fillId="4" borderId="0" xfId="0" applyFont="1" applyFill="1" applyProtection="1"/>
    <xf numFmtId="0" fontId="10" fillId="4" borderId="0" xfId="0" applyFont="1" applyFill="1" applyBorder="1" applyProtection="1"/>
    <xf numFmtId="43" fontId="10" fillId="4" borderId="0" xfId="2" applyFont="1" applyFill="1" applyBorder="1" applyProtection="1"/>
    <xf numFmtId="0" fontId="10" fillId="4" borderId="0" xfId="0" applyFont="1" applyFill="1" applyBorder="1" applyAlignment="1" applyProtection="1">
      <alignment vertical="center"/>
    </xf>
    <xf numFmtId="0" fontId="33" fillId="4" borderId="0" xfId="0" applyFont="1" applyFill="1" applyBorder="1" applyAlignment="1" applyProtection="1">
      <alignment horizontal="right"/>
    </xf>
    <xf numFmtId="0" fontId="10" fillId="7" borderId="0" xfId="0" applyFont="1" applyFill="1"/>
    <xf numFmtId="165" fontId="19" fillId="7" borderId="9" xfId="2" applyNumberFormat="1" applyFont="1" applyFill="1" applyBorder="1" applyAlignment="1">
      <alignment horizontal="center" vertical="center" wrapText="1"/>
    </xf>
    <xf numFmtId="165" fontId="19" fillId="7" borderId="6" xfId="2" applyNumberFormat="1" applyFont="1" applyFill="1" applyBorder="1" applyAlignment="1">
      <alignment horizontal="center" vertical="center" wrapText="1"/>
    </xf>
    <xf numFmtId="165" fontId="19" fillId="7" borderId="10" xfId="2" applyNumberFormat="1" applyFont="1" applyFill="1" applyBorder="1" applyAlignment="1">
      <alignment horizontal="center" vertical="center" wrapText="1"/>
    </xf>
    <xf numFmtId="0" fontId="19" fillId="4" borderId="1" xfId="1" applyNumberFormat="1" applyFont="1" applyFill="1" applyBorder="1" applyAlignment="1">
      <alignment horizontal="centerContinuous" vertical="center"/>
    </xf>
    <xf numFmtId="0" fontId="19" fillId="4" borderId="2" xfId="1" applyNumberFormat="1" applyFont="1" applyFill="1" applyBorder="1" applyAlignment="1">
      <alignment horizontal="centerContinuous" vertical="center"/>
    </xf>
    <xf numFmtId="0" fontId="34" fillId="4" borderId="0" xfId="0" applyFont="1" applyFill="1" applyBorder="1" applyAlignment="1">
      <alignment horizontal="left" vertical="top"/>
    </xf>
    <xf numFmtId="0" fontId="19" fillId="4" borderId="2" xfId="0" applyFont="1" applyFill="1" applyBorder="1" applyAlignment="1">
      <alignment vertical="top" wrapText="1"/>
    </xf>
    <xf numFmtId="3" fontId="25" fillId="4" borderId="0" xfId="0" applyNumberFormat="1" applyFont="1" applyFill="1" applyBorder="1" applyAlignment="1" applyProtection="1">
      <alignment horizontal="right" vertical="top"/>
      <protection locked="0"/>
    </xf>
    <xf numFmtId="3" fontId="25" fillId="4" borderId="0" xfId="0" applyNumberFormat="1" applyFont="1" applyFill="1" applyBorder="1" applyAlignment="1" applyProtection="1">
      <alignment horizontal="right" vertical="top"/>
    </xf>
    <xf numFmtId="0" fontId="25" fillId="4" borderId="0" xfId="0" applyFont="1" applyFill="1" applyBorder="1" applyAlignment="1">
      <alignment horizontal="left" vertical="top" wrapText="1"/>
    </xf>
    <xf numFmtId="3" fontId="24" fillId="4" borderId="0" xfId="0" applyNumberFormat="1" applyFont="1" applyFill="1" applyBorder="1" applyAlignment="1">
      <alignment horizontal="right" vertical="top"/>
    </xf>
    <xf numFmtId="3" fontId="25" fillId="4" borderId="0" xfId="0" applyNumberFormat="1" applyFont="1" applyFill="1" applyBorder="1" applyAlignment="1">
      <alignment horizontal="right" vertical="top"/>
    </xf>
    <xf numFmtId="3" fontId="24" fillId="4" borderId="0" xfId="0" applyNumberFormat="1" applyFont="1" applyFill="1" applyBorder="1" applyAlignment="1" applyProtection="1">
      <alignment horizontal="right" vertical="top"/>
      <protection locked="0"/>
    </xf>
    <xf numFmtId="3" fontId="25" fillId="4" borderId="14" xfId="0" applyNumberFormat="1" applyFont="1" applyFill="1" applyBorder="1" applyAlignment="1">
      <alignment horizontal="right" vertical="top"/>
    </xf>
    <xf numFmtId="3" fontId="33" fillId="4" borderId="0" xfId="0" applyNumberFormat="1" applyFont="1" applyFill="1" applyAlignment="1">
      <alignment horizontal="center"/>
    </xf>
    <xf numFmtId="0" fontId="25" fillId="4" borderId="3" xfId="0" applyFont="1" applyFill="1" applyBorder="1" applyAlignment="1">
      <alignment vertical="top"/>
    </xf>
    <xf numFmtId="3" fontId="25" fillId="4" borderId="4" xfId="0" applyNumberFormat="1" applyFont="1" applyFill="1" applyBorder="1" applyAlignment="1">
      <alignment horizontal="right" vertical="top"/>
    </xf>
    <xf numFmtId="0" fontId="19" fillId="4" borderId="5" xfId="0" applyFont="1" applyFill="1" applyBorder="1" applyAlignment="1">
      <alignment vertical="top" wrapText="1"/>
    </xf>
    <xf numFmtId="0" fontId="24" fillId="4" borderId="6" xfId="0" applyFont="1" applyFill="1" applyBorder="1" applyAlignment="1">
      <alignment vertical="top"/>
    </xf>
    <xf numFmtId="0" fontId="19" fillId="4" borderId="6" xfId="0" applyFont="1" applyFill="1" applyBorder="1" applyAlignment="1">
      <alignment vertical="top" wrapText="1"/>
    </xf>
    <xf numFmtId="0" fontId="10" fillId="4" borderId="0" xfId="0" applyFont="1" applyFill="1"/>
    <xf numFmtId="0" fontId="10" fillId="4" borderId="0" xfId="0" applyFont="1" applyFill="1" applyAlignment="1">
      <alignment wrapText="1"/>
    </xf>
    <xf numFmtId="43" fontId="10" fillId="4" borderId="0" xfId="2" applyNumberFormat="1" applyFont="1" applyFill="1" applyAlignment="1">
      <alignment horizontal="center"/>
    </xf>
    <xf numFmtId="0" fontId="24" fillId="4" borderId="0" xfId="0" applyFont="1" applyFill="1" applyBorder="1" applyAlignment="1">
      <alignment horizontal="centerContinuous"/>
    </xf>
    <xf numFmtId="0" fontId="10" fillId="4" borderId="0" xfId="0" applyNumberFormat="1" applyFont="1" applyFill="1" applyBorder="1" applyAlignment="1" applyProtection="1">
      <protection locked="0"/>
    </xf>
    <xf numFmtId="0" fontId="19" fillId="4" borderId="0" xfId="3" applyFont="1" applyFill="1" applyBorder="1" applyAlignment="1">
      <alignment horizontal="center" vertical="top"/>
    </xf>
    <xf numFmtId="0" fontId="10" fillId="4" borderId="0" xfId="3" applyFont="1" applyFill="1" applyBorder="1" applyAlignment="1">
      <alignment horizontal="centerContinuous" vertical="center"/>
    </xf>
    <xf numFmtId="0" fontId="10" fillId="4" borderId="0" xfId="3" applyFont="1" applyFill="1" applyBorder="1" applyAlignment="1">
      <alignment horizontal="center" vertical="top"/>
    </xf>
    <xf numFmtId="0" fontId="26" fillId="7" borderId="9" xfId="0" applyFont="1" applyFill="1" applyBorder="1" applyAlignment="1">
      <alignment vertical="center"/>
    </xf>
    <xf numFmtId="0" fontId="10" fillId="7" borderId="6" xfId="0" applyFont="1" applyFill="1" applyBorder="1" applyAlignment="1">
      <alignment vertical="center"/>
    </xf>
    <xf numFmtId="0" fontId="10" fillId="7" borderId="10" xfId="0" applyFont="1" applyFill="1" applyBorder="1"/>
    <xf numFmtId="0" fontId="10" fillId="4" borderId="0" xfId="3" applyFont="1" applyFill="1" applyBorder="1" applyAlignment="1">
      <alignment vertical="top"/>
    </xf>
    <xf numFmtId="3" fontId="10" fillId="4" borderId="0" xfId="3" applyNumberFormat="1" applyFont="1" applyFill="1" applyBorder="1" applyAlignment="1">
      <alignment vertical="top"/>
    </xf>
    <xf numFmtId="3" fontId="19" fillId="4" borderId="0" xfId="3" applyNumberFormat="1" applyFont="1" applyFill="1" applyBorder="1" applyAlignment="1">
      <alignment vertical="top"/>
    </xf>
    <xf numFmtId="3" fontId="10" fillId="4" borderId="0" xfId="3" applyNumberFormat="1" applyFont="1" applyFill="1" applyBorder="1" applyAlignment="1" applyProtection="1">
      <alignment vertical="top"/>
      <protection locked="0"/>
    </xf>
    <xf numFmtId="0" fontId="10" fillId="4" borderId="0" xfId="3" applyFont="1" applyFill="1" applyBorder="1" applyAlignment="1">
      <alignment horizontal="left" vertical="top"/>
    </xf>
    <xf numFmtId="0" fontId="19" fillId="4" borderId="0" xfId="3" applyFont="1" applyFill="1" applyBorder="1" applyAlignment="1">
      <alignment horizontal="left" vertical="top"/>
    </xf>
    <xf numFmtId="3" fontId="19" fillId="4" borderId="0" xfId="3" applyNumberFormat="1" applyFont="1" applyFill="1" applyBorder="1" applyAlignment="1">
      <alignment horizontal="right" vertical="top" wrapText="1"/>
    </xf>
    <xf numFmtId="0" fontId="24" fillId="4" borderId="1" xfId="0" applyFont="1" applyFill="1" applyBorder="1" applyAlignment="1">
      <alignment horizontal="left" vertical="top" wrapText="1"/>
    </xf>
    <xf numFmtId="0" fontId="24" fillId="4" borderId="0" xfId="0" applyFont="1" applyFill="1" applyBorder="1" applyAlignment="1">
      <alignment horizontal="left" vertical="top" wrapText="1"/>
    </xf>
    <xf numFmtId="0" fontId="24" fillId="4" borderId="2" xfId="0" applyFont="1" applyFill="1" applyBorder="1" applyAlignment="1">
      <alignment horizontal="left" wrapText="1"/>
    </xf>
    <xf numFmtId="0" fontId="24" fillId="4" borderId="0" xfId="0" applyFont="1" applyFill="1" applyAlignment="1">
      <alignment horizontal="left" wrapText="1"/>
    </xf>
    <xf numFmtId="43" fontId="24" fillId="4" borderId="0" xfId="2" applyFont="1" applyFill="1" applyAlignment="1">
      <alignment horizontal="right" wrapText="1"/>
    </xf>
    <xf numFmtId="0" fontId="24" fillId="4" borderId="3" xfId="0" applyFont="1" applyFill="1" applyBorder="1" applyAlignment="1">
      <alignment vertical="top"/>
    </xf>
    <xf numFmtId="0" fontId="19" fillId="4" borderId="4" xfId="3" applyFont="1" applyFill="1" applyBorder="1" applyAlignment="1">
      <alignment vertical="top"/>
    </xf>
    <xf numFmtId="3" fontId="10" fillId="4" borderId="4" xfId="3" applyNumberFormat="1" applyFont="1" applyFill="1" applyBorder="1" applyAlignment="1">
      <alignment vertical="top"/>
    </xf>
    <xf numFmtId="43" fontId="24" fillId="4" borderId="4" xfId="2" applyFont="1" applyFill="1" applyBorder="1"/>
    <xf numFmtId="0" fontId="33" fillId="4" borderId="0" xfId="0" applyFont="1" applyFill="1" applyAlignment="1">
      <alignment horizontal="center"/>
    </xf>
    <xf numFmtId="0" fontId="24" fillId="0" borderId="0" xfId="0" applyFont="1"/>
    <xf numFmtId="0" fontId="25" fillId="7" borderId="9" xfId="0" applyFont="1" applyFill="1" applyBorder="1" applyAlignment="1">
      <alignment horizontal="center"/>
    </xf>
    <xf numFmtId="0" fontId="24" fillId="4" borderId="11" xfId="0" applyFont="1" applyFill="1" applyBorder="1"/>
    <xf numFmtId="0" fontId="24" fillId="0" borderId="7" xfId="0" applyFont="1" applyBorder="1"/>
    <xf numFmtId="0" fontId="24" fillId="0" borderId="8" xfId="0" applyFont="1" applyBorder="1"/>
    <xf numFmtId="0" fontId="24" fillId="0" borderId="0" xfId="0" applyFont="1" applyBorder="1"/>
    <xf numFmtId="0" fontId="24" fillId="0" borderId="2" xfId="0" applyFont="1" applyBorder="1"/>
    <xf numFmtId="0" fontId="24" fillId="0" borderId="4" xfId="0" applyFont="1" applyBorder="1"/>
    <xf numFmtId="0" fontId="24" fillId="0" borderId="5" xfId="0" applyFont="1" applyBorder="1"/>
    <xf numFmtId="0" fontId="19" fillId="4" borderId="4" xfId="0" applyFont="1" applyFill="1" applyBorder="1" applyAlignment="1"/>
    <xf numFmtId="0" fontId="19" fillId="4" borderId="4" xfId="0" applyNumberFormat="1" applyFont="1" applyFill="1" applyBorder="1" applyAlignment="1" applyProtection="1">
      <protection locked="0"/>
    </xf>
    <xf numFmtId="0" fontId="36" fillId="4" borderId="0" xfId="0" applyFont="1" applyFill="1" applyBorder="1" applyAlignment="1">
      <alignment horizontal="right"/>
    </xf>
    <xf numFmtId="0" fontId="20" fillId="0" borderId="0" xfId="0" applyFont="1" applyAlignment="1">
      <alignment horizontal="justify"/>
    </xf>
    <xf numFmtId="0" fontId="37" fillId="4" borderId="0" xfId="0" applyFont="1" applyFill="1" applyBorder="1"/>
    <xf numFmtId="0" fontId="25" fillId="4" borderId="0" xfId="0" applyFont="1" applyFill="1" applyBorder="1"/>
    <xf numFmtId="49" fontId="19" fillId="7" borderId="16" xfId="0" applyNumberFormat="1" applyFont="1" applyFill="1" applyBorder="1" applyAlignment="1">
      <alignment horizontal="left" vertical="center"/>
    </xf>
    <xf numFmtId="49" fontId="19" fillId="4" borderId="17" xfId="0" applyNumberFormat="1" applyFont="1" applyFill="1" applyBorder="1" applyAlignment="1">
      <alignment horizontal="left"/>
    </xf>
    <xf numFmtId="0" fontId="25" fillId="4" borderId="0" xfId="0" applyFont="1" applyFill="1"/>
    <xf numFmtId="49" fontId="19" fillId="4" borderId="0" xfId="0" applyNumberFormat="1" applyFont="1" applyFill="1" applyBorder="1" applyAlignment="1">
      <alignment horizontal="left"/>
    </xf>
    <xf numFmtId="49" fontId="19" fillId="7" borderId="16" xfId="0" applyNumberFormat="1" applyFont="1" applyFill="1" applyBorder="1" applyAlignment="1">
      <alignment horizontal="center" vertical="center" wrapText="1"/>
    </xf>
    <xf numFmtId="49" fontId="19" fillId="4" borderId="1" xfId="0" applyNumberFormat="1" applyFont="1" applyFill="1" applyBorder="1" applyAlignment="1">
      <alignment horizontal="left"/>
    </xf>
    <xf numFmtId="49" fontId="19" fillId="4" borderId="3" xfId="0" applyNumberFormat="1" applyFont="1" applyFill="1" applyBorder="1" applyAlignment="1">
      <alignment horizontal="left"/>
    </xf>
    <xf numFmtId="0" fontId="25" fillId="7" borderId="17" xfId="6" applyFont="1" applyFill="1" applyBorder="1" applyAlignment="1">
      <alignment horizontal="left" vertical="center" wrapText="1"/>
    </xf>
    <xf numFmtId="0" fontId="24" fillId="0" borderId="11" xfId="0" applyFont="1" applyFill="1" applyBorder="1" applyAlignment="1">
      <alignment wrapText="1"/>
    </xf>
    <xf numFmtId="0" fontId="24" fillId="0" borderId="1" xfId="0" applyFont="1" applyFill="1" applyBorder="1" applyAlignment="1">
      <alignment wrapText="1"/>
    </xf>
    <xf numFmtId="0" fontId="24" fillId="4" borderId="18" xfId="0" applyFont="1" applyFill="1" applyBorder="1"/>
    <xf numFmtId="49" fontId="19" fillId="4" borderId="11" xfId="0" applyNumberFormat="1" applyFont="1" applyFill="1" applyBorder="1" applyAlignment="1">
      <alignment horizontal="left"/>
    </xf>
    <xf numFmtId="49" fontId="24" fillId="0" borderId="1" xfId="0" applyNumberFormat="1" applyFont="1" applyFill="1" applyBorder="1" applyAlignment="1">
      <alignment wrapText="1"/>
    </xf>
    <xf numFmtId="49" fontId="24" fillId="0" borderId="3" xfId="0" applyNumberFormat="1" applyFont="1" applyFill="1" applyBorder="1" applyAlignment="1">
      <alignment wrapText="1"/>
    </xf>
    <xf numFmtId="0" fontId="25" fillId="7" borderId="16" xfId="6" applyFont="1" applyFill="1" applyBorder="1" applyAlignment="1">
      <alignment horizontal="left" vertical="center" wrapText="1"/>
    </xf>
    <xf numFmtId="0" fontId="19" fillId="7" borderId="0" xfId="0" applyFont="1" applyFill="1" applyBorder="1" applyAlignment="1">
      <alignment horizontal="center"/>
    </xf>
    <xf numFmtId="0" fontId="25" fillId="4" borderId="0" xfId="4" applyFont="1" applyFill="1"/>
    <xf numFmtId="0" fontId="25" fillId="4" borderId="0" xfId="4" applyFont="1" applyFill="1" applyBorder="1"/>
    <xf numFmtId="0" fontId="25" fillId="4" borderId="0" xfId="4" applyFont="1" applyFill="1" applyBorder="1" applyAlignment="1">
      <alignment horizontal="center"/>
    </xf>
    <xf numFmtId="0" fontId="25" fillId="4" borderId="4" xfId="4" applyFont="1" applyFill="1" applyBorder="1" applyAlignment="1">
      <alignment horizontal="center"/>
    </xf>
    <xf numFmtId="0" fontId="25" fillId="4" borderId="0" xfId="4" applyFont="1" applyFill="1" applyAlignment="1">
      <alignment horizontal="center"/>
    </xf>
    <xf numFmtId="0" fontId="25" fillId="4" borderId="0" xfId="4" applyFont="1" applyFill="1" applyAlignment="1"/>
    <xf numFmtId="37" fontId="19" fillId="7" borderId="16" xfId="4" applyNumberFormat="1" applyFont="1" applyFill="1" applyBorder="1" applyAlignment="1">
      <alignment horizontal="center" wrapText="1"/>
    </xf>
    <xf numFmtId="0" fontId="24" fillId="4" borderId="0" xfId="4" applyFont="1" applyFill="1"/>
    <xf numFmtId="0" fontId="41" fillId="4" borderId="11" xfId="4" applyFont="1" applyFill="1" applyBorder="1"/>
    <xf numFmtId="0" fontId="41" fillId="4" borderId="7" xfId="4" applyFont="1" applyFill="1" applyBorder="1"/>
    <xf numFmtId="0" fontId="41" fillId="4" borderId="8" xfId="4" applyFont="1" applyFill="1" applyBorder="1"/>
    <xf numFmtId="43" fontId="41" fillId="4" borderId="8" xfId="2" applyFont="1" applyFill="1" applyBorder="1" applyAlignment="1">
      <alignment horizontal="center"/>
    </xf>
    <xf numFmtId="43" fontId="41" fillId="4" borderId="17" xfId="2" applyFont="1" applyFill="1" applyBorder="1" applyAlignment="1">
      <alignment horizontal="center"/>
    </xf>
    <xf numFmtId="0" fontId="41" fillId="4" borderId="1" xfId="4" applyFont="1" applyFill="1" applyBorder="1" applyAlignment="1">
      <alignment horizontal="center" vertical="center"/>
    </xf>
    <xf numFmtId="0" fontId="42" fillId="4" borderId="0" xfId="4" applyFont="1" applyFill="1"/>
    <xf numFmtId="0" fontId="41" fillId="4" borderId="3" xfId="4" applyFont="1" applyFill="1" applyBorder="1" applyAlignment="1">
      <alignment horizontal="center" vertical="center"/>
    </xf>
    <xf numFmtId="0" fontId="41" fillId="4" borderId="4" xfId="4" applyFont="1" applyFill="1" applyBorder="1" applyAlignment="1">
      <alignment horizontal="center" vertical="center"/>
    </xf>
    <xf numFmtId="0" fontId="41" fillId="4" borderId="5" xfId="4" applyFont="1" applyFill="1" applyBorder="1" applyAlignment="1">
      <alignment wrapText="1"/>
    </xf>
    <xf numFmtId="0" fontId="42" fillId="4" borderId="9" xfId="4" applyFont="1" applyFill="1" applyBorder="1" applyAlignment="1">
      <alignment horizontal="centerContinuous"/>
    </xf>
    <xf numFmtId="0" fontId="42" fillId="4" borderId="6" xfId="4" applyFont="1" applyFill="1" applyBorder="1" applyAlignment="1">
      <alignment horizontal="centerContinuous"/>
    </xf>
    <xf numFmtId="0" fontId="42" fillId="4" borderId="10" xfId="4" applyFont="1" applyFill="1" applyBorder="1" applyAlignment="1">
      <alignment horizontal="left" wrapText="1"/>
    </xf>
    <xf numFmtId="0" fontId="10" fillId="4" borderId="7" xfId="0" applyFont="1" applyFill="1" applyBorder="1" applyAlignment="1">
      <alignment vertical="top" wrapText="1"/>
    </xf>
    <xf numFmtId="0" fontId="42" fillId="4" borderId="1" xfId="4" applyFont="1" applyFill="1" applyBorder="1" applyAlignment="1">
      <alignment horizontal="left"/>
    </xf>
    <xf numFmtId="0" fontId="42" fillId="4" borderId="0" xfId="4" applyFont="1" applyFill="1" applyBorder="1" applyAlignment="1">
      <alignment horizontal="left"/>
    </xf>
    <xf numFmtId="0" fontId="39" fillId="4" borderId="2" xfId="0" applyFont="1" applyFill="1" applyBorder="1" applyAlignment="1">
      <alignment vertical="center" wrapText="1"/>
    </xf>
    <xf numFmtId="0" fontId="42" fillId="4" borderId="1" xfId="4" applyFont="1" applyFill="1" applyBorder="1" applyAlignment="1">
      <alignment horizontal="center" vertical="center"/>
    </xf>
    <xf numFmtId="0" fontId="25" fillId="4" borderId="2" xfId="0" applyFont="1" applyFill="1" applyBorder="1"/>
    <xf numFmtId="0" fontId="25" fillId="0" borderId="0" xfId="0" applyFont="1"/>
    <xf numFmtId="0" fontId="41" fillId="4" borderId="0" xfId="4" applyFont="1" applyFill="1" applyBorder="1" applyAlignment="1">
      <alignment horizontal="center" vertical="center"/>
    </xf>
    <xf numFmtId="0" fontId="19" fillId="7" borderId="16" xfId="0" applyFont="1" applyFill="1" applyBorder="1" applyAlignment="1">
      <alignment horizontal="center" vertical="center" wrapText="1"/>
    </xf>
    <xf numFmtId="0" fontId="24" fillId="4" borderId="1" xfId="0" applyFont="1" applyFill="1" applyBorder="1" applyAlignment="1">
      <alignment horizontal="justify" vertical="center" wrapText="1"/>
    </xf>
    <xf numFmtId="0" fontId="24" fillId="4" borderId="18" xfId="0" applyFont="1" applyFill="1" applyBorder="1" applyAlignment="1">
      <alignment horizontal="justify" vertical="center" wrapText="1"/>
    </xf>
    <xf numFmtId="0" fontId="24" fillId="4" borderId="1" xfId="0" applyFont="1" applyFill="1" applyBorder="1" applyAlignment="1">
      <alignment horizontal="justify" vertical="top" wrapText="1"/>
    </xf>
    <xf numFmtId="43" fontId="24" fillId="4" borderId="18" xfId="2" applyFont="1" applyFill="1" applyBorder="1" applyAlignment="1">
      <alignment horizontal="right" vertical="top" wrapText="1"/>
    </xf>
    <xf numFmtId="0" fontId="24" fillId="4" borderId="2" xfId="0" applyFont="1" applyFill="1" applyBorder="1" applyAlignment="1">
      <alignment horizontal="justify" vertical="top" wrapText="1"/>
    </xf>
    <xf numFmtId="0" fontId="24" fillId="4" borderId="3" xfId="0" applyFont="1" applyFill="1" applyBorder="1" applyAlignment="1">
      <alignment horizontal="justify" vertical="top" wrapText="1"/>
    </xf>
    <xf numFmtId="0" fontId="24" fillId="4" borderId="5" xfId="0" applyFont="1" applyFill="1" applyBorder="1" applyAlignment="1">
      <alignment horizontal="justify" vertical="top" wrapText="1"/>
    </xf>
    <xf numFmtId="0" fontId="25" fillId="4" borderId="3" xfId="0" applyFont="1" applyFill="1" applyBorder="1" applyAlignment="1">
      <alignment horizontal="justify" vertical="top" wrapText="1"/>
    </xf>
    <xf numFmtId="0" fontId="25" fillId="4" borderId="5" xfId="0" applyFont="1" applyFill="1" applyBorder="1" applyAlignment="1">
      <alignment horizontal="justify" vertical="top" wrapText="1"/>
    </xf>
    <xf numFmtId="0" fontId="24" fillId="4" borderId="11" xfId="0" applyFont="1" applyFill="1" applyBorder="1" applyAlignment="1">
      <alignment horizontal="justify" vertical="center" wrapText="1"/>
    </xf>
    <xf numFmtId="0" fontId="24" fillId="4" borderId="8" xfId="0" applyFont="1" applyFill="1" applyBorder="1" applyAlignment="1">
      <alignment horizontal="justify" vertical="center" wrapText="1"/>
    </xf>
    <xf numFmtId="43" fontId="24" fillId="4" borderId="17" xfId="2" applyFont="1" applyFill="1" applyBorder="1" applyAlignment="1">
      <alignment horizontal="justify" vertical="center" wrapText="1"/>
    </xf>
    <xf numFmtId="0" fontId="25" fillId="4" borderId="2" xfId="0" applyFont="1" applyFill="1" applyBorder="1" applyAlignment="1">
      <alignment horizontal="justify" vertical="center" wrapText="1"/>
    </xf>
    <xf numFmtId="0" fontId="25" fillId="4" borderId="1" xfId="0" applyFont="1" applyFill="1" applyBorder="1" applyAlignment="1">
      <alignment horizontal="justify" vertical="center" wrapText="1"/>
    </xf>
    <xf numFmtId="0" fontId="25" fillId="4" borderId="3" xfId="0" applyFont="1" applyFill="1" applyBorder="1" applyAlignment="1">
      <alignment horizontal="justify" vertical="center" wrapText="1"/>
    </xf>
    <xf numFmtId="0" fontId="25" fillId="4" borderId="5" xfId="0" applyFont="1" applyFill="1" applyBorder="1" applyAlignment="1">
      <alignment horizontal="justify" vertical="center" wrapText="1"/>
    </xf>
    <xf numFmtId="0" fontId="33" fillId="0" borderId="0" xfId="0" applyFont="1" applyAlignment="1">
      <alignment horizontal="center"/>
    </xf>
    <xf numFmtId="0" fontId="39" fillId="4" borderId="1" xfId="0" applyFont="1" applyFill="1" applyBorder="1" applyAlignment="1">
      <alignment horizontal="center" vertical="center" wrapText="1"/>
    </xf>
    <xf numFmtId="0" fontId="25" fillId="4" borderId="9" xfId="0" applyFont="1" applyFill="1" applyBorder="1" applyAlignment="1">
      <alignment horizontal="justify" vertical="center" wrapText="1"/>
    </xf>
    <xf numFmtId="0" fontId="25" fillId="4" borderId="10" xfId="0" applyFont="1" applyFill="1" applyBorder="1" applyAlignment="1">
      <alignment horizontal="justify" vertical="center" wrapText="1"/>
    </xf>
    <xf numFmtId="0" fontId="10" fillId="0" borderId="0" xfId="0" applyFont="1" applyFill="1" applyBorder="1"/>
    <xf numFmtId="0" fontId="10" fillId="0" borderId="0" xfId="0" applyFont="1" applyFill="1"/>
    <xf numFmtId="0" fontId="24" fillId="4" borderId="11" xfId="0" applyFont="1" applyFill="1" applyBorder="1" applyAlignment="1">
      <alignment horizontal="left" vertical="center" wrapText="1"/>
    </xf>
    <xf numFmtId="0" fontId="24" fillId="4" borderId="17" xfId="0" applyFont="1" applyFill="1" applyBorder="1" applyAlignment="1">
      <alignment horizontal="justify" vertical="center" wrapText="1"/>
    </xf>
    <xf numFmtId="0" fontId="24" fillId="0" borderId="0" xfId="0" applyFont="1" applyAlignment="1">
      <alignment vertical="top"/>
    </xf>
    <xf numFmtId="0" fontId="24" fillId="4" borderId="1" xfId="0" applyFont="1" applyFill="1" applyBorder="1" applyAlignment="1">
      <alignment horizontal="left" vertical="top"/>
    </xf>
    <xf numFmtId="0" fontId="24" fillId="4" borderId="2" xfId="0" applyFont="1" applyFill="1" applyBorder="1" applyAlignment="1">
      <alignment horizontal="justify" vertical="top"/>
    </xf>
    <xf numFmtId="0" fontId="25" fillId="4" borderId="0" xfId="0" applyFont="1" applyFill="1" applyAlignment="1">
      <alignment vertical="top"/>
    </xf>
    <xf numFmtId="0" fontId="25" fillId="0" borderId="0" xfId="0" applyFont="1" applyAlignment="1">
      <alignment vertical="top"/>
    </xf>
    <xf numFmtId="0" fontId="24" fillId="4" borderId="3" xfId="0" applyFont="1" applyFill="1" applyBorder="1" applyAlignment="1">
      <alignment horizontal="left" vertical="top"/>
    </xf>
    <xf numFmtId="0" fontId="24" fillId="4" borderId="5" xfId="0" applyFont="1" applyFill="1" applyBorder="1" applyAlignment="1">
      <alignment vertical="top"/>
    </xf>
    <xf numFmtId="0" fontId="25" fillId="4" borderId="3" xfId="0" applyFont="1" applyFill="1" applyBorder="1" applyAlignment="1">
      <alignment horizontal="left" vertical="top"/>
    </xf>
    <xf numFmtId="0" fontId="25" fillId="4" borderId="5" xfId="0" applyFont="1" applyFill="1" applyBorder="1" applyAlignment="1">
      <alignment vertical="top"/>
    </xf>
    <xf numFmtId="0" fontId="43" fillId="0" borderId="0" xfId="0" applyFont="1" applyAlignment="1">
      <alignment horizontal="center"/>
    </xf>
    <xf numFmtId="0" fontId="24" fillId="0" borderId="0" xfId="0" applyFont="1" applyAlignment="1">
      <alignment horizontal="left"/>
    </xf>
    <xf numFmtId="0" fontId="19" fillId="8" borderId="16" xfId="0" applyFont="1" applyFill="1" applyBorder="1" applyAlignment="1">
      <alignment horizontal="center"/>
    </xf>
    <xf numFmtId="0" fontId="24" fillId="4" borderId="16" xfId="0" applyFont="1" applyFill="1" applyBorder="1"/>
    <xf numFmtId="0" fontId="26" fillId="4" borderId="16" xfId="0" applyFont="1" applyFill="1" applyBorder="1"/>
    <xf numFmtId="0" fontId="24" fillId="4" borderId="16" xfId="0" applyFont="1" applyFill="1" applyBorder="1" applyAlignment="1">
      <alignment horizontal="center"/>
    </xf>
    <xf numFmtId="0" fontId="24" fillId="4" borderId="19" xfId="0" applyFont="1" applyFill="1" applyBorder="1" applyAlignment="1">
      <alignment horizontal="center"/>
    </xf>
    <xf numFmtId="0" fontId="24" fillId="4" borderId="16" xfId="0" applyFont="1" applyFill="1" applyBorder="1" applyAlignment="1">
      <alignment horizontal="right"/>
    </xf>
    <xf numFmtId="0" fontId="19" fillId="8" borderId="16" xfId="0" applyFont="1" applyFill="1" applyBorder="1" applyAlignment="1">
      <alignment horizontal="center" vertical="center" wrapText="1"/>
    </xf>
    <xf numFmtId="0" fontId="24" fillId="4" borderId="22" xfId="0" applyFont="1" applyFill="1" applyBorder="1" applyAlignment="1">
      <alignment horizontal="justify" vertical="center" wrapText="1"/>
    </xf>
    <xf numFmtId="0" fontId="25" fillId="4" borderId="23" xfId="0" applyFont="1" applyFill="1" applyBorder="1" applyAlignment="1">
      <alignment horizontal="justify" vertical="center" wrapText="1"/>
    </xf>
    <xf numFmtId="0" fontId="24" fillId="4" borderId="0" xfId="0" applyFont="1" applyFill="1" applyBorder="1" applyAlignment="1">
      <alignment horizontal="right" vertical="center" wrapText="1"/>
    </xf>
    <xf numFmtId="0" fontId="24" fillId="4" borderId="31" xfId="0" applyFont="1" applyFill="1" applyBorder="1" applyAlignment="1">
      <alignment horizontal="right" vertical="center" wrapText="1"/>
    </xf>
    <xf numFmtId="0" fontId="25" fillId="4" borderId="22" xfId="0" applyFont="1" applyFill="1" applyBorder="1" applyAlignment="1">
      <alignment horizontal="justify" vertical="center" wrapText="1"/>
    </xf>
    <xf numFmtId="0" fontId="24" fillId="4" borderId="37" xfId="0" applyFont="1" applyFill="1" applyBorder="1" applyAlignment="1">
      <alignment horizontal="right" vertical="center" wrapText="1"/>
    </xf>
    <xf numFmtId="0" fontId="24" fillId="4" borderId="38" xfId="0" applyFont="1" applyFill="1" applyBorder="1" applyAlignment="1">
      <alignment horizontal="right" vertical="center" wrapText="1"/>
    </xf>
    <xf numFmtId="0" fontId="24" fillId="4" borderId="32" xfId="0" applyFont="1" applyFill="1" applyBorder="1" applyAlignment="1">
      <alignment horizontal="justify" vertical="center" wrapText="1"/>
    </xf>
    <xf numFmtId="0" fontId="25" fillId="4" borderId="33" xfId="0" applyFont="1" applyFill="1" applyBorder="1" applyAlignment="1">
      <alignment horizontal="justify" vertical="center" wrapText="1"/>
    </xf>
    <xf numFmtId="0" fontId="19" fillId="8" borderId="26"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24" fillId="4" borderId="25" xfId="0" applyFont="1" applyFill="1" applyBorder="1" applyAlignment="1">
      <alignment horizontal="justify" vertical="center" wrapText="1"/>
    </xf>
    <xf numFmtId="0" fontId="24" fillId="4" borderId="29" xfId="0" applyFont="1" applyFill="1" applyBorder="1" applyAlignment="1">
      <alignment horizontal="justify" vertical="center" wrapText="1"/>
    </xf>
    <xf numFmtId="0" fontId="24" fillId="4" borderId="30" xfId="0" applyFont="1" applyFill="1" applyBorder="1" applyAlignment="1">
      <alignment horizontal="justify" vertical="center" wrapText="1"/>
    </xf>
    <xf numFmtId="0" fontId="24" fillId="4" borderId="20" xfId="0" applyFont="1" applyFill="1" applyBorder="1" applyAlignment="1">
      <alignment horizontal="justify" vertical="center" wrapText="1"/>
    </xf>
    <xf numFmtId="0" fontId="24" fillId="4" borderId="0" xfId="0" applyFont="1" applyFill="1" applyBorder="1" applyAlignment="1">
      <alignment horizontal="justify" vertical="center" wrapText="1"/>
    </xf>
    <xf numFmtId="0" fontId="25" fillId="4" borderId="32" xfId="0" applyFont="1" applyFill="1" applyBorder="1" applyAlignment="1">
      <alignment horizontal="justify" vertical="center" wrapText="1"/>
    </xf>
    <xf numFmtId="0" fontId="25" fillId="4" borderId="37" xfId="0" applyFont="1" applyFill="1" applyBorder="1" applyAlignment="1">
      <alignment horizontal="justify" vertical="center" wrapText="1"/>
    </xf>
    <xf numFmtId="0" fontId="19" fillId="8" borderId="24" xfId="0" applyFont="1" applyFill="1" applyBorder="1" applyAlignment="1">
      <alignment horizontal="center" vertical="center" wrapText="1"/>
    </xf>
    <xf numFmtId="0" fontId="19" fillId="8" borderId="28" xfId="0" applyFont="1" applyFill="1" applyBorder="1" applyAlignment="1">
      <alignment horizontal="center" vertical="center" wrapText="1"/>
    </xf>
    <xf numFmtId="0" fontId="25" fillId="4" borderId="0" xfId="0" applyFont="1" applyFill="1" applyBorder="1" applyAlignment="1">
      <alignment horizontal="justify" vertical="center" wrapText="1"/>
    </xf>
    <xf numFmtId="0" fontId="25" fillId="4" borderId="24" xfId="0" applyFont="1" applyFill="1" applyBorder="1" applyAlignment="1">
      <alignment horizontal="right" vertical="center" wrapText="1"/>
    </xf>
    <xf numFmtId="0" fontId="25" fillId="4" borderId="28" xfId="0" applyFont="1" applyFill="1" applyBorder="1" applyAlignment="1">
      <alignment horizontal="right" vertical="center" wrapText="1"/>
    </xf>
    <xf numFmtId="0" fontId="24" fillId="4" borderId="2" xfId="0" applyFont="1" applyFill="1" applyBorder="1" applyAlignment="1">
      <alignment horizontal="right" vertical="center" wrapText="1"/>
    </xf>
    <xf numFmtId="0" fontId="24" fillId="4" borderId="18" xfId="0" applyFont="1" applyFill="1" applyBorder="1" applyAlignment="1">
      <alignment horizontal="right" vertical="center" wrapText="1"/>
    </xf>
    <xf numFmtId="0" fontId="25" fillId="4" borderId="2" xfId="0" applyFont="1" applyFill="1" applyBorder="1" applyAlignment="1">
      <alignment horizontal="right" vertical="center" wrapText="1"/>
    </xf>
    <xf numFmtId="0" fontId="24" fillId="4" borderId="3" xfId="0" applyFont="1" applyFill="1" applyBorder="1" applyAlignment="1">
      <alignment horizontal="justify" vertical="center" wrapText="1"/>
    </xf>
    <xf numFmtId="0" fontId="24" fillId="4" borderId="4" xfId="0" applyFont="1" applyFill="1" applyBorder="1" applyAlignment="1">
      <alignment horizontal="justify" vertical="center" wrapText="1"/>
    </xf>
    <xf numFmtId="0" fontId="24" fillId="4" borderId="5" xfId="0" applyFont="1" applyFill="1" applyBorder="1" applyAlignment="1">
      <alignment horizontal="justify" vertical="center" wrapText="1"/>
    </xf>
    <xf numFmtId="0" fontId="24" fillId="4" borderId="5" xfId="0" applyFont="1" applyFill="1" applyBorder="1" applyAlignment="1">
      <alignment horizontal="right" vertical="center" wrapText="1"/>
    </xf>
    <xf numFmtId="0" fontId="24" fillId="4" borderId="19" xfId="0" applyFont="1" applyFill="1" applyBorder="1" applyAlignment="1">
      <alignment horizontal="right" vertical="center" wrapText="1"/>
    </xf>
    <xf numFmtId="0" fontId="25" fillId="4" borderId="19" xfId="0" applyFont="1" applyFill="1" applyBorder="1" applyAlignment="1">
      <alignment horizontal="right" vertical="center" wrapText="1"/>
    </xf>
    <xf numFmtId="0" fontId="19" fillId="7" borderId="17" xfId="0" applyFont="1" applyFill="1" applyBorder="1" applyAlignment="1">
      <alignment horizontal="center" vertical="center" wrapText="1"/>
    </xf>
    <xf numFmtId="0" fontId="19" fillId="7" borderId="18" xfId="0" applyFont="1" applyFill="1" applyBorder="1" applyAlignment="1">
      <alignment horizontal="center" vertical="center" wrapText="1"/>
    </xf>
    <xf numFmtId="0" fontId="25" fillId="7" borderId="16" xfId="0" applyFont="1" applyFill="1" applyBorder="1" applyAlignment="1">
      <alignment horizontal="center" wrapText="1"/>
    </xf>
    <xf numFmtId="0" fontId="19" fillId="7" borderId="19" xfId="0" applyFont="1" applyFill="1" applyBorder="1" applyAlignment="1">
      <alignment horizontal="center" vertical="center" wrapText="1"/>
    </xf>
    <xf numFmtId="0" fontId="24" fillId="0" borderId="18" xfId="0" applyFont="1" applyBorder="1"/>
    <xf numFmtId="43" fontId="25" fillId="4" borderId="18" xfId="0" applyNumberFormat="1" applyFont="1" applyFill="1" applyBorder="1" applyAlignment="1">
      <alignment horizontal="right" vertical="center" wrapText="1"/>
    </xf>
    <xf numFmtId="9" fontId="24" fillId="4" borderId="18" xfId="20" applyFont="1" applyFill="1" applyBorder="1"/>
    <xf numFmtId="9" fontId="24" fillId="0" borderId="18" xfId="20" applyFont="1" applyBorder="1"/>
    <xf numFmtId="49" fontId="24" fillId="4" borderId="18" xfId="0" applyNumberFormat="1" applyFont="1" applyFill="1" applyBorder="1" applyAlignment="1">
      <alignment horizontal="right" vertical="center" wrapText="1"/>
    </xf>
    <xf numFmtId="0" fontId="19" fillId="7" borderId="17" xfId="21" applyFont="1" applyFill="1" applyBorder="1" applyAlignment="1">
      <alignment horizontal="center" vertical="center" wrapText="1"/>
    </xf>
    <xf numFmtId="0" fontId="19" fillId="7" borderId="16" xfId="21" applyFont="1" applyFill="1" applyBorder="1" applyAlignment="1">
      <alignment horizontal="center" vertical="center" wrapText="1"/>
    </xf>
    <xf numFmtId="0" fontId="24" fillId="4" borderId="11" xfId="0" applyFont="1" applyFill="1" applyBorder="1" applyAlignment="1">
      <alignment vertical="center" wrapText="1"/>
    </xf>
    <xf numFmtId="0" fontId="24" fillId="4" borderId="7" xfId="0" applyFont="1" applyFill="1" applyBorder="1" applyAlignment="1">
      <alignment vertical="center" wrapText="1"/>
    </xf>
    <xf numFmtId="0" fontId="24" fillId="4" borderId="17" xfId="0" applyFont="1" applyFill="1" applyBorder="1" applyAlignment="1">
      <alignment vertical="center" wrapText="1"/>
    </xf>
    <xf numFmtId="0" fontId="24" fillId="4" borderId="1" xfId="0" applyFont="1" applyFill="1" applyBorder="1" applyAlignment="1">
      <alignment horizontal="right" vertical="center" wrapText="1"/>
    </xf>
    <xf numFmtId="0" fontId="24" fillId="4" borderId="11" xfId="0" applyFont="1" applyFill="1" applyBorder="1" applyAlignment="1">
      <alignment horizontal="right" vertical="center" wrapText="1"/>
    </xf>
    <xf numFmtId="0" fontId="24" fillId="4" borderId="7" xfId="0" applyFont="1" applyFill="1" applyBorder="1" applyAlignment="1">
      <alignment horizontal="right" vertical="center" wrapText="1"/>
    </xf>
    <xf numFmtId="0" fontId="24" fillId="4" borderId="8" xfId="0" applyFont="1" applyFill="1" applyBorder="1" applyAlignment="1">
      <alignment horizontal="right" vertical="center" wrapText="1"/>
    </xf>
    <xf numFmtId="0" fontId="24" fillId="4" borderId="7" xfId="0" applyFont="1" applyFill="1" applyBorder="1"/>
    <xf numFmtId="0" fontId="24" fillId="4" borderId="1" xfId="0" applyFont="1" applyFill="1" applyBorder="1" applyAlignment="1">
      <alignment vertical="center" wrapText="1"/>
    </xf>
    <xf numFmtId="0" fontId="24" fillId="4" borderId="0" xfId="0" applyFont="1" applyFill="1" applyBorder="1" applyAlignment="1">
      <alignment vertical="center" wrapText="1"/>
    </xf>
    <xf numFmtId="0" fontId="24" fillId="4" borderId="18" xfId="0" applyFont="1" applyFill="1" applyBorder="1" applyAlignment="1">
      <alignment vertical="center" wrapText="1"/>
    </xf>
    <xf numFmtId="43" fontId="25" fillId="4" borderId="1" xfId="0" applyNumberFormat="1" applyFont="1" applyFill="1" applyBorder="1" applyAlignment="1">
      <alignment horizontal="right" vertical="center" wrapText="1"/>
    </xf>
    <xf numFmtId="0" fontId="24" fillId="4" borderId="3" xfId="0" applyFont="1" applyFill="1" applyBorder="1" applyAlignment="1">
      <alignment vertical="center" wrapText="1"/>
    </xf>
    <xf numFmtId="0" fontId="24" fillId="4" borderId="4" xfId="0" applyFont="1" applyFill="1" applyBorder="1" applyAlignment="1">
      <alignment vertical="center" wrapText="1"/>
    </xf>
    <xf numFmtId="0" fontId="24" fillId="4" borderId="19" xfId="0" applyFont="1" applyFill="1" applyBorder="1" applyAlignment="1">
      <alignment vertical="center" wrapText="1"/>
    </xf>
    <xf numFmtId="0" fontId="24" fillId="4" borderId="3" xfId="0" applyFont="1" applyFill="1" applyBorder="1" applyAlignment="1">
      <alignment horizontal="right" vertical="center" wrapText="1"/>
    </xf>
    <xf numFmtId="0" fontId="24" fillId="4" borderId="4" xfId="0" applyFont="1" applyFill="1" applyBorder="1" applyAlignment="1">
      <alignment horizontal="right" vertical="center" wrapText="1"/>
    </xf>
    <xf numFmtId="0" fontId="25" fillId="4" borderId="19" xfId="0" applyFont="1" applyFill="1" applyBorder="1"/>
    <xf numFmtId="0" fontId="25" fillId="0" borderId="3" xfId="0" applyFont="1" applyBorder="1"/>
    <xf numFmtId="0" fontId="25" fillId="0" borderId="19" xfId="0" applyFont="1" applyBorder="1"/>
    <xf numFmtId="0" fontId="25" fillId="0" borderId="4" xfId="0" applyFont="1" applyBorder="1"/>
    <xf numFmtId="0" fontId="25" fillId="0" borderId="16" xfId="0" applyFont="1" applyBorder="1"/>
    <xf numFmtId="0" fontId="25" fillId="3" borderId="41" xfId="0" applyFont="1" applyFill="1" applyBorder="1" applyAlignment="1">
      <alignment horizontal="center" vertical="center" wrapText="1"/>
    </xf>
    <xf numFmtId="0" fontId="25" fillId="3" borderId="42" xfId="0" applyFont="1" applyFill="1" applyBorder="1" applyAlignment="1">
      <alignment horizontal="center" vertical="center" wrapText="1"/>
    </xf>
    <xf numFmtId="0" fontId="24" fillId="4" borderId="20" xfId="0" applyFont="1" applyFill="1" applyBorder="1" applyAlignment="1">
      <alignment horizontal="center" vertical="center" wrapText="1"/>
    </xf>
    <xf numFmtId="0" fontId="24" fillId="4" borderId="0"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4" fillId="4" borderId="31" xfId="0" applyFont="1" applyFill="1" applyBorder="1" applyAlignment="1">
      <alignment horizontal="justify" vertical="center" wrapText="1"/>
    </xf>
    <xf numFmtId="0" fontId="24" fillId="4" borderId="37" xfId="0" applyFont="1" applyFill="1" applyBorder="1" applyAlignment="1">
      <alignment horizontal="justify" vertical="center" wrapText="1"/>
    </xf>
    <xf numFmtId="0" fontId="24" fillId="4" borderId="38" xfId="0" applyFont="1" applyFill="1" applyBorder="1" applyAlignment="1">
      <alignment horizontal="justify" vertical="center" wrapText="1"/>
    </xf>
    <xf numFmtId="0" fontId="46" fillId="4" borderId="9" xfId="4" applyFont="1" applyFill="1" applyBorder="1" applyAlignment="1">
      <alignment horizontal="centerContinuous"/>
    </xf>
    <xf numFmtId="0" fontId="46" fillId="4" borderId="6" xfId="4" applyFont="1" applyFill="1" applyBorder="1" applyAlignment="1">
      <alignment horizontal="centerContinuous"/>
    </xf>
    <xf numFmtId="0" fontId="46" fillId="4" borderId="10" xfId="4" applyFont="1" applyFill="1" applyBorder="1" applyAlignment="1">
      <alignment horizontal="left" wrapText="1" indent="1"/>
    </xf>
    <xf numFmtId="0" fontId="15" fillId="0" borderId="0" xfId="0" applyFont="1"/>
    <xf numFmtId="0" fontId="19" fillId="7" borderId="7" xfId="0" applyFont="1" applyFill="1" applyBorder="1" applyAlignment="1">
      <alignment horizontal="centerContinuous"/>
    </xf>
    <xf numFmtId="0" fontId="19" fillId="4" borderId="1" xfId="1" applyNumberFormat="1" applyFont="1" applyFill="1" applyBorder="1" applyAlignment="1">
      <alignment vertical="center"/>
    </xf>
    <xf numFmtId="3" fontId="24" fillId="4" borderId="0" xfId="0" applyNumberFormat="1" applyFont="1" applyFill="1"/>
    <xf numFmtId="4" fontId="19" fillId="7" borderId="10" xfId="0" applyNumberFormat="1" applyFont="1" applyFill="1" applyBorder="1"/>
    <xf numFmtId="4" fontId="19" fillId="4" borderId="4" xfId="0" applyNumberFormat="1" applyFont="1" applyFill="1" applyBorder="1" applyAlignment="1" applyProtection="1">
      <protection locked="0"/>
    </xf>
    <xf numFmtId="4" fontId="19" fillId="4" borderId="4" xfId="0" applyNumberFormat="1" applyFont="1" applyFill="1" applyBorder="1" applyAlignment="1"/>
    <xf numFmtId="4" fontId="19" fillId="4" borderId="0" xfId="0" applyNumberFormat="1" applyFont="1" applyFill="1" applyBorder="1" applyAlignment="1">
      <alignment horizontal="right"/>
    </xf>
    <xf numFmtId="4" fontId="24" fillId="7" borderId="16" xfId="0" applyNumberFormat="1" applyFont="1" applyFill="1" applyBorder="1"/>
    <xf numFmtId="4" fontId="19" fillId="7" borderId="6" xfId="0" applyNumberFormat="1" applyFont="1" applyFill="1" applyBorder="1"/>
    <xf numFmtId="49" fontId="19" fillId="4" borderId="18" xfId="0" applyNumberFormat="1" applyFont="1" applyFill="1" applyBorder="1" applyAlignment="1">
      <alignment horizontal="left"/>
    </xf>
    <xf numFmtId="4" fontId="24" fillId="4" borderId="0" xfId="0" applyNumberFormat="1" applyFont="1" applyFill="1"/>
    <xf numFmtId="4" fontId="24" fillId="4" borderId="0" xfId="0" applyNumberFormat="1" applyFont="1" applyFill="1" applyBorder="1"/>
    <xf numFmtId="4" fontId="19" fillId="4" borderId="0" xfId="0" applyNumberFormat="1" applyFont="1" applyFill="1" applyBorder="1" applyAlignment="1">
      <alignment horizontal="left" vertical="center"/>
    </xf>
    <xf numFmtId="4" fontId="10" fillId="4" borderId="0" xfId="0" applyNumberFormat="1" applyFont="1" applyFill="1" applyBorder="1"/>
    <xf numFmtId="4" fontId="19" fillId="7" borderId="16" xfId="0" applyNumberFormat="1" applyFont="1" applyFill="1" applyBorder="1" applyAlignment="1">
      <alignment horizontal="center" vertical="center"/>
    </xf>
    <xf numFmtId="4" fontId="24" fillId="4" borderId="17" xfId="0" applyNumberFormat="1" applyFont="1" applyFill="1" applyBorder="1"/>
    <xf numFmtId="4" fontId="24" fillId="4" borderId="18" xfId="0" applyNumberFormat="1" applyFont="1" applyFill="1" applyBorder="1"/>
    <xf numFmtId="4" fontId="24" fillId="4" borderId="19" xfId="0" applyNumberFormat="1" applyFont="1" applyFill="1" applyBorder="1"/>
    <xf numFmtId="4" fontId="19" fillId="7" borderId="16" xfId="0" applyNumberFormat="1" applyFont="1" applyFill="1" applyBorder="1" applyAlignment="1">
      <alignment horizontal="center" vertical="center" wrapText="1"/>
    </xf>
    <xf numFmtId="4" fontId="24" fillId="4" borderId="4" xfId="0" applyNumberFormat="1" applyFont="1" applyFill="1" applyBorder="1"/>
    <xf numFmtId="4" fontId="19" fillId="4" borderId="0" xfId="0" applyNumberFormat="1" applyFont="1" applyFill="1" applyBorder="1"/>
    <xf numFmtId="4" fontId="25" fillId="7" borderId="17" xfId="5" applyNumberFormat="1" applyFont="1" applyFill="1" applyBorder="1" applyAlignment="1">
      <alignment horizontal="center" vertical="center" wrapText="1"/>
    </xf>
    <xf numFmtId="4" fontId="25" fillId="7" borderId="17" xfId="6" applyNumberFormat="1" applyFont="1" applyFill="1" applyBorder="1" applyAlignment="1">
      <alignment horizontal="center" vertical="center" wrapText="1"/>
    </xf>
    <xf numFmtId="4" fontId="25" fillId="7" borderId="16" xfId="6" applyNumberFormat="1" applyFont="1" applyFill="1" applyBorder="1" applyAlignment="1">
      <alignment horizontal="center" vertical="center" wrapText="1"/>
    </xf>
    <xf numFmtId="4" fontId="20" fillId="0" borderId="0" xfId="0" applyNumberFormat="1" applyFont="1" applyBorder="1" applyAlignment="1">
      <alignment horizontal="center"/>
    </xf>
    <xf numFmtId="4" fontId="40" fillId="0" borderId="0" xfId="0" applyNumberFormat="1" applyFont="1"/>
    <xf numFmtId="4" fontId="24" fillId="4" borderId="0" xfId="2" applyNumberFormat="1" applyFont="1" applyFill="1" applyBorder="1"/>
    <xf numFmtId="0" fontId="24" fillId="4" borderId="0" xfId="0" applyFont="1" applyFill="1" applyBorder="1"/>
    <xf numFmtId="37" fontId="19" fillId="7" borderId="16" xfId="4" applyNumberFormat="1" applyFont="1" applyFill="1" applyBorder="1" applyAlignment="1">
      <alignment horizontal="center" vertical="center"/>
    </xf>
    <xf numFmtId="49" fontId="19" fillId="4" borderId="18" xfId="58235" applyNumberFormat="1" applyFont="1" applyFill="1" applyBorder="1" applyAlignment="1">
      <alignment horizontal="left"/>
    </xf>
    <xf numFmtId="49" fontId="19" fillId="4" borderId="18" xfId="58236" applyNumberFormat="1" applyFont="1" applyFill="1" applyBorder="1" applyAlignment="1">
      <alignment horizontal="left"/>
    </xf>
    <xf numFmtId="49" fontId="19" fillId="4" borderId="19" xfId="58236" applyNumberFormat="1" applyFont="1" applyFill="1" applyBorder="1" applyAlignment="1">
      <alignment horizontal="left"/>
    </xf>
    <xf numFmtId="49" fontId="19" fillId="4" borderId="18" xfId="58237" applyNumberFormat="1" applyFont="1" applyFill="1" applyBorder="1" applyAlignment="1">
      <alignment horizontal="left"/>
    </xf>
    <xf numFmtId="49" fontId="19" fillId="4" borderId="17" xfId="0" applyNumberFormat="1" applyFont="1" applyFill="1" applyBorder="1" applyAlignment="1">
      <alignment vertical="center" wrapText="1"/>
    </xf>
    <xf numFmtId="3" fontId="24" fillId="4" borderId="17" xfId="0" applyNumberFormat="1" applyFont="1" applyFill="1" applyBorder="1"/>
    <xf numFmtId="3" fontId="24" fillId="4" borderId="18" xfId="0" applyNumberFormat="1" applyFont="1" applyFill="1" applyBorder="1"/>
    <xf numFmtId="0" fontId="19" fillId="7" borderId="16" xfId="0" applyFont="1" applyFill="1" applyBorder="1" applyAlignment="1">
      <alignment horizontal="center" vertical="center" wrapText="1"/>
    </xf>
    <xf numFmtId="0" fontId="24" fillId="4" borderId="0" xfId="0" applyFont="1" applyFill="1" applyBorder="1" applyAlignment="1">
      <alignment horizontal="justify" vertical="center" wrapText="1"/>
    </xf>
    <xf numFmtId="0" fontId="24" fillId="4" borderId="2" xfId="0" applyFont="1" applyFill="1" applyBorder="1" applyAlignment="1">
      <alignment horizontal="justify" vertical="center" wrapText="1"/>
    </xf>
    <xf numFmtId="3" fontId="19" fillId="4" borderId="0" xfId="0" applyNumberFormat="1" applyFont="1" applyFill="1" applyBorder="1" applyAlignment="1">
      <alignment horizontal="left" vertical="center"/>
    </xf>
    <xf numFmtId="3" fontId="19" fillId="4" borderId="0" xfId="0" applyNumberFormat="1" applyFont="1" applyFill="1" applyBorder="1" applyAlignment="1"/>
    <xf numFmtId="3" fontId="19" fillId="4" borderId="0" xfId="0" applyNumberFormat="1" applyFont="1" applyFill="1" applyBorder="1" applyAlignment="1" applyProtection="1">
      <protection locked="0"/>
    </xf>
    <xf numFmtId="3" fontId="24" fillId="4" borderId="0" xfId="0" applyNumberFormat="1" applyFont="1" applyFill="1" applyBorder="1"/>
    <xf numFmtId="3" fontId="25" fillId="0" borderId="0" xfId="0" applyNumberFormat="1" applyFont="1" applyAlignment="1">
      <alignment horizontal="justify"/>
    </xf>
    <xf numFmtId="3" fontId="19" fillId="7" borderId="16" xfId="0" applyNumberFormat="1" applyFont="1" applyFill="1" applyBorder="1" applyAlignment="1">
      <alignment horizontal="center" vertical="center"/>
    </xf>
    <xf numFmtId="3" fontId="35" fillId="4" borderId="0" xfId="0" applyNumberFormat="1" applyFont="1" applyFill="1" applyBorder="1"/>
    <xf numFmtId="3" fontId="24" fillId="4" borderId="19" xfId="0" applyNumberFormat="1" applyFont="1" applyFill="1" applyBorder="1"/>
    <xf numFmtId="3" fontId="19" fillId="4" borderId="0" xfId="0" applyNumberFormat="1" applyFont="1" applyFill="1" applyBorder="1" applyAlignment="1">
      <alignment horizontal="center" vertical="center"/>
    </xf>
    <xf numFmtId="3" fontId="19" fillId="7" borderId="9" xfId="0" applyNumberFormat="1" applyFont="1" applyFill="1" applyBorder="1"/>
    <xf numFmtId="3" fontId="19" fillId="7" borderId="6" xfId="0" applyNumberFormat="1" applyFont="1" applyFill="1" applyBorder="1"/>
    <xf numFmtId="3" fontId="19" fillId="4" borderId="0" xfId="0" applyNumberFormat="1" applyFont="1" applyFill="1" applyBorder="1"/>
    <xf numFmtId="3" fontId="25" fillId="7" borderId="17" xfId="5" applyNumberFormat="1" applyFont="1" applyFill="1" applyBorder="1" applyAlignment="1">
      <alignment horizontal="center" vertical="center" wrapText="1"/>
    </xf>
    <xf numFmtId="3" fontId="25" fillId="7" borderId="21" xfId="0" applyNumberFormat="1" applyFont="1" applyFill="1" applyBorder="1" applyAlignment="1">
      <alignment horizontal="center" vertical="center" wrapText="1"/>
    </xf>
    <xf numFmtId="3" fontId="24" fillId="0" borderId="17" xfId="0" applyNumberFormat="1" applyFont="1" applyFill="1" applyBorder="1" applyAlignment="1">
      <alignment wrapText="1"/>
    </xf>
    <xf numFmtId="3" fontId="24" fillId="0" borderId="17" xfId="0" applyNumberFormat="1" applyFont="1" applyBorder="1" applyAlignment="1"/>
    <xf numFmtId="3" fontId="24" fillId="0" borderId="18" xfId="0" applyNumberFormat="1" applyFont="1" applyFill="1" applyBorder="1" applyAlignment="1">
      <alignment wrapText="1"/>
    </xf>
    <xf numFmtId="3" fontId="24" fillId="0" borderId="18" xfId="5" applyNumberFormat="1" applyFont="1" applyBorder="1" applyAlignment="1"/>
    <xf numFmtId="3" fontId="24" fillId="0" borderId="7" xfId="5" applyNumberFormat="1" applyFont="1" applyFill="1" applyBorder="1" applyAlignment="1">
      <alignment wrapText="1"/>
    </xf>
    <xf numFmtId="3" fontId="24" fillId="0" borderId="17" xfId="5" applyNumberFormat="1" applyFont="1" applyFill="1" applyBorder="1" applyAlignment="1">
      <alignment wrapText="1"/>
    </xf>
    <xf numFmtId="3" fontId="24" fillId="0" borderId="0" xfId="5" applyNumberFormat="1" applyFont="1" applyFill="1" applyBorder="1" applyAlignment="1">
      <alignment wrapText="1"/>
    </xf>
    <xf numFmtId="3" fontId="24" fillId="0" borderId="18" xfId="5" applyNumberFormat="1" applyFont="1" applyFill="1" applyBorder="1" applyAlignment="1">
      <alignment wrapText="1"/>
    </xf>
    <xf numFmtId="3" fontId="24" fillId="0" borderId="19" xfId="0" applyNumberFormat="1" applyFont="1" applyFill="1" applyBorder="1" applyAlignment="1">
      <alignment wrapText="1"/>
    </xf>
    <xf numFmtId="3" fontId="24" fillId="0" borderId="4" xfId="5" applyNumberFormat="1" applyFont="1" applyFill="1" applyBorder="1" applyAlignment="1">
      <alignment wrapText="1"/>
    </xf>
    <xf numFmtId="3" fontId="24" fillId="0" borderId="19" xfId="5" applyNumberFormat="1" applyFont="1" applyFill="1" applyBorder="1" applyAlignment="1">
      <alignment wrapText="1"/>
    </xf>
    <xf numFmtId="3" fontId="19" fillId="7" borderId="17" xfId="0" applyNumberFormat="1" applyFont="1" applyFill="1" applyBorder="1" applyAlignment="1">
      <alignment horizontal="center" vertical="center"/>
    </xf>
    <xf numFmtId="3" fontId="19" fillId="4" borderId="19" xfId="0" applyNumberFormat="1" applyFont="1" applyFill="1" applyBorder="1"/>
    <xf numFmtId="3" fontId="25" fillId="7" borderId="16" xfId="5" applyNumberFormat="1" applyFont="1" applyFill="1" applyBorder="1" applyAlignment="1">
      <alignment horizontal="center" vertical="center" wrapText="1"/>
    </xf>
    <xf numFmtId="3" fontId="24" fillId="0" borderId="0" xfId="0" applyNumberFormat="1" applyFont="1"/>
    <xf numFmtId="3" fontId="38" fillId="7" borderId="16" xfId="0" applyNumberFormat="1" applyFont="1" applyFill="1" applyBorder="1" applyAlignment="1">
      <alignment horizontal="center" vertical="center"/>
    </xf>
    <xf numFmtId="3" fontId="24" fillId="0" borderId="16" xfId="0" applyNumberFormat="1" applyFont="1" applyBorder="1"/>
    <xf numFmtId="3" fontId="39" fillId="0" borderId="16" xfId="0" applyNumberFormat="1" applyFont="1" applyBorder="1" applyAlignment="1">
      <alignment horizontal="center" vertical="center"/>
    </xf>
    <xf numFmtId="3" fontId="39" fillId="4" borderId="0" xfId="0" applyNumberFormat="1" applyFont="1" applyFill="1" applyAlignment="1">
      <alignment vertical="center"/>
    </xf>
    <xf numFmtId="3" fontId="39" fillId="0" borderId="16" xfId="2" applyNumberFormat="1" applyFont="1" applyBorder="1" applyAlignment="1">
      <alignment horizontal="center" vertical="center"/>
    </xf>
    <xf numFmtId="3" fontId="39" fillId="4" borderId="0" xfId="0" applyNumberFormat="1" applyFont="1" applyFill="1" applyAlignment="1">
      <alignment horizontal="center" vertical="center"/>
    </xf>
    <xf numFmtId="3" fontId="38" fillId="7" borderId="16" xfId="2" applyNumberFormat="1" applyFont="1" applyFill="1" applyBorder="1" applyAlignment="1">
      <alignment horizontal="center" vertical="center"/>
    </xf>
    <xf numFmtId="3" fontId="38" fillId="0" borderId="16" xfId="2" applyNumberFormat="1" applyFont="1" applyBorder="1" applyAlignment="1">
      <alignment horizontal="center" vertical="center"/>
    </xf>
    <xf numFmtId="3" fontId="24" fillId="4" borderId="0" xfId="0" applyNumberFormat="1" applyFont="1" applyFill="1" applyAlignment="1">
      <alignment vertical="center" wrapText="1"/>
    </xf>
    <xf numFmtId="3" fontId="20" fillId="0" borderId="0" xfId="0" applyNumberFormat="1" applyFont="1" applyBorder="1" applyAlignment="1">
      <alignment horizontal="center"/>
    </xf>
    <xf numFmtId="3" fontId="19" fillId="4" borderId="5" xfId="0" applyNumberFormat="1" applyFont="1" applyFill="1" applyBorder="1"/>
    <xf numFmtId="170" fontId="24" fillId="4" borderId="18" xfId="2" applyNumberFormat="1" applyFont="1" applyFill="1" applyBorder="1" applyAlignment="1">
      <alignment horizontal="right" vertical="top" wrapText="1"/>
    </xf>
    <xf numFmtId="170" fontId="24" fillId="4" borderId="19" xfId="2" applyNumberFormat="1" applyFont="1" applyFill="1" applyBorder="1" applyAlignment="1">
      <alignment horizontal="justify" vertical="top" wrapText="1"/>
    </xf>
    <xf numFmtId="170" fontId="25" fillId="4" borderId="19" xfId="2" applyNumberFormat="1" applyFont="1" applyFill="1" applyBorder="1" applyAlignment="1">
      <alignment horizontal="right" vertical="top" wrapText="1"/>
    </xf>
    <xf numFmtId="170" fontId="24" fillId="4" borderId="19" xfId="2" applyNumberFormat="1" applyFont="1" applyFill="1" applyBorder="1" applyAlignment="1">
      <alignment horizontal="justify" vertical="center" wrapText="1"/>
    </xf>
    <xf numFmtId="170" fontId="25" fillId="4" borderId="19" xfId="2" applyNumberFormat="1" applyFont="1" applyFill="1" applyBorder="1" applyAlignment="1">
      <alignment horizontal="right" vertical="center" wrapText="1"/>
    </xf>
    <xf numFmtId="3" fontId="24" fillId="4" borderId="2" xfId="0" applyNumberFormat="1" applyFont="1" applyFill="1" applyBorder="1" applyAlignment="1">
      <alignment horizontal="right" vertical="center" wrapText="1"/>
    </xf>
    <xf numFmtId="3" fontId="24" fillId="4" borderId="18" xfId="0" applyNumberFormat="1" applyFont="1" applyFill="1" applyBorder="1" applyAlignment="1">
      <alignment horizontal="right" vertical="center" wrapText="1"/>
    </xf>
    <xf numFmtId="3" fontId="25" fillId="4" borderId="2" xfId="0" applyNumberFormat="1" applyFont="1" applyFill="1" applyBorder="1" applyAlignment="1">
      <alignment horizontal="right" vertical="center" wrapText="1"/>
    </xf>
    <xf numFmtId="3" fontId="24" fillId="4" borderId="18" xfId="2" applyNumberFormat="1" applyFont="1" applyFill="1" applyBorder="1" applyAlignment="1">
      <alignment horizontal="right" vertical="top" wrapText="1"/>
    </xf>
    <xf numFmtId="3" fontId="25" fillId="4" borderId="18" xfId="0" applyNumberFormat="1" applyFont="1" applyFill="1" applyBorder="1" applyAlignment="1">
      <alignment horizontal="right" vertical="center" wrapText="1"/>
    </xf>
    <xf numFmtId="3" fontId="24" fillId="4" borderId="5" xfId="0" applyNumberFormat="1" applyFont="1" applyFill="1" applyBorder="1" applyAlignment="1">
      <alignment horizontal="right" vertical="center" wrapText="1"/>
    </xf>
    <xf numFmtId="3" fontId="24" fillId="4" borderId="19" xfId="0" applyNumberFormat="1" applyFont="1" applyFill="1" applyBorder="1" applyAlignment="1">
      <alignment horizontal="right" vertical="center" wrapText="1"/>
    </xf>
    <xf numFmtId="3" fontId="25" fillId="4" borderId="19" xfId="0" applyNumberFormat="1" applyFont="1" applyFill="1" applyBorder="1" applyAlignment="1">
      <alignment horizontal="right" vertical="center" wrapText="1"/>
    </xf>
    <xf numFmtId="3" fontId="25" fillId="4" borderId="18" xfId="0" applyNumberFormat="1" applyFont="1" applyFill="1" applyBorder="1" applyAlignment="1">
      <alignment horizontal="right" vertical="top" wrapText="1"/>
    </xf>
    <xf numFmtId="3" fontId="24" fillId="4" borderId="18" xfId="0" applyNumberFormat="1" applyFont="1" applyFill="1" applyBorder="1" applyAlignment="1">
      <alignment horizontal="right" vertical="top" wrapText="1"/>
    </xf>
    <xf numFmtId="3" fontId="25" fillId="4" borderId="18" xfId="2" applyNumberFormat="1" applyFont="1" applyFill="1" applyBorder="1" applyAlignment="1">
      <alignment horizontal="right" vertical="top"/>
    </xf>
    <xf numFmtId="3" fontId="24" fillId="4" borderId="18" xfId="0" applyNumberFormat="1" applyFont="1" applyFill="1" applyBorder="1" applyAlignment="1">
      <alignment horizontal="right" vertical="top"/>
    </xf>
    <xf numFmtId="3" fontId="24" fillId="4" borderId="18" xfId="2" applyNumberFormat="1" applyFont="1" applyFill="1" applyBorder="1" applyAlignment="1">
      <alignment horizontal="right" vertical="top"/>
    </xf>
    <xf numFmtId="3" fontId="24" fillId="4" borderId="19" xfId="2" applyNumberFormat="1" applyFont="1" applyFill="1" applyBorder="1" applyAlignment="1">
      <alignment horizontal="right" vertical="top"/>
    </xf>
    <xf numFmtId="3" fontId="25" fillId="4" borderId="19" xfId="2" applyNumberFormat="1" applyFont="1" applyFill="1" applyBorder="1" applyAlignment="1">
      <alignment horizontal="right" vertical="top"/>
    </xf>
    <xf numFmtId="0" fontId="24" fillId="4" borderId="2" xfId="0" applyFont="1" applyFill="1" applyBorder="1" applyAlignment="1">
      <alignment horizontal="center" vertical="center" wrapText="1"/>
    </xf>
    <xf numFmtId="9" fontId="24" fillId="4" borderId="18" xfId="20" applyFont="1" applyFill="1" applyBorder="1" applyAlignment="1">
      <alignment horizontal="center" vertical="center"/>
    </xf>
    <xf numFmtId="9" fontId="24" fillId="0" borderId="18" xfId="20" applyFont="1" applyBorder="1" applyAlignment="1">
      <alignment horizontal="center" vertical="center"/>
    </xf>
    <xf numFmtId="3" fontId="25" fillId="0" borderId="16" xfId="0" applyNumberFormat="1" applyFont="1" applyBorder="1"/>
    <xf numFmtId="3" fontId="5" fillId="0" borderId="0" xfId="58239" applyNumberFormat="1" applyFont="1" applyAlignment="1">
      <alignment vertical="center"/>
    </xf>
    <xf numFmtId="3" fontId="5" fillId="0" borderId="0" xfId="58238" applyNumberFormat="1" applyAlignment="1">
      <alignment vertical="center"/>
    </xf>
    <xf numFmtId="2" fontId="25" fillId="0" borderId="16" xfId="0" applyNumberFormat="1" applyFont="1" applyBorder="1"/>
    <xf numFmtId="170" fontId="39" fillId="4" borderId="18" xfId="2" applyNumberFormat="1" applyFont="1" applyFill="1" applyBorder="1" applyAlignment="1">
      <alignment vertical="center" wrapText="1"/>
    </xf>
    <xf numFmtId="170" fontId="41" fillId="4" borderId="19" xfId="2" applyNumberFormat="1" applyFont="1" applyFill="1" applyBorder="1" applyAlignment="1">
      <alignment horizontal="center"/>
    </xf>
    <xf numFmtId="170" fontId="10" fillId="4" borderId="7" xfId="2" applyNumberFormat="1" applyFont="1" applyFill="1" applyBorder="1" applyAlignment="1">
      <alignment vertical="top" wrapText="1"/>
    </xf>
    <xf numFmtId="170" fontId="38" fillId="4" borderId="18" xfId="2" applyNumberFormat="1" applyFont="1" applyFill="1" applyBorder="1" applyAlignment="1">
      <alignment vertical="center" wrapText="1"/>
    </xf>
    <xf numFmtId="170" fontId="41" fillId="4" borderId="18" xfId="2" applyNumberFormat="1" applyFont="1" applyFill="1" applyBorder="1" applyAlignment="1">
      <alignment horizontal="center"/>
    </xf>
    <xf numFmtId="170" fontId="42" fillId="4" borderId="18" xfId="2" applyNumberFormat="1" applyFont="1" applyFill="1" applyBorder="1" applyAlignment="1">
      <alignment horizontal="center"/>
    </xf>
    <xf numFmtId="171" fontId="24" fillId="4" borderId="0" xfId="0" applyNumberFormat="1" applyFont="1" applyFill="1"/>
    <xf numFmtId="170" fontId="15" fillId="4" borderId="0" xfId="2" applyNumberFormat="1" applyFont="1" applyFill="1"/>
    <xf numFmtId="170" fontId="24" fillId="0" borderId="0" xfId="0" applyNumberFormat="1" applyFont="1"/>
    <xf numFmtId="0" fontId="19" fillId="7" borderId="16" xfId="0" applyNumberFormat="1" applyFont="1" applyFill="1" applyBorder="1" applyAlignment="1">
      <alignment horizontal="center" vertical="center"/>
    </xf>
    <xf numFmtId="0" fontId="39" fillId="4" borderId="0" xfId="0" applyFont="1" applyFill="1" applyBorder="1" applyAlignment="1">
      <alignment vertical="center"/>
    </xf>
    <xf numFmtId="3" fontId="24" fillId="4" borderId="29" xfId="0" applyNumberFormat="1" applyFont="1" applyFill="1" applyBorder="1" applyAlignment="1">
      <alignment horizontal="right" vertical="center" wrapText="1"/>
    </xf>
    <xf numFmtId="3" fontId="24" fillId="4" borderId="0" xfId="0" applyNumberFormat="1" applyFont="1" applyFill="1" applyBorder="1" applyAlignment="1">
      <alignment horizontal="right" vertical="center" wrapText="1"/>
    </xf>
    <xf numFmtId="3" fontId="24" fillId="4" borderId="31" xfId="0" applyNumberFormat="1" applyFont="1" applyFill="1" applyBorder="1" applyAlignment="1">
      <alignment horizontal="right" vertical="center" wrapText="1"/>
    </xf>
    <xf numFmtId="3" fontId="24" fillId="4" borderId="24" xfId="0" applyNumberFormat="1" applyFont="1" applyFill="1" applyBorder="1" applyAlignment="1">
      <alignment horizontal="right" vertical="center" wrapText="1"/>
    </xf>
    <xf numFmtId="3" fontId="24" fillId="4" borderId="28" xfId="0" applyNumberFormat="1" applyFont="1" applyFill="1" applyBorder="1" applyAlignment="1">
      <alignment horizontal="right" vertical="center" wrapText="1"/>
    </xf>
    <xf numFmtId="3" fontId="24" fillId="4" borderId="37" xfId="0" applyNumberFormat="1" applyFont="1" applyFill="1" applyBorder="1" applyAlignment="1">
      <alignment horizontal="right" vertical="center" wrapText="1"/>
    </xf>
    <xf numFmtId="3" fontId="24" fillId="4" borderId="38" xfId="0" applyNumberFormat="1" applyFont="1" applyFill="1" applyBorder="1" applyAlignment="1">
      <alignment horizontal="right" vertical="center" wrapText="1"/>
    </xf>
    <xf numFmtId="3" fontId="24" fillId="4" borderId="34" xfId="0" applyNumberFormat="1" applyFont="1" applyFill="1" applyBorder="1" applyAlignment="1">
      <alignment horizontal="right" vertical="center" wrapText="1"/>
    </xf>
    <xf numFmtId="3" fontId="24" fillId="4" borderId="35" xfId="0" applyNumberFormat="1" applyFont="1" applyFill="1" applyBorder="1" applyAlignment="1">
      <alignment horizontal="right" vertical="center" wrapText="1"/>
    </xf>
    <xf numFmtId="3" fontId="25" fillId="4" borderId="34" xfId="0" applyNumberFormat="1" applyFont="1" applyFill="1" applyBorder="1" applyAlignment="1">
      <alignment horizontal="right" vertical="center" wrapText="1"/>
    </xf>
    <xf numFmtId="3" fontId="25" fillId="4" borderId="35" xfId="0" applyNumberFormat="1" applyFont="1" applyFill="1" applyBorder="1" applyAlignment="1">
      <alignment horizontal="right" vertical="center" wrapText="1"/>
    </xf>
    <xf numFmtId="3" fontId="24" fillId="0" borderId="29" xfId="0" applyNumberFormat="1" applyFont="1" applyFill="1" applyBorder="1" applyAlignment="1">
      <alignment horizontal="right" vertical="center" wrapText="1"/>
    </xf>
    <xf numFmtId="3" fontId="24" fillId="0" borderId="30" xfId="0" applyNumberFormat="1" applyFont="1" applyFill="1" applyBorder="1" applyAlignment="1">
      <alignment horizontal="right" vertical="center" wrapText="1"/>
    </xf>
    <xf numFmtId="3" fontId="24" fillId="0" borderId="0" xfId="0" applyNumberFormat="1" applyFont="1" applyFill="1" applyBorder="1" applyAlignment="1">
      <alignment horizontal="right" vertical="center" wrapText="1"/>
    </xf>
    <xf numFmtId="3" fontId="24" fillId="0" borderId="31" xfId="0" applyNumberFormat="1" applyFont="1" applyFill="1" applyBorder="1" applyAlignment="1">
      <alignment horizontal="right" vertical="center" wrapText="1"/>
    </xf>
    <xf numFmtId="0" fontId="24" fillId="4" borderId="2" xfId="0" applyFont="1" applyFill="1" applyBorder="1" applyAlignment="1">
      <alignment horizontal="justify" vertical="center" wrapText="1"/>
    </xf>
    <xf numFmtId="170" fontId="24" fillId="4" borderId="0" xfId="2" applyNumberFormat="1" applyFont="1" applyFill="1" applyBorder="1" applyAlignment="1">
      <alignment horizontal="center" vertical="center"/>
    </xf>
    <xf numFmtId="170" fontId="24" fillId="0" borderId="0" xfId="2" applyNumberFormat="1" applyFont="1" applyBorder="1" applyAlignment="1">
      <alignment horizontal="center" vertical="center"/>
    </xf>
    <xf numFmtId="43" fontId="24" fillId="4" borderId="1" xfId="0" applyNumberFormat="1" applyFont="1" applyFill="1" applyBorder="1" applyAlignment="1">
      <alignment horizontal="center" wrapText="1"/>
    </xf>
    <xf numFmtId="43" fontId="24" fillId="4" borderId="1" xfId="2" applyFont="1" applyFill="1" applyBorder="1" applyAlignment="1">
      <alignment horizontal="center" wrapText="1"/>
    </xf>
    <xf numFmtId="0" fontId="24" fillId="4" borderId="1" xfId="0" applyFont="1" applyFill="1" applyBorder="1" applyAlignment="1">
      <alignment horizontal="center" wrapText="1"/>
    </xf>
    <xf numFmtId="9" fontId="24" fillId="0" borderId="0" xfId="20" applyFont="1" applyBorder="1" applyAlignment="1">
      <alignment horizontal="center" vertical="center"/>
    </xf>
    <xf numFmtId="9" fontId="24" fillId="0" borderId="2" xfId="20" applyFont="1" applyBorder="1" applyAlignment="1">
      <alignment horizontal="center" vertical="center"/>
    </xf>
    <xf numFmtId="9" fontId="24" fillId="0" borderId="0" xfId="20" applyFont="1" applyBorder="1" applyAlignment="1">
      <alignment vertical="center"/>
    </xf>
    <xf numFmtId="9" fontId="24" fillId="0" borderId="2" xfId="20" applyFont="1" applyBorder="1" applyAlignment="1">
      <alignment vertical="center"/>
    </xf>
    <xf numFmtId="3" fontId="24" fillId="4" borderId="0" xfId="0" applyNumberFormat="1" applyFont="1" applyFill="1" applyBorder="1" applyProtection="1"/>
    <xf numFmtId="4" fontId="10" fillId="4" borderId="0" xfId="2" applyNumberFormat="1" applyFont="1" applyFill="1" applyBorder="1" applyAlignment="1">
      <alignment vertical="top"/>
    </xf>
    <xf numFmtId="0" fontId="24" fillId="0" borderId="5" xfId="0" applyFont="1" applyBorder="1" applyAlignment="1">
      <alignment vertical="center"/>
    </xf>
    <xf numFmtId="43" fontId="24" fillId="4" borderId="0" xfId="2" applyFont="1" applyFill="1" applyBorder="1" applyAlignment="1">
      <alignment horizontal="center" vertical="center" wrapText="1"/>
    </xf>
    <xf numFmtId="0" fontId="24" fillId="4" borderId="4" xfId="0" applyFont="1" applyFill="1" applyBorder="1" applyAlignment="1">
      <alignment vertical="center"/>
    </xf>
    <xf numFmtId="43" fontId="24" fillId="4" borderId="0" xfId="0" applyNumberFormat="1" applyFont="1" applyFill="1" applyBorder="1" applyAlignment="1">
      <alignment horizontal="center" vertical="center" wrapText="1"/>
    </xf>
    <xf numFmtId="43" fontId="24" fillId="4" borderId="2" xfId="0" applyNumberFormat="1" applyFont="1" applyFill="1" applyBorder="1" applyAlignment="1">
      <alignment horizontal="center" vertical="center" wrapText="1"/>
    </xf>
    <xf numFmtId="0" fontId="24" fillId="4" borderId="0" xfId="0" applyFont="1" applyFill="1" applyBorder="1" applyAlignment="1">
      <alignment vertical="center"/>
    </xf>
    <xf numFmtId="0" fontId="24" fillId="0" borderId="2" xfId="0" applyFont="1" applyBorder="1" applyAlignment="1">
      <alignment vertical="center"/>
    </xf>
    <xf numFmtId="0" fontId="24" fillId="0" borderId="4" xfId="0" applyFont="1" applyBorder="1" applyAlignment="1">
      <alignment vertical="center"/>
    </xf>
    <xf numFmtId="0" fontId="24" fillId="0" borderId="0" xfId="0" applyFont="1" applyBorder="1" applyAlignment="1">
      <alignment vertical="center"/>
    </xf>
    <xf numFmtId="43" fontId="24" fillId="4" borderId="2" xfId="2" applyFont="1" applyFill="1" applyBorder="1" applyAlignment="1">
      <alignment horizontal="center" vertical="center" wrapText="1"/>
    </xf>
    <xf numFmtId="0" fontId="24" fillId="4" borderId="46" xfId="0" applyFont="1" applyFill="1" applyBorder="1" applyAlignment="1">
      <alignment vertical="center" wrapText="1"/>
    </xf>
    <xf numFmtId="0" fontId="24" fillId="4" borderId="12" xfId="0" applyFont="1" applyFill="1" applyBorder="1" applyAlignment="1">
      <alignment vertical="center" wrapText="1"/>
    </xf>
    <xf numFmtId="176" fontId="24" fillId="4" borderId="12" xfId="0" applyNumberFormat="1" applyFont="1" applyFill="1" applyBorder="1" applyAlignment="1">
      <alignment vertical="center" wrapText="1"/>
    </xf>
    <xf numFmtId="0" fontId="24" fillId="4" borderId="13" xfId="0" applyFont="1" applyFill="1" applyBorder="1" applyAlignment="1">
      <alignment vertical="center" wrapText="1"/>
    </xf>
    <xf numFmtId="0" fontId="10" fillId="4" borderId="0" xfId="132" applyFont="1" applyFill="1"/>
    <xf numFmtId="0" fontId="19" fillId="4" borderId="0" xfId="0" applyFont="1" applyFill="1"/>
    <xf numFmtId="0" fontId="19" fillId="4" borderId="0" xfId="0" applyFont="1" applyFill="1" applyAlignment="1"/>
    <xf numFmtId="172" fontId="10" fillId="4" borderId="0" xfId="132" applyNumberFormat="1" applyFont="1" applyFill="1"/>
    <xf numFmtId="172" fontId="10" fillId="4" borderId="0" xfId="132" applyNumberFormat="1" applyFont="1" applyFill="1" applyAlignment="1">
      <alignment horizontal="right"/>
    </xf>
    <xf numFmtId="14" fontId="24" fillId="4" borderId="0" xfId="0" applyNumberFormat="1" applyFont="1" applyFill="1" applyBorder="1" applyAlignment="1">
      <alignment horizontal="left"/>
    </xf>
    <xf numFmtId="174" fontId="10" fillId="4" borderId="4" xfId="0" applyNumberFormat="1" applyFont="1" applyFill="1" applyBorder="1" applyAlignment="1">
      <alignment wrapText="1"/>
    </xf>
    <xf numFmtId="44" fontId="10" fillId="4" borderId="4" xfId="0" applyNumberFormat="1" applyFont="1" applyFill="1" applyBorder="1" applyAlignment="1">
      <alignment wrapText="1"/>
    </xf>
    <xf numFmtId="14" fontId="10" fillId="4" borderId="0" xfId="132" applyNumberFormat="1" applyFont="1" applyFill="1"/>
    <xf numFmtId="174" fontId="10" fillId="4" borderId="0" xfId="132" applyNumberFormat="1" applyFont="1" applyFill="1"/>
    <xf numFmtId="174" fontId="10" fillId="4" borderId="0" xfId="132" applyNumberFormat="1" applyFont="1" applyFill="1" applyBorder="1"/>
    <xf numFmtId="0" fontId="10" fillId="4" borderId="0" xfId="132" applyFont="1" applyFill="1" applyAlignment="1">
      <alignment wrapText="1"/>
    </xf>
    <xf numFmtId="174" fontId="19" fillId="4" borderId="4" xfId="132" applyNumberFormat="1" applyFont="1" applyFill="1" applyBorder="1"/>
    <xf numFmtId="0" fontId="19" fillId="4" borderId="0" xfId="132" applyFont="1" applyFill="1" applyBorder="1"/>
    <xf numFmtId="44" fontId="10" fillId="4" borderId="0" xfId="132" applyNumberFormat="1" applyFont="1" applyFill="1"/>
    <xf numFmtId="173" fontId="19" fillId="4" borderId="0" xfId="132" applyNumberFormat="1" applyFont="1" applyFill="1"/>
    <xf numFmtId="175" fontId="10" fillId="4" borderId="0" xfId="132" applyNumberFormat="1" applyFont="1" applyFill="1"/>
    <xf numFmtId="0" fontId="10" fillId="4" borderId="0" xfId="3" applyFont="1" applyFill="1" applyBorder="1"/>
    <xf numFmtId="172" fontId="10" fillId="4" borderId="0" xfId="3" applyNumberFormat="1" applyFont="1" applyFill="1" applyAlignment="1">
      <alignment horizontal="right"/>
    </xf>
    <xf numFmtId="170" fontId="24" fillId="4" borderId="18" xfId="2" applyNumberFormat="1" applyFont="1" applyFill="1" applyBorder="1"/>
    <xf numFmtId="3" fontId="25" fillId="0" borderId="0" xfId="0" applyNumberFormat="1" applyFont="1"/>
    <xf numFmtId="3" fontId="12" fillId="4" borderId="0" xfId="2" applyNumberFormat="1" applyFont="1" applyFill="1" applyBorder="1" applyAlignment="1" applyProtection="1">
      <alignment vertical="top"/>
      <protection locked="0"/>
    </xf>
    <xf numFmtId="0" fontId="24" fillId="4" borderId="0" xfId="0" applyFont="1" applyFill="1" applyBorder="1"/>
    <xf numFmtId="0" fontId="15" fillId="0" borderId="0" xfId="7" applyNumberFormat="1" applyFont="1" applyFill="1" applyBorder="1" applyAlignment="1" applyProtection="1">
      <alignment horizontal="left" vertical="center" wrapText="1"/>
      <protection locked="0"/>
    </xf>
    <xf numFmtId="0" fontId="15" fillId="0" borderId="0" xfId="7" applyNumberFormat="1" applyFont="1" applyFill="1" applyBorder="1" applyAlignment="1" applyProtection="1">
      <alignment horizontal="right" vertical="center" wrapText="1"/>
      <protection locked="0"/>
    </xf>
    <xf numFmtId="4" fontId="15" fillId="0" borderId="2" xfId="7" applyNumberFormat="1" applyFont="1" applyFill="1" applyBorder="1" applyAlignment="1" applyProtection="1">
      <alignment horizontal="right" vertical="center" wrapText="1"/>
      <protection locked="0"/>
    </xf>
    <xf numFmtId="0" fontId="15" fillId="0" borderId="0" xfId="7" applyNumberFormat="1" applyFont="1" applyFill="1" applyBorder="1" applyAlignment="1" applyProtection="1">
      <alignment horizontal="left" vertical="center" wrapText="1" indent="1"/>
      <protection locked="0"/>
    </xf>
    <xf numFmtId="0" fontId="16" fillId="0" borderId="0" xfId="7" applyNumberFormat="1" applyFont="1" applyFill="1" applyBorder="1" applyAlignment="1" applyProtection="1">
      <alignment horizontal="right" vertical="center" wrapText="1"/>
      <protection locked="0"/>
    </xf>
    <xf numFmtId="0" fontId="15" fillId="4" borderId="4" xfId="7" applyNumberFormat="1" applyFont="1" applyFill="1" applyBorder="1" applyAlignment="1" applyProtection="1">
      <alignment horizontal="left" vertical="center" wrapText="1"/>
      <protection locked="0"/>
    </xf>
    <xf numFmtId="0" fontId="16" fillId="4" borderId="4" xfId="7" applyNumberFormat="1" applyFont="1" applyFill="1" applyBorder="1" applyAlignment="1" applyProtection="1">
      <alignment horizontal="right" vertical="center" wrapText="1"/>
      <protection locked="0"/>
    </xf>
    <xf numFmtId="4" fontId="16" fillId="4" borderId="5" xfId="7" applyNumberFormat="1" applyFont="1" applyFill="1" applyBorder="1" applyAlignment="1" applyProtection="1">
      <alignment horizontal="right" vertical="center" wrapText="1"/>
      <protection locked="0"/>
    </xf>
    <xf numFmtId="0" fontId="24" fillId="4" borderId="0" xfId="0" applyFont="1" applyFill="1" applyBorder="1" applyAlignment="1" applyProtection="1">
      <protection locked="0"/>
    </xf>
    <xf numFmtId="0" fontId="17" fillId="0" borderId="0" xfId="0" applyFont="1"/>
    <xf numFmtId="0" fontId="15" fillId="4" borderId="0" xfId="0" applyFont="1" applyFill="1" applyBorder="1"/>
    <xf numFmtId="0" fontId="0" fillId="0" borderId="5" xfId="0" applyBorder="1"/>
    <xf numFmtId="0" fontId="0" fillId="0" borderId="4" xfId="0" applyBorder="1"/>
    <xf numFmtId="0" fontId="0" fillId="0" borderId="3" xfId="0" applyBorder="1"/>
    <xf numFmtId="0" fontId="0" fillId="0" borderId="2" xfId="0" applyBorder="1"/>
    <xf numFmtId="0" fontId="0" fillId="0" borderId="0" xfId="0" applyBorder="1"/>
    <xf numFmtId="0" fontId="0" fillId="0" borderId="1" xfId="0" applyBorder="1"/>
    <xf numFmtId="0" fontId="24" fillId="0" borderId="7" xfId="7" applyNumberFormat="1" applyFont="1" applyFill="1" applyBorder="1" applyAlignment="1" applyProtection="1">
      <alignment horizontal="left" vertical="center" wrapText="1"/>
      <protection locked="0"/>
    </xf>
    <xf numFmtId="0" fontId="24" fillId="0" borderId="7" xfId="7" applyNumberFormat="1" applyFont="1" applyFill="1" applyBorder="1" applyAlignment="1" applyProtection="1">
      <alignment horizontal="right" vertical="center" wrapText="1"/>
      <protection locked="0"/>
    </xf>
    <xf numFmtId="4" fontId="24" fillId="0" borderId="8" xfId="7" applyNumberFormat="1" applyFont="1" applyFill="1" applyBorder="1" applyAlignment="1" applyProtection="1">
      <alignment horizontal="right" vertical="center" wrapText="1"/>
      <protection locked="0"/>
    </xf>
    <xf numFmtId="0" fontId="24" fillId="0" borderId="0" xfId="7" applyNumberFormat="1" applyFont="1" applyFill="1" applyBorder="1" applyAlignment="1" applyProtection="1">
      <alignment horizontal="left" vertical="center" wrapText="1"/>
      <protection locked="0"/>
    </xf>
    <xf numFmtId="0" fontId="24" fillId="0" borderId="0" xfId="7" applyNumberFormat="1" applyFont="1" applyFill="1" applyBorder="1" applyAlignment="1" applyProtection="1">
      <alignment horizontal="right" vertical="center" wrapText="1"/>
      <protection locked="0"/>
    </xf>
    <xf numFmtId="4" fontId="24" fillId="0" borderId="2" xfId="7" applyNumberFormat="1" applyFont="1" applyFill="1" applyBorder="1" applyAlignment="1" applyProtection="1">
      <alignment horizontal="right" vertical="center" wrapText="1"/>
      <protection locked="0"/>
    </xf>
    <xf numFmtId="0" fontId="24" fillId="0" borderId="7" xfId="7" applyNumberFormat="1" applyFont="1" applyFill="1" applyBorder="1" applyAlignment="1" applyProtection="1">
      <alignment horizontal="center" vertical="center" wrapText="1"/>
      <protection locked="0"/>
    </xf>
    <xf numFmtId="0" fontId="24" fillId="0" borderId="0" xfId="7" applyNumberFormat="1" applyFont="1" applyFill="1" applyBorder="1" applyAlignment="1" applyProtection="1">
      <alignment horizontal="center" vertical="center" wrapText="1"/>
      <protection locked="0"/>
    </xf>
    <xf numFmtId="0" fontId="15" fillId="0" borderId="0" xfId="7" applyNumberFormat="1" applyFont="1" applyFill="1" applyBorder="1" applyAlignment="1" applyProtection="1">
      <alignment horizontal="center" vertical="center" wrapText="1"/>
      <protection locked="0"/>
    </xf>
    <xf numFmtId="0" fontId="19" fillId="4" borderId="0" xfId="0" applyFont="1" applyFill="1" applyBorder="1" applyAlignment="1">
      <alignment horizontal="left" vertical="top" wrapText="1"/>
    </xf>
    <xf numFmtId="0" fontId="10" fillId="4" borderId="0" xfId="0" applyFont="1" applyFill="1" applyBorder="1" applyAlignment="1">
      <alignment horizontal="left" vertical="top" wrapText="1"/>
    </xf>
    <xf numFmtId="0" fontId="19" fillId="4" borderId="0" xfId="0" applyFont="1" applyFill="1" applyBorder="1" applyAlignment="1">
      <alignment vertical="top" wrapText="1"/>
    </xf>
    <xf numFmtId="0" fontId="33" fillId="4" borderId="0" xfId="0" applyFont="1" applyFill="1" applyAlignment="1">
      <alignment vertical="top"/>
    </xf>
    <xf numFmtId="3" fontId="24" fillId="0" borderId="18" xfId="0" applyNumberFormat="1" applyFont="1" applyBorder="1"/>
    <xf numFmtId="3" fontId="24" fillId="4" borderId="18" xfId="2" applyNumberFormat="1" applyFont="1" applyFill="1" applyBorder="1" applyAlignment="1">
      <alignment horizontal="right" vertical="center" wrapText="1"/>
    </xf>
    <xf numFmtId="3" fontId="25" fillId="4" borderId="18" xfId="2" applyNumberFormat="1" applyFont="1" applyFill="1" applyBorder="1" applyAlignment="1">
      <alignment horizontal="right" vertical="center" wrapText="1"/>
    </xf>
    <xf numFmtId="0" fontId="11" fillId="7" borderId="16" xfId="6" applyFont="1" applyFill="1" applyBorder="1" applyAlignment="1">
      <alignment horizontal="center" vertical="center" wrapText="1"/>
    </xf>
    <xf numFmtId="4" fontId="11" fillId="7" borderId="16" xfId="6" applyNumberFormat="1" applyFont="1" applyFill="1" applyBorder="1" applyAlignment="1">
      <alignment horizontal="center" vertical="center" wrapText="1"/>
    </xf>
    <xf numFmtId="49" fontId="11" fillId="7" borderId="11" xfId="6" applyNumberFormat="1" applyFont="1" applyFill="1" applyBorder="1" applyAlignment="1">
      <alignment vertical="center" wrapText="1"/>
    </xf>
    <xf numFmtId="49" fontId="11" fillId="7" borderId="17" xfId="6" applyNumberFormat="1" applyFont="1" applyFill="1" applyBorder="1" applyAlignment="1">
      <alignment vertical="center" wrapText="1"/>
    </xf>
    <xf numFmtId="4" fontId="11" fillId="7" borderId="17" xfId="6" applyNumberFormat="1" applyFont="1" applyFill="1" applyBorder="1" applyAlignment="1">
      <alignment vertical="center"/>
    </xf>
    <xf numFmtId="49" fontId="11" fillId="7" borderId="3" xfId="6" applyNumberFormat="1" applyFont="1" applyFill="1" applyBorder="1" applyAlignment="1">
      <alignment horizontal="center" vertical="center" wrapText="1"/>
    </xf>
    <xf numFmtId="49" fontId="11" fillId="7" borderId="19" xfId="6" applyNumberFormat="1" applyFont="1" applyFill="1" applyBorder="1" applyAlignment="1">
      <alignment horizontal="center" vertical="center" wrapText="1"/>
    </xf>
    <xf numFmtId="4" fontId="11" fillId="7" borderId="10" xfId="6" applyNumberFormat="1" applyFont="1" applyFill="1" applyBorder="1" applyAlignment="1">
      <alignment horizontal="center" vertical="center" wrapText="1"/>
    </xf>
    <xf numFmtId="4" fontId="11" fillId="7" borderId="9" xfId="6" applyNumberFormat="1" applyFont="1" applyFill="1" applyBorder="1" applyAlignment="1">
      <alignment horizontal="center" vertical="center" wrapText="1"/>
    </xf>
    <xf numFmtId="4" fontId="11" fillId="7" borderId="19" xfId="6" applyNumberFormat="1" applyFont="1" applyFill="1" applyBorder="1" applyAlignment="1">
      <alignment horizontal="center" vertical="center"/>
    </xf>
    <xf numFmtId="0" fontId="10" fillId="0" borderId="0" xfId="0" applyFont="1"/>
    <xf numFmtId="3" fontId="24" fillId="4" borderId="0" xfId="0" applyNumberFormat="1" applyFont="1" applyFill="1" applyAlignment="1">
      <alignment horizontal="left" wrapText="1"/>
    </xf>
    <xf numFmtId="3" fontId="24" fillId="0" borderId="18" xfId="2" applyNumberFormat="1" applyFont="1" applyBorder="1"/>
    <xf numFmtId="3" fontId="25" fillId="4" borderId="18" xfId="2" applyNumberFormat="1" applyFont="1" applyFill="1" applyBorder="1" applyAlignment="1">
      <alignment horizontal="right" vertical="top" wrapText="1"/>
    </xf>
    <xf numFmtId="3" fontId="25" fillId="4" borderId="16" xfId="2" applyNumberFormat="1" applyFont="1" applyFill="1" applyBorder="1" applyAlignment="1">
      <alignment vertical="center" wrapText="1"/>
    </xf>
    <xf numFmtId="0" fontId="24" fillId="4" borderId="0" xfId="0" applyFont="1" applyFill="1" applyBorder="1"/>
    <xf numFmtId="0" fontId="24" fillId="0" borderId="1" xfId="7" applyNumberFormat="1" applyFont="1" applyFill="1" applyBorder="1" applyAlignment="1" applyProtection="1">
      <alignment horizontal="left" vertical="center" wrapText="1"/>
      <protection locked="0"/>
    </xf>
    <xf numFmtId="0" fontId="15" fillId="0" borderId="1" xfId="7" applyNumberFormat="1" applyFont="1" applyFill="1" applyBorder="1" applyAlignment="1" applyProtection="1">
      <alignment horizontal="left" vertical="center" wrapText="1"/>
      <protection locked="0"/>
    </xf>
    <xf numFmtId="0" fontId="15" fillId="0" borderId="1" xfId="7" applyNumberFormat="1" applyFont="1" applyFill="1" applyBorder="1" applyAlignment="1" applyProtection="1">
      <alignment horizontal="left" vertical="center" wrapText="1" indent="1"/>
      <protection locked="0"/>
    </xf>
    <xf numFmtId="0" fontId="16" fillId="4" borderId="3" xfId="7" applyFont="1" applyFill="1" applyBorder="1" applyAlignment="1" applyProtection="1">
      <alignment horizontal="left"/>
      <protection locked="0"/>
    </xf>
    <xf numFmtId="0" fontId="19" fillId="4" borderId="0" xfId="0" applyFont="1" applyFill="1" applyBorder="1"/>
    <xf numFmtId="174" fontId="10" fillId="4" borderId="0" xfId="0" applyNumberFormat="1" applyFont="1" applyFill="1" applyBorder="1"/>
    <xf numFmtId="43" fontId="24" fillId="4" borderId="0" xfId="2" applyFont="1" applyFill="1" applyBorder="1"/>
    <xf numFmtId="0" fontId="10" fillId="4" borderId="0" xfId="132" applyFont="1" applyFill="1" applyBorder="1"/>
    <xf numFmtId="174" fontId="19" fillId="4" borderId="0" xfId="132" applyNumberFormat="1" applyFont="1" applyFill="1" applyBorder="1"/>
    <xf numFmtId="0" fontId="19" fillId="4" borderId="0" xfId="132" applyFont="1" applyFill="1" applyBorder="1" applyAlignment="1">
      <alignment horizontal="center"/>
    </xf>
    <xf numFmtId="4" fontId="10" fillId="4" borderId="0" xfId="132" applyNumberFormat="1" applyFont="1" applyFill="1" applyBorder="1" applyAlignment="1">
      <alignment horizontal="right"/>
    </xf>
    <xf numFmtId="4" fontId="10" fillId="4" borderId="0" xfId="132" applyNumberFormat="1" applyFont="1" applyFill="1" applyBorder="1" applyAlignment="1">
      <alignment horizontal="left" vertical="top"/>
    </xf>
    <xf numFmtId="4" fontId="10" fillId="4" borderId="0" xfId="132" applyNumberFormat="1" applyFont="1" applyFill="1" applyBorder="1" applyAlignment="1">
      <alignment horizontal="right" vertical="top"/>
    </xf>
    <xf numFmtId="4" fontId="10" fillId="4" borderId="0" xfId="132" applyNumberFormat="1" applyFont="1" applyFill="1" applyBorder="1"/>
    <xf numFmtId="0" fontId="19" fillId="4" borderId="25" xfId="0" applyFont="1" applyFill="1" applyBorder="1" applyAlignment="1">
      <alignment horizontal="center"/>
    </xf>
    <xf numFmtId="0" fontId="19" fillId="4" borderId="29" xfId="0" applyFont="1" applyFill="1" applyBorder="1"/>
    <xf numFmtId="0" fontId="24" fillId="4" borderId="29" xfId="0" applyFont="1" applyFill="1" applyBorder="1"/>
    <xf numFmtId="44" fontId="24" fillId="4" borderId="29" xfId="0" applyNumberFormat="1" applyFont="1" applyFill="1" applyBorder="1"/>
    <xf numFmtId="0" fontId="19" fillId="4" borderId="29" xfId="0" applyFont="1" applyFill="1" applyBorder="1" applyAlignment="1">
      <alignment horizontal="center"/>
    </xf>
    <xf numFmtId="44" fontId="24" fillId="4" borderId="30" xfId="0" applyNumberFormat="1" applyFont="1" applyFill="1" applyBorder="1"/>
    <xf numFmtId="0" fontId="19" fillId="4" borderId="20" xfId="0" applyFont="1" applyFill="1" applyBorder="1" applyAlignment="1">
      <alignment horizontal="center"/>
    </xf>
    <xf numFmtId="172" fontId="24" fillId="4" borderId="31" xfId="0" applyNumberFormat="1" applyFont="1" applyFill="1" applyBorder="1" applyAlignment="1">
      <alignment horizontal="right"/>
    </xf>
    <xf numFmtId="172" fontId="10" fillId="4" borderId="31" xfId="14" applyNumberFormat="1" applyFont="1" applyFill="1" applyBorder="1" applyAlignment="1">
      <alignment horizontal="right"/>
    </xf>
    <xf numFmtId="0" fontId="24" fillId="4" borderId="20" xfId="0" applyFont="1" applyFill="1" applyBorder="1"/>
    <xf numFmtId="172" fontId="10" fillId="4" borderId="60" xfId="14" applyNumberFormat="1" applyFont="1" applyFill="1" applyBorder="1" applyAlignment="1">
      <alignment horizontal="right"/>
    </xf>
    <xf numFmtId="172" fontId="10" fillId="4" borderId="31" xfId="0" applyNumberFormat="1" applyFont="1" applyFill="1" applyBorder="1" applyAlignment="1">
      <alignment horizontal="right"/>
    </xf>
    <xf numFmtId="0" fontId="10" fillId="4" borderId="20" xfId="132" applyFont="1" applyFill="1" applyBorder="1"/>
    <xf numFmtId="174" fontId="10" fillId="4" borderId="31" xfId="132" applyNumberFormat="1" applyFont="1" applyFill="1" applyBorder="1"/>
    <xf numFmtId="0" fontId="10" fillId="4" borderId="31" xfId="132" applyFont="1" applyFill="1" applyBorder="1"/>
    <xf numFmtId="0" fontId="19" fillId="4" borderId="20" xfId="132" applyFont="1" applyFill="1" applyBorder="1" applyAlignment="1">
      <alignment horizontal="center"/>
    </xf>
    <xf numFmtId="4" fontId="33" fillId="4" borderId="31" xfId="132" applyNumberFormat="1" applyFont="1" applyFill="1" applyBorder="1" applyAlignment="1">
      <alignment horizontal="right"/>
    </xf>
    <xf numFmtId="4" fontId="10" fillId="4" borderId="31" xfId="132" applyNumberFormat="1" applyFont="1" applyFill="1" applyBorder="1" applyAlignment="1">
      <alignment horizontal="right"/>
    </xf>
    <xf numFmtId="4" fontId="10" fillId="4" borderId="31" xfId="132" applyNumberFormat="1" applyFont="1" applyFill="1" applyBorder="1" applyAlignment="1">
      <alignment horizontal="right" vertical="top"/>
    </xf>
    <xf numFmtId="174" fontId="19" fillId="4" borderId="60" xfId="132" applyNumberFormat="1" applyFont="1" applyFill="1" applyBorder="1"/>
    <xf numFmtId="172" fontId="19" fillId="4" borderId="60" xfId="14" applyNumberFormat="1" applyFont="1" applyFill="1" applyBorder="1" applyAlignment="1">
      <alignment horizontal="right"/>
    </xf>
    <xf numFmtId="0" fontId="10" fillId="4" borderId="32" xfId="132" applyFont="1" applyFill="1" applyBorder="1"/>
    <xf numFmtId="0" fontId="10" fillId="4" borderId="37" xfId="132" applyFont="1" applyFill="1" applyBorder="1"/>
    <xf numFmtId="44" fontId="10" fillId="4" borderId="38" xfId="132" applyNumberFormat="1" applyFont="1" applyFill="1" applyBorder="1"/>
    <xf numFmtId="0" fontId="24" fillId="4" borderId="0" xfId="0" applyFont="1" applyFill="1" applyBorder="1"/>
    <xf numFmtId="0" fontId="19" fillId="4" borderId="25" xfId="3" applyFont="1" applyFill="1" applyBorder="1" applyAlignment="1">
      <alignment horizontal="center"/>
    </xf>
    <xf numFmtId="0" fontId="19" fillId="4" borderId="29" xfId="3" applyFont="1" applyFill="1" applyBorder="1"/>
    <xf numFmtId="0" fontId="10" fillId="4" borderId="29" xfId="3" applyFont="1" applyFill="1" applyBorder="1"/>
    <xf numFmtId="3" fontId="24" fillId="4" borderId="61" xfId="58522" applyNumberFormat="1" applyFont="1" applyFill="1" applyBorder="1"/>
    <xf numFmtId="0" fontId="19" fillId="4" borderId="29" xfId="3" applyFont="1" applyFill="1" applyBorder="1" applyAlignment="1">
      <alignment horizontal="center"/>
    </xf>
    <xf numFmtId="3" fontId="24" fillId="4" borderId="62" xfId="58522" applyNumberFormat="1" applyFont="1" applyFill="1" applyBorder="1"/>
    <xf numFmtId="0" fontId="19" fillId="4" borderId="20" xfId="3" applyFont="1" applyFill="1" applyBorder="1" applyAlignment="1">
      <alignment horizontal="center"/>
    </xf>
    <xf numFmtId="0" fontId="19" fillId="4" borderId="0" xfId="3" applyFont="1" applyFill="1" applyBorder="1"/>
    <xf numFmtId="3" fontId="10" fillId="4" borderId="0" xfId="3" applyNumberFormat="1" applyFont="1" applyFill="1" applyBorder="1"/>
    <xf numFmtId="3" fontId="10" fillId="4" borderId="31" xfId="3" applyNumberFormat="1" applyFont="1" applyFill="1" applyBorder="1" applyAlignment="1">
      <alignment horizontal="right"/>
    </xf>
    <xf numFmtId="0" fontId="10" fillId="4" borderId="20" xfId="3" applyFont="1" applyFill="1" applyBorder="1"/>
    <xf numFmtId="3" fontId="10" fillId="4" borderId="0" xfId="3" applyNumberFormat="1" applyFont="1" applyFill="1" applyBorder="1" applyAlignment="1">
      <alignment horizontal="right"/>
    </xf>
    <xf numFmtId="3" fontId="85" fillId="4" borderId="0" xfId="2" applyNumberFormat="1" applyFont="1" applyFill="1" applyBorder="1" applyAlignment="1">
      <alignment horizontal="right"/>
    </xf>
    <xf numFmtId="3" fontId="85" fillId="4" borderId="31" xfId="2" applyNumberFormat="1" applyFont="1" applyFill="1" applyBorder="1" applyAlignment="1">
      <alignment horizontal="right"/>
    </xf>
    <xf numFmtId="0" fontId="24" fillId="0" borderId="0" xfId="0" applyFont="1" applyFill="1"/>
    <xf numFmtId="3" fontId="24" fillId="4" borderId="31" xfId="0" applyNumberFormat="1" applyFont="1" applyFill="1" applyBorder="1"/>
    <xf numFmtId="3" fontId="19" fillId="4" borderId="37" xfId="14" applyNumberFormat="1" applyFont="1" applyFill="1" applyBorder="1" applyAlignment="1">
      <alignment horizontal="right"/>
    </xf>
    <xf numFmtId="3" fontId="19" fillId="4" borderId="38" xfId="14" applyNumberFormat="1" applyFont="1" applyFill="1" applyBorder="1" applyAlignment="1">
      <alignment horizontal="right"/>
    </xf>
    <xf numFmtId="3" fontId="19" fillId="4" borderId="0" xfId="14" applyNumberFormat="1" applyFont="1" applyFill="1" applyBorder="1" applyAlignment="1">
      <alignment horizontal="right"/>
    </xf>
    <xf numFmtId="3" fontId="19" fillId="4" borderId="31" xfId="14" applyNumberFormat="1" applyFont="1" applyFill="1" applyBorder="1" applyAlignment="1">
      <alignment horizontal="right"/>
    </xf>
    <xf numFmtId="0" fontId="10" fillId="0" borderId="0" xfId="3" applyFont="1"/>
    <xf numFmtId="3" fontId="10" fillId="4" borderId="31" xfId="3" applyNumberFormat="1" applyFont="1" applyFill="1" applyBorder="1"/>
    <xf numFmtId="0" fontId="24" fillId="4" borderId="0" xfId="0" applyFont="1" applyFill="1" applyBorder="1" applyAlignment="1">
      <alignment horizontal="left"/>
    </xf>
    <xf numFmtId="3" fontId="24" fillId="4" borderId="0" xfId="2" applyNumberFormat="1" applyFont="1" applyFill="1" applyBorder="1"/>
    <xf numFmtId="0" fontId="33" fillId="4" borderId="0" xfId="0" applyFont="1" applyFill="1" applyBorder="1" applyAlignment="1">
      <alignment horizontal="left"/>
    </xf>
    <xf numFmtId="3" fontId="24" fillId="4" borderId="31" xfId="2" applyNumberFormat="1" applyFont="1" applyFill="1" applyBorder="1"/>
    <xf numFmtId="0" fontId="19" fillId="4" borderId="32" xfId="3" applyFont="1" applyFill="1" applyBorder="1" applyAlignment="1">
      <alignment horizontal="center"/>
    </xf>
    <xf numFmtId="0" fontId="19" fillId="4" borderId="37" xfId="3" applyFont="1" applyFill="1" applyBorder="1"/>
    <xf numFmtId="0" fontId="19" fillId="4" borderId="37" xfId="3" applyFont="1" applyFill="1" applyBorder="1" applyAlignment="1">
      <alignment horizontal="center"/>
    </xf>
    <xf numFmtId="3" fontId="19" fillId="4" borderId="38" xfId="3" applyNumberFormat="1" applyFont="1" applyFill="1" applyBorder="1"/>
    <xf numFmtId="173" fontId="19" fillId="4" borderId="0" xfId="0" applyNumberFormat="1" applyFont="1" applyFill="1"/>
    <xf numFmtId="172" fontId="24" fillId="4" borderId="0" xfId="0" applyNumberFormat="1" applyFont="1" applyFill="1"/>
    <xf numFmtId="14" fontId="24" fillId="0" borderId="0" xfId="0" applyNumberFormat="1" applyFont="1" applyFill="1"/>
    <xf numFmtId="0" fontId="24" fillId="0" borderId="0" xfId="0" applyFont="1" applyFill="1" applyAlignment="1">
      <alignment wrapText="1"/>
    </xf>
    <xf numFmtId="14" fontId="24" fillId="4" borderId="0" xfId="0" applyNumberFormat="1" applyFont="1" applyFill="1"/>
    <xf numFmtId="174" fontId="24" fillId="0" borderId="0" xfId="0" applyNumberFormat="1" applyFont="1" applyFill="1"/>
    <xf numFmtId="175" fontId="24" fillId="4" borderId="0" xfId="0" applyNumberFormat="1" applyFont="1" applyFill="1"/>
    <xf numFmtId="172" fontId="10" fillId="0" borderId="0" xfId="3" applyNumberFormat="1" applyFont="1" applyFill="1" applyAlignment="1">
      <alignment horizontal="right"/>
    </xf>
    <xf numFmtId="0" fontId="10" fillId="0" borderId="0" xfId="3" applyFont="1" applyFill="1" applyBorder="1"/>
    <xf numFmtId="0" fontId="24" fillId="4" borderId="4" xfId="0" applyFont="1" applyFill="1" applyBorder="1" applyAlignment="1" applyProtection="1"/>
    <xf numFmtId="170" fontId="39" fillId="4" borderId="16" xfId="2" applyNumberFormat="1" applyFont="1" applyFill="1" applyBorder="1" applyAlignment="1">
      <alignment vertical="center" wrapText="1"/>
    </xf>
    <xf numFmtId="0" fontId="19" fillId="4" borderId="4" xfId="0" applyNumberFormat="1" applyFont="1" applyFill="1" applyBorder="1" applyAlignment="1" applyProtection="1">
      <alignment horizontal="center"/>
      <protection locked="0"/>
    </xf>
    <xf numFmtId="0" fontId="10" fillId="4" borderId="0" xfId="0" applyFont="1" applyFill="1" applyBorder="1" applyAlignment="1" applyProtection="1">
      <alignment horizontal="center" vertical="top"/>
      <protection locked="0"/>
    </xf>
    <xf numFmtId="177" fontId="24" fillId="4" borderId="0" xfId="0" applyNumberFormat="1" applyFont="1" applyFill="1" applyBorder="1"/>
    <xf numFmtId="0" fontId="19" fillId="4" borderId="0" xfId="3" applyFont="1" applyFill="1" applyBorder="1" applyAlignment="1" applyProtection="1">
      <alignment horizontal="center"/>
      <protection locked="0"/>
    </xf>
    <xf numFmtId="0" fontId="19" fillId="4" borderId="0" xfId="0" applyFont="1" applyFill="1" applyBorder="1" applyAlignment="1" applyProtection="1">
      <alignment horizontal="right"/>
      <protection locked="0"/>
    </xf>
    <xf numFmtId="0" fontId="10" fillId="4" borderId="4" xfId="0" applyNumberFormat="1" applyFont="1" applyFill="1" applyBorder="1" applyAlignment="1" applyProtection="1">
      <protection locked="0"/>
    </xf>
    <xf numFmtId="0" fontId="24" fillId="4" borderId="0" xfId="0" applyFont="1" applyFill="1" applyProtection="1">
      <protection locked="0"/>
    </xf>
    <xf numFmtId="0" fontId="25" fillId="4" borderId="0" xfId="0" applyFont="1" applyFill="1" applyBorder="1" applyAlignment="1" applyProtection="1">
      <alignment horizontal="centerContinuous"/>
      <protection locked="0"/>
    </xf>
    <xf numFmtId="0" fontId="19" fillId="4" borderId="0" xfId="3" applyFont="1" applyFill="1" applyBorder="1" applyAlignment="1" applyProtection="1">
      <alignment horizontal="centerContinuous"/>
      <protection locked="0"/>
    </xf>
    <xf numFmtId="0" fontId="25" fillId="4" borderId="0" xfId="0" applyFont="1" applyFill="1" applyBorder="1" applyAlignment="1" applyProtection="1">
      <alignment horizontal="center"/>
      <protection locked="0"/>
    </xf>
    <xf numFmtId="0" fontId="10" fillId="4" borderId="0" xfId="3" applyFont="1" applyFill="1" applyBorder="1" applyAlignment="1" applyProtection="1">
      <alignment horizontal="center" vertical="center"/>
      <protection locked="0"/>
    </xf>
    <xf numFmtId="0" fontId="24" fillId="4" borderId="0" xfId="0" applyFont="1" applyFill="1" applyBorder="1" applyAlignment="1" applyProtection="1">
      <alignment horizontal="center"/>
      <protection locked="0"/>
    </xf>
    <xf numFmtId="0" fontId="24" fillId="4" borderId="0" xfId="0" applyFont="1" applyFill="1" applyBorder="1" applyProtection="1">
      <protection locked="0"/>
    </xf>
    <xf numFmtId="0" fontId="25" fillId="8" borderId="6" xfId="3" applyFont="1" applyFill="1" applyBorder="1" applyAlignment="1" applyProtection="1">
      <alignment horizontal="center" vertical="center"/>
    </xf>
    <xf numFmtId="0" fontId="25" fillId="8" borderId="10" xfId="3" applyFont="1" applyFill="1" applyBorder="1" applyAlignment="1" applyProtection="1">
      <alignment horizontal="center" vertical="center"/>
    </xf>
    <xf numFmtId="0" fontId="24" fillId="4" borderId="1" xfId="0" applyFont="1" applyFill="1" applyBorder="1" applyAlignment="1" applyProtection="1">
      <protection locked="0"/>
    </xf>
    <xf numFmtId="0" fontId="19" fillId="4" borderId="0" xfId="3" applyFont="1" applyFill="1" applyBorder="1" applyAlignment="1" applyProtection="1">
      <alignment vertical="center"/>
      <protection locked="0"/>
    </xf>
    <xf numFmtId="0" fontId="24" fillId="0" borderId="2" xfId="0" applyFont="1" applyFill="1" applyBorder="1" applyAlignment="1" applyProtection="1">
      <protection locked="0"/>
    </xf>
    <xf numFmtId="0" fontId="10" fillId="4" borderId="1" xfId="0" applyFont="1" applyFill="1" applyBorder="1" applyAlignment="1" applyProtection="1">
      <alignment vertical="top"/>
      <protection locked="0"/>
    </xf>
    <xf numFmtId="0" fontId="10" fillId="4" borderId="0" xfId="0" applyFont="1" applyFill="1" applyBorder="1" applyAlignment="1" applyProtection="1">
      <alignment vertical="top"/>
      <protection locked="0"/>
    </xf>
    <xf numFmtId="0" fontId="10" fillId="4" borderId="18" xfId="0" applyFont="1" applyFill="1" applyBorder="1" applyAlignment="1" applyProtection="1">
      <alignment horizontal="left" vertical="top" wrapText="1"/>
      <protection locked="0"/>
    </xf>
    <xf numFmtId="3" fontId="10" fillId="4" borderId="0" xfId="2" applyNumberFormat="1" applyFont="1" applyFill="1" applyBorder="1" applyAlignment="1" applyProtection="1">
      <alignment horizontal="right" vertical="top"/>
      <protection locked="0"/>
    </xf>
    <xf numFmtId="0" fontId="24" fillId="4" borderId="2" xfId="0" applyFont="1" applyFill="1" applyBorder="1" applyAlignment="1" applyProtection="1">
      <alignment vertical="top"/>
      <protection locked="0"/>
    </xf>
    <xf numFmtId="0" fontId="10" fillId="4" borderId="1" xfId="0" applyFont="1" applyFill="1" applyBorder="1" applyAlignment="1" applyProtection="1">
      <alignment horizontal="center" vertical="top"/>
      <protection locked="0"/>
    </xf>
    <xf numFmtId="0" fontId="19" fillId="4" borderId="3" xfId="0" applyFont="1" applyFill="1" applyBorder="1" applyAlignment="1" applyProtection="1">
      <alignment vertical="top"/>
      <protection locked="0"/>
    </xf>
    <xf numFmtId="0" fontId="19" fillId="4" borderId="4" xfId="0" applyFont="1" applyFill="1" applyBorder="1" applyAlignment="1" applyProtection="1">
      <alignment vertical="top"/>
      <protection locked="0"/>
    </xf>
    <xf numFmtId="0" fontId="19" fillId="4" borderId="19" xfId="0" applyFont="1" applyFill="1" applyBorder="1" applyAlignment="1" applyProtection="1">
      <alignment horizontal="left" vertical="top"/>
      <protection locked="0"/>
    </xf>
    <xf numFmtId="3" fontId="19" fillId="4" borderId="4" xfId="0" applyNumberFormat="1" applyFont="1" applyFill="1" applyBorder="1" applyAlignment="1" applyProtection="1">
      <alignment horizontal="right" vertical="top"/>
      <protection locked="0"/>
    </xf>
    <xf numFmtId="3" fontId="10" fillId="4" borderId="5" xfId="0" applyNumberFormat="1" applyFont="1" applyFill="1" applyBorder="1" applyAlignment="1" applyProtection="1">
      <alignment vertical="top"/>
      <protection locked="0"/>
    </xf>
    <xf numFmtId="0" fontId="10" fillId="4" borderId="0" xfId="0" applyFont="1" applyFill="1" applyAlignment="1" applyProtection="1">
      <alignment vertical="center"/>
      <protection locked="0"/>
    </xf>
    <xf numFmtId="0" fontId="10" fillId="4" borderId="0" xfId="0" applyFont="1" applyFill="1" applyAlignment="1" applyProtection="1">
      <alignment horizontal="right" vertical="top"/>
      <protection locked="0"/>
    </xf>
    <xf numFmtId="0" fontId="38" fillId="7" borderId="16" xfId="0" applyFont="1" applyFill="1" applyBorder="1" applyAlignment="1">
      <alignment vertical="center"/>
    </xf>
    <xf numFmtId="0" fontId="20" fillId="0" borderId="0" xfId="0" applyFont="1" applyBorder="1" applyAlignment="1">
      <alignment horizontal="center"/>
    </xf>
    <xf numFmtId="49" fontId="10" fillId="4" borderId="18" xfId="0" applyNumberFormat="1" applyFont="1" applyFill="1" applyBorder="1" applyAlignment="1">
      <alignment horizontal="left"/>
    </xf>
    <xf numFmtId="0" fontId="25" fillId="0" borderId="0" xfId="0" applyFont="1" applyAlignment="1">
      <alignment horizontal="center"/>
    </xf>
    <xf numFmtId="4" fontId="24" fillId="4" borderId="2" xfId="0" applyNumberFormat="1" applyFont="1" applyFill="1" applyBorder="1"/>
    <xf numFmtId="3" fontId="24" fillId="4" borderId="4" xfId="0" applyNumberFormat="1" applyFont="1" applyFill="1" applyBorder="1"/>
    <xf numFmtId="4" fontId="24" fillId="4" borderId="5" xfId="0" applyNumberFormat="1" applyFont="1" applyFill="1" applyBorder="1"/>
    <xf numFmtId="3" fontId="24" fillId="4" borderId="2" xfId="0" applyNumberFormat="1" applyFont="1" applyFill="1" applyBorder="1"/>
    <xf numFmtId="4" fontId="24" fillId="4" borderId="8" xfId="0" applyNumberFormat="1" applyFont="1" applyFill="1" applyBorder="1"/>
    <xf numFmtId="3" fontId="24" fillId="4" borderId="8" xfId="0" applyNumberFormat="1" applyFont="1" applyFill="1" applyBorder="1"/>
    <xf numFmtId="3" fontId="24" fillId="4" borderId="5" xfId="0" applyNumberFormat="1" applyFont="1" applyFill="1" applyBorder="1"/>
    <xf numFmtId="0" fontId="24" fillId="0" borderId="19" xfId="0" applyFont="1" applyBorder="1"/>
    <xf numFmtId="170" fontId="10" fillId="4" borderId="0" xfId="2" applyNumberFormat="1" applyFont="1" applyFill="1" applyBorder="1" applyAlignment="1" applyProtection="1">
      <alignment vertical="top"/>
      <protection locked="0"/>
    </xf>
    <xf numFmtId="170" fontId="10" fillId="4" borderId="0" xfId="2" applyNumberFormat="1" applyFont="1" applyFill="1" applyBorder="1" applyAlignment="1">
      <alignment vertical="top"/>
    </xf>
    <xf numFmtId="170" fontId="24" fillId="0" borderId="0" xfId="2" applyNumberFormat="1" applyFont="1" applyFill="1" applyBorder="1" applyAlignment="1">
      <alignment horizontal="center" vertical="center"/>
    </xf>
    <xf numFmtId="0" fontId="24" fillId="4" borderId="0" xfId="0" applyFont="1" applyFill="1" applyBorder="1"/>
    <xf numFmtId="0" fontId="24" fillId="0" borderId="0" xfId="0" applyFont="1" applyFill="1" applyBorder="1" applyAlignment="1">
      <alignment vertical="center"/>
    </xf>
    <xf numFmtId="49" fontId="19" fillId="4" borderId="1" xfId="0" applyNumberFormat="1" applyFont="1" applyFill="1" applyBorder="1" applyAlignment="1">
      <alignment horizontal="left" wrapText="1"/>
    </xf>
    <xf numFmtId="4" fontId="24" fillId="0" borderId="0" xfId="0" applyNumberFormat="1" applyFont="1"/>
    <xf numFmtId="0" fontId="0" fillId="0" borderId="18" xfId="0" applyBorder="1"/>
    <xf numFmtId="0" fontId="0" fillId="0" borderId="18" xfId="0" applyBorder="1" applyAlignment="1">
      <alignment wrapText="1"/>
    </xf>
    <xf numFmtId="0" fontId="19" fillId="4" borderId="0" xfId="0" applyFont="1" applyFill="1" applyBorder="1" applyAlignment="1">
      <alignment horizontal="center"/>
    </xf>
    <xf numFmtId="0" fontId="24" fillId="4" borderId="0" xfId="0" applyFont="1" applyFill="1" applyBorder="1"/>
    <xf numFmtId="0" fontId="85" fillId="0" borderId="0" xfId="3" applyFont="1" applyFill="1" applyBorder="1"/>
    <xf numFmtId="3" fontId="10" fillId="4" borderId="30" xfId="3" applyNumberFormat="1" applyFont="1" applyFill="1" applyBorder="1" applyAlignment="1">
      <alignment horizontal="right"/>
    </xf>
    <xf numFmtId="174" fontId="0" fillId="0" borderId="0" xfId="0" applyNumberFormat="1" applyFont="1" applyFill="1" applyBorder="1"/>
    <xf numFmtId="0" fontId="24" fillId="4" borderId="0" xfId="0" applyFont="1" applyFill="1" applyBorder="1"/>
    <xf numFmtId="0" fontId="24" fillId="4" borderId="0" xfId="0" applyFont="1" applyFill="1" applyBorder="1"/>
    <xf numFmtId="0" fontId="24" fillId="4" borderId="0" xfId="0" applyFont="1" applyFill="1" applyBorder="1" applyAlignment="1" applyProtection="1">
      <alignment wrapText="1"/>
      <protection locked="0"/>
    </xf>
    <xf numFmtId="178" fontId="15" fillId="0" borderId="0" xfId="57981" applyNumberFormat="1" applyFont="1" applyBorder="1" applyProtection="1">
      <protection locked="0"/>
    </xf>
    <xf numFmtId="178" fontId="15" fillId="0" borderId="0" xfId="57981" applyNumberFormat="1" applyFont="1" applyBorder="1" applyProtection="1">
      <protection locked="0"/>
    </xf>
    <xf numFmtId="8" fontId="0" fillId="0" borderId="0" xfId="0" applyNumberFormat="1" applyBorder="1" applyAlignment="1">
      <alignment horizontal="right" vertical="center"/>
    </xf>
    <xf numFmtId="0" fontId="0" fillId="0" borderId="0" xfId="0" applyBorder="1" applyAlignment="1">
      <alignment vertical="center"/>
    </xf>
    <xf numFmtId="3" fontId="24" fillId="4" borderId="29" xfId="58522" applyNumberFormat="1" applyFont="1" applyFill="1" applyBorder="1"/>
    <xf numFmtId="0" fontId="11" fillId="7" borderId="17" xfId="6" applyFont="1" applyFill="1" applyBorder="1" applyAlignment="1">
      <alignment horizontal="center" vertical="center" wrapText="1"/>
    </xf>
    <xf numFmtId="170" fontId="25" fillId="4" borderId="18" xfId="0" applyNumberFormat="1" applyFont="1" applyFill="1" applyBorder="1" applyAlignment="1">
      <alignment horizontal="right" vertical="center" wrapText="1"/>
    </xf>
    <xf numFmtId="4" fontId="15" fillId="0" borderId="0" xfId="0" applyNumberFormat="1" applyFont="1" applyBorder="1" applyProtection="1">
      <protection locked="0"/>
    </xf>
    <xf numFmtId="0" fontId="87" fillId="0" borderId="0" xfId="0" applyFont="1" applyBorder="1" applyAlignment="1">
      <alignment vertical="center"/>
    </xf>
    <xf numFmtId="0" fontId="25" fillId="8" borderId="16" xfId="3" applyFont="1" applyFill="1" applyBorder="1" applyAlignment="1" applyProtection="1">
      <alignment horizontal="center" vertical="center"/>
    </xf>
    <xf numFmtId="0" fontId="0" fillId="0" borderId="19" xfId="0" applyBorder="1"/>
    <xf numFmtId="0" fontId="24" fillId="4" borderId="0" xfId="0" applyFont="1" applyFill="1" applyBorder="1" applyAlignment="1" applyProtection="1">
      <alignment vertical="top"/>
      <protection locked="0"/>
    </xf>
    <xf numFmtId="0" fontId="10" fillId="4" borderId="1" xfId="0" applyFont="1" applyFill="1" applyBorder="1" applyAlignment="1" applyProtection="1">
      <alignment vertical="center"/>
      <protection locked="0"/>
    </xf>
    <xf numFmtId="0" fontId="24" fillId="4" borderId="1" xfId="0" applyFont="1" applyFill="1" applyBorder="1" applyProtection="1">
      <protection locked="0"/>
    </xf>
    <xf numFmtId="0" fontId="24" fillId="4" borderId="3" xfId="0" applyFont="1" applyFill="1" applyBorder="1" applyProtection="1">
      <protection locked="0"/>
    </xf>
    <xf numFmtId="0" fontId="10" fillId="4" borderId="18" xfId="0" applyFont="1" applyFill="1" applyBorder="1" applyAlignment="1" applyProtection="1">
      <alignment vertical="center" wrapText="1"/>
      <protection locked="0"/>
    </xf>
    <xf numFmtId="0" fontId="24" fillId="4" borderId="19" xfId="0" applyFont="1" applyFill="1" applyBorder="1" applyProtection="1">
      <protection locked="0"/>
    </xf>
    <xf numFmtId="0" fontId="25" fillId="0" borderId="0" xfId="3" applyFont="1" applyFill="1" applyBorder="1" applyAlignment="1" applyProtection="1">
      <alignment horizontal="center" vertical="center"/>
    </xf>
    <xf numFmtId="3" fontId="38" fillId="7" borderId="16" xfId="0" applyNumberFormat="1" applyFont="1" applyFill="1" applyBorder="1" applyAlignment="1">
      <alignment horizontal="right" vertical="center"/>
    </xf>
    <xf numFmtId="0" fontId="28" fillId="4" borderId="0" xfId="0" applyFont="1" applyFill="1" applyBorder="1" applyAlignment="1">
      <alignment horizontal="left" vertical="top" wrapText="1"/>
    </xf>
    <xf numFmtId="0" fontId="19" fillId="4" borderId="0" xfId="0" applyFont="1" applyFill="1" applyBorder="1" applyAlignment="1">
      <alignment horizontal="left" vertical="top" wrapText="1"/>
    </xf>
    <xf numFmtId="0" fontId="26" fillId="7" borderId="11" xfId="3" applyFont="1" applyFill="1" applyBorder="1" applyAlignment="1">
      <alignment horizontal="center" vertical="center"/>
    </xf>
    <xf numFmtId="0" fontId="26" fillId="7" borderId="1" xfId="3" applyFont="1" applyFill="1" applyBorder="1" applyAlignment="1">
      <alignment horizontal="center" vertical="center"/>
    </xf>
    <xf numFmtId="0" fontId="19" fillId="7" borderId="7" xfId="3" applyFont="1" applyFill="1" applyBorder="1" applyAlignment="1">
      <alignment horizontal="center" vertical="center"/>
    </xf>
    <xf numFmtId="0" fontId="19" fillId="7" borderId="0" xfId="3" applyFont="1" applyFill="1" applyBorder="1" applyAlignment="1">
      <alignment horizontal="center" vertical="center"/>
    </xf>
    <xf numFmtId="0" fontId="19" fillId="7" borderId="7" xfId="3" applyFont="1" applyFill="1" applyBorder="1" applyAlignment="1">
      <alignment horizontal="right" vertical="top"/>
    </xf>
    <xf numFmtId="0" fontId="19" fillId="7" borderId="0" xfId="3" applyFont="1" applyFill="1" applyBorder="1" applyAlignment="1">
      <alignment horizontal="right" vertical="top"/>
    </xf>
    <xf numFmtId="0" fontId="10" fillId="4" borderId="0" xfId="0" applyFont="1" applyFill="1" applyBorder="1" applyAlignment="1">
      <alignment horizontal="left" vertical="top" wrapText="1"/>
    </xf>
    <xf numFmtId="0" fontId="26" fillId="4" borderId="0" xfId="0" applyFont="1" applyFill="1" applyBorder="1" applyAlignment="1">
      <alignment horizontal="center" vertical="center" wrapText="1"/>
    </xf>
    <xf numFmtId="0" fontId="8" fillId="4" borderId="0" xfId="0" applyFont="1" applyFill="1" applyBorder="1" applyAlignment="1">
      <alignment horizontal="left" vertical="top"/>
    </xf>
    <xf numFmtId="0" fontId="10" fillId="4" borderId="0" xfId="0" applyFont="1" applyFill="1" applyBorder="1" applyAlignment="1">
      <alignment horizontal="justify" vertical="top" wrapText="1"/>
    </xf>
    <xf numFmtId="0" fontId="19" fillId="4" borderId="4" xfId="0" applyNumberFormat="1" applyFont="1" applyFill="1" applyBorder="1" applyAlignment="1" applyProtection="1">
      <alignment horizontal="center"/>
      <protection locked="0"/>
    </xf>
    <xf numFmtId="0" fontId="19" fillId="7" borderId="0" xfId="3" applyFont="1" applyFill="1" applyBorder="1" applyAlignment="1">
      <alignment horizontal="center"/>
    </xf>
    <xf numFmtId="0" fontId="28" fillId="4" borderId="0" xfId="0" applyFont="1" applyFill="1" applyBorder="1" applyAlignment="1">
      <alignment vertical="top" wrapText="1"/>
    </xf>
    <xf numFmtId="0" fontId="19" fillId="4" borderId="0" xfId="0" applyFont="1" applyFill="1" applyBorder="1" applyAlignment="1">
      <alignment vertical="top" wrapText="1"/>
    </xf>
    <xf numFmtId="0" fontId="19" fillId="7" borderId="6" xfId="3" applyFont="1" applyFill="1" applyBorder="1" applyAlignment="1">
      <alignment horizontal="center" vertical="center"/>
    </xf>
    <xf numFmtId="0" fontId="19" fillId="4" borderId="4" xfId="0" applyFont="1" applyFill="1" applyBorder="1" applyAlignment="1">
      <alignment horizontal="left" vertical="top"/>
    </xf>
    <xf numFmtId="0" fontId="19" fillId="4" borderId="14" xfId="0" applyFont="1" applyFill="1" applyBorder="1" applyAlignment="1">
      <alignment horizontal="left" vertical="top"/>
    </xf>
    <xf numFmtId="0" fontId="25" fillId="4" borderId="0" xfId="0" applyFont="1" applyFill="1" applyBorder="1" applyAlignment="1">
      <alignment horizontal="left" vertical="top" wrapText="1"/>
    </xf>
    <xf numFmtId="0" fontId="19" fillId="7" borderId="0" xfId="0" applyFont="1" applyFill="1" applyBorder="1" applyAlignment="1">
      <alignment horizontal="center"/>
    </xf>
    <xf numFmtId="0" fontId="10" fillId="4" borderId="0" xfId="0" applyNumberFormat="1" applyFont="1" applyFill="1" applyBorder="1" applyAlignment="1" applyProtection="1">
      <alignment horizontal="left"/>
      <protection locked="0"/>
    </xf>
    <xf numFmtId="0" fontId="10" fillId="4" borderId="0" xfId="3" applyFont="1" applyFill="1" applyBorder="1" applyAlignment="1">
      <alignment horizontal="left" vertical="top" wrapText="1"/>
    </xf>
    <xf numFmtId="0" fontId="19" fillId="4" borderId="0" xfId="3" applyFont="1" applyFill="1" applyBorder="1" applyAlignment="1">
      <alignment horizontal="left" vertical="top"/>
    </xf>
    <xf numFmtId="0" fontId="10" fillId="4" borderId="0" xfId="3" applyFont="1" applyFill="1" applyBorder="1" applyAlignment="1">
      <alignment horizontal="left" vertical="top"/>
    </xf>
    <xf numFmtId="0" fontId="19" fillId="4" borderId="0" xfId="3" applyFont="1" applyFill="1" applyBorder="1" applyAlignment="1">
      <alignment horizontal="left" vertical="top" wrapText="1"/>
    </xf>
    <xf numFmtId="0" fontId="19" fillId="7" borderId="6" xfId="0" applyFont="1" applyFill="1" applyBorder="1" applyAlignment="1">
      <alignment horizontal="center" vertical="center"/>
    </xf>
    <xf numFmtId="0" fontId="19" fillId="4" borderId="0" xfId="0" applyFont="1" applyFill="1" applyBorder="1" applyAlignment="1">
      <alignment horizontal="center"/>
    </xf>
    <xf numFmtId="0" fontId="10" fillId="4" borderId="4" xfId="0" applyFont="1" applyFill="1" applyBorder="1" applyAlignment="1">
      <alignment horizontal="left" vertical="top" wrapText="1"/>
    </xf>
    <xf numFmtId="0" fontId="24" fillId="4" borderId="0" xfId="0" applyFont="1" applyFill="1" applyBorder="1" applyAlignment="1">
      <alignment horizontal="left" vertical="top"/>
    </xf>
    <xf numFmtId="0" fontId="24" fillId="4" borderId="3" xfId="0" applyFont="1" applyFill="1" applyBorder="1" applyAlignment="1">
      <alignment horizontal="center" vertical="top"/>
    </xf>
    <xf numFmtId="0" fontId="24" fillId="4" borderId="4" xfId="0" applyFont="1" applyFill="1" applyBorder="1" applyAlignment="1">
      <alignment horizontal="center" vertical="top"/>
    </xf>
    <xf numFmtId="0" fontId="24" fillId="4" borderId="5" xfId="0" applyFont="1" applyFill="1" applyBorder="1" applyAlignment="1">
      <alignment horizontal="center" vertical="top"/>
    </xf>
    <xf numFmtId="0" fontId="8" fillId="4" borderId="0" xfId="0" applyFont="1" applyFill="1" applyBorder="1" applyAlignment="1">
      <alignment horizontal="left" vertical="top" wrapText="1"/>
    </xf>
    <xf numFmtId="0" fontId="19" fillId="4" borderId="0" xfId="1" applyNumberFormat="1" applyFont="1" applyFill="1" applyBorder="1" applyAlignment="1">
      <alignment horizontal="center" vertical="center"/>
    </xf>
    <xf numFmtId="0" fontId="19" fillId="7" borderId="7" xfId="3" applyFont="1" applyFill="1" applyBorder="1" applyAlignment="1">
      <alignment horizontal="center" vertical="center" wrapText="1"/>
    </xf>
    <xf numFmtId="0" fontId="19" fillId="7" borderId="4" xfId="3" applyFont="1" applyFill="1" applyBorder="1" applyAlignment="1">
      <alignment horizontal="center" vertical="center" wrapText="1"/>
    </xf>
    <xf numFmtId="0" fontId="19" fillId="4" borderId="1" xfId="1" applyNumberFormat="1" applyFont="1" applyFill="1" applyBorder="1" applyAlignment="1">
      <alignment horizontal="center" vertical="center"/>
    </xf>
    <xf numFmtId="0" fontId="19" fillId="4" borderId="2" xfId="1" applyNumberFormat="1" applyFont="1" applyFill="1" applyBorder="1" applyAlignment="1">
      <alignment horizontal="center" vertical="center"/>
    </xf>
    <xf numFmtId="0" fontId="19" fillId="4" borderId="1" xfId="1" applyNumberFormat="1" applyFont="1" applyFill="1" applyBorder="1" applyAlignment="1">
      <alignment horizontal="center" vertical="top"/>
    </xf>
    <xf numFmtId="0" fontId="19" fillId="4" borderId="0" xfId="1" applyNumberFormat="1" applyFont="1" applyFill="1" applyBorder="1" applyAlignment="1">
      <alignment horizontal="center" vertical="top"/>
    </xf>
    <xf numFmtId="0" fontId="19" fillId="4" borderId="2" xfId="1" applyNumberFormat="1" applyFont="1" applyFill="1" applyBorder="1" applyAlignment="1">
      <alignment horizontal="center" vertical="top"/>
    </xf>
    <xf numFmtId="0" fontId="25" fillId="4" borderId="0" xfId="0" applyFont="1" applyFill="1" applyBorder="1" applyAlignment="1">
      <alignment horizontal="left" vertical="top"/>
    </xf>
    <xf numFmtId="0" fontId="28" fillId="4" borderId="4" xfId="0" applyFont="1" applyFill="1" applyBorder="1" applyAlignment="1" applyProtection="1">
      <alignment horizontal="left" vertical="top"/>
    </xf>
    <xf numFmtId="0" fontId="19" fillId="4" borderId="0" xfId="0" applyFont="1" applyFill="1" applyBorder="1" applyAlignment="1" applyProtection="1">
      <alignment horizontal="center" vertical="top"/>
    </xf>
    <xf numFmtId="0" fontId="10" fillId="4" borderId="0" xfId="0" applyFont="1" applyFill="1" applyBorder="1" applyAlignment="1" applyProtection="1">
      <alignment horizontal="left" vertical="top"/>
    </xf>
    <xf numFmtId="0" fontId="19" fillId="4" borderId="0" xfId="0" applyFont="1" applyFill="1" applyBorder="1" applyAlignment="1" applyProtection="1">
      <alignment horizontal="left" vertical="top"/>
    </xf>
    <xf numFmtId="0" fontId="28" fillId="4" borderId="0" xfId="0" applyFont="1" applyFill="1" applyBorder="1" applyAlignment="1" applyProtection="1">
      <alignment horizontal="left" vertical="top"/>
    </xf>
    <xf numFmtId="0" fontId="19" fillId="4" borderId="0" xfId="1" applyNumberFormat="1" applyFont="1" applyFill="1" applyBorder="1" applyAlignment="1" applyProtection="1">
      <alignment horizontal="center" vertical="top"/>
    </xf>
    <xf numFmtId="0" fontId="19" fillId="4" borderId="2" xfId="1" applyNumberFormat="1" applyFont="1" applyFill="1" applyBorder="1" applyAlignment="1" applyProtection="1">
      <alignment horizontal="center" vertical="top"/>
    </xf>
    <xf numFmtId="0" fontId="19" fillId="7" borderId="0" xfId="3" applyFont="1" applyFill="1" applyBorder="1" applyAlignment="1" applyProtection="1">
      <alignment horizontal="center"/>
    </xf>
    <xf numFmtId="0" fontId="19" fillId="7" borderId="0" xfId="0" applyFont="1" applyFill="1" applyBorder="1" applyAlignment="1" applyProtection="1">
      <alignment horizontal="right"/>
    </xf>
    <xf numFmtId="0" fontId="10" fillId="7" borderId="0" xfId="0" applyNumberFormat="1" applyFont="1" applyFill="1" applyBorder="1" applyAlignment="1" applyProtection="1">
      <alignment horizontal="left"/>
    </xf>
    <xf numFmtId="0" fontId="19" fillId="4" borderId="0" xfId="1" applyNumberFormat="1" applyFont="1" applyFill="1" applyBorder="1" applyAlignment="1" applyProtection="1">
      <alignment horizontal="center" vertical="center"/>
    </xf>
    <xf numFmtId="0" fontId="19" fillId="7" borderId="6" xfId="3" applyFont="1" applyFill="1" applyBorder="1" applyAlignment="1" applyProtection="1">
      <alignment horizontal="center" vertical="center"/>
    </xf>
    <xf numFmtId="0" fontId="19" fillId="4" borderId="2" xfId="1" applyNumberFormat="1" applyFont="1" applyFill="1" applyBorder="1" applyAlignment="1" applyProtection="1">
      <alignment horizontal="center" vertical="center"/>
    </xf>
    <xf numFmtId="0" fontId="13" fillId="3" borderId="0" xfId="0" applyFont="1" applyFill="1" applyBorder="1" applyAlignment="1">
      <alignment horizontal="center" vertical="center" wrapText="1"/>
    </xf>
    <xf numFmtId="0" fontId="8" fillId="3" borderId="0" xfId="0" applyFont="1" applyFill="1" applyBorder="1" applyAlignment="1">
      <alignment horizontal="left" vertical="top" wrapText="1"/>
    </xf>
    <xf numFmtId="0" fontId="13" fillId="3" borderId="14" xfId="0" applyFont="1" applyFill="1" applyBorder="1" applyAlignment="1">
      <alignment horizontal="left" vertical="top" wrapText="1"/>
    </xf>
    <xf numFmtId="0" fontId="11" fillId="3" borderId="0" xfId="0" applyFont="1" applyFill="1" applyBorder="1" applyAlignment="1">
      <alignment horizontal="left" vertical="top" wrapText="1"/>
    </xf>
    <xf numFmtId="0" fontId="13" fillId="3" borderId="15"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9" fillId="3" borderId="0" xfId="0" applyFont="1" applyFill="1" applyBorder="1" applyAlignment="1">
      <alignment horizontal="right" vertical="distributed" wrapText="1"/>
    </xf>
    <xf numFmtId="0" fontId="8" fillId="3" borderId="0" xfId="0" applyFont="1" applyFill="1" applyBorder="1" applyAlignment="1">
      <alignment horizontal="center" vertical="center" wrapText="1"/>
    </xf>
    <xf numFmtId="0" fontId="9" fillId="2" borderId="12" xfId="3" applyFont="1" applyFill="1" applyBorder="1" applyAlignment="1">
      <alignment horizontal="center" vertical="center"/>
    </xf>
    <xf numFmtId="0" fontId="9" fillId="2" borderId="13" xfId="3" applyFont="1" applyFill="1" applyBorder="1" applyAlignment="1">
      <alignment horizontal="center" vertical="center"/>
    </xf>
    <xf numFmtId="0" fontId="13" fillId="3" borderId="0" xfId="0" applyFont="1" applyFill="1" applyBorder="1" applyAlignment="1">
      <alignment horizontal="left" vertical="top" wrapText="1"/>
    </xf>
    <xf numFmtId="0" fontId="9" fillId="2" borderId="0" xfId="0" applyFont="1" applyFill="1" applyBorder="1" applyAlignment="1">
      <alignment horizontal="center"/>
    </xf>
    <xf numFmtId="0" fontId="25" fillId="7" borderId="6" xfId="0" applyFont="1" applyFill="1" applyBorder="1" applyAlignment="1">
      <alignment horizontal="center"/>
    </xf>
    <xf numFmtId="0" fontId="25" fillId="7" borderId="10" xfId="0" applyFont="1" applyFill="1" applyBorder="1" applyAlignment="1">
      <alignment horizontal="center"/>
    </xf>
    <xf numFmtId="0" fontId="39" fillId="0" borderId="16" xfId="0" applyFont="1" applyBorder="1" applyAlignment="1">
      <alignment horizontal="left" vertical="center" wrapText="1"/>
    </xf>
    <xf numFmtId="0" fontId="38" fillId="7" borderId="16" xfId="0" applyFont="1" applyFill="1" applyBorder="1" applyAlignment="1">
      <alignment vertical="center"/>
    </xf>
    <xf numFmtId="0" fontId="38" fillId="7" borderId="3" xfId="0" applyFont="1" applyFill="1" applyBorder="1" applyAlignment="1">
      <alignment horizontal="center" vertical="center"/>
    </xf>
    <xf numFmtId="0" fontId="38" fillId="7" borderId="4" xfId="0" applyFont="1" applyFill="1" applyBorder="1" applyAlignment="1">
      <alignment horizontal="center" vertical="center"/>
    </xf>
    <xf numFmtId="0" fontId="38" fillId="7" borderId="5" xfId="0" applyFont="1" applyFill="1" applyBorder="1" applyAlignment="1">
      <alignment horizontal="center" vertical="center"/>
    </xf>
    <xf numFmtId="0" fontId="24" fillId="4" borderId="0" xfId="0" applyFont="1" applyFill="1" applyBorder="1"/>
    <xf numFmtId="0" fontId="38" fillId="7" borderId="11" xfId="0" applyFont="1" applyFill="1" applyBorder="1" applyAlignment="1">
      <alignment horizontal="center" vertical="center" wrapText="1"/>
    </xf>
    <xf numFmtId="0" fontId="38" fillId="7" borderId="7" xfId="0" applyFont="1" applyFill="1" applyBorder="1" applyAlignment="1">
      <alignment horizontal="center" vertical="center" wrapText="1"/>
    </xf>
    <xf numFmtId="0" fontId="38" fillId="7" borderId="8" xfId="0" applyFont="1" applyFill="1" applyBorder="1" applyAlignment="1">
      <alignment horizontal="center" vertical="center" wrapText="1"/>
    </xf>
    <xf numFmtId="0" fontId="38" fillId="7" borderId="1" xfId="0" applyFont="1" applyFill="1" applyBorder="1" applyAlignment="1">
      <alignment horizontal="center" vertical="center"/>
    </xf>
    <xf numFmtId="0" fontId="38" fillId="7" borderId="0" xfId="0" applyFont="1" applyFill="1" applyBorder="1" applyAlignment="1">
      <alignment horizontal="center" vertical="center"/>
    </xf>
    <xf numFmtId="0" fontId="38" fillId="7" borderId="2" xfId="0" applyFont="1" applyFill="1" applyBorder="1" applyAlignment="1">
      <alignment horizontal="center" vertical="center"/>
    </xf>
    <xf numFmtId="0" fontId="38" fillId="7" borderId="9" xfId="0" applyFont="1" applyFill="1" applyBorder="1" applyAlignment="1">
      <alignment vertical="center"/>
    </xf>
    <xf numFmtId="0" fontId="38" fillId="7" borderId="10" xfId="0" applyFont="1" applyFill="1" applyBorder="1" applyAlignment="1">
      <alignment vertical="center"/>
    </xf>
    <xf numFmtId="0" fontId="38" fillId="0" borderId="16" xfId="0" applyFont="1" applyBorder="1" applyAlignment="1">
      <alignment vertical="center"/>
    </xf>
    <xf numFmtId="0" fontId="38" fillId="0" borderId="16" xfId="0" applyFont="1" applyBorder="1" applyAlignment="1">
      <alignment vertical="center" wrapText="1"/>
    </xf>
    <xf numFmtId="0" fontId="39" fillId="0" borderId="9" xfId="0" applyFont="1" applyBorder="1" applyAlignment="1">
      <alignment horizontal="left" vertical="center" wrapText="1"/>
    </xf>
    <xf numFmtId="0" fontId="39" fillId="0" borderId="10" xfId="0" applyFont="1" applyBorder="1" applyAlignment="1">
      <alignment horizontal="left" vertical="center" wrapText="1"/>
    </xf>
    <xf numFmtId="0" fontId="20" fillId="0" borderId="0" xfId="0" applyFont="1" applyBorder="1" applyAlignment="1">
      <alignment horizontal="center"/>
    </xf>
    <xf numFmtId="0" fontId="39" fillId="0" borderId="9" xfId="0" applyFont="1" applyBorder="1" applyAlignment="1">
      <alignment horizontal="left" vertical="center"/>
    </xf>
    <xf numFmtId="0" fontId="39" fillId="0" borderId="10" xfId="0" applyFont="1" applyBorder="1" applyAlignment="1">
      <alignment horizontal="left" vertical="center"/>
    </xf>
    <xf numFmtId="0" fontId="39" fillId="0" borderId="9" xfId="0" applyFont="1" applyBorder="1" applyAlignment="1">
      <alignment vertical="center"/>
    </xf>
    <xf numFmtId="0" fontId="39" fillId="0" borderId="10" xfId="0" applyFont="1" applyBorder="1" applyAlignment="1">
      <alignment vertical="center"/>
    </xf>
    <xf numFmtId="0" fontId="19" fillId="7" borderId="0" xfId="0" applyFont="1" applyFill="1" applyBorder="1" applyAlignment="1">
      <alignment horizontal="center" vertical="center"/>
    </xf>
    <xf numFmtId="0" fontId="24" fillId="7" borderId="0" xfId="0" applyFont="1" applyFill="1" applyAlignment="1">
      <alignment horizontal="center"/>
    </xf>
    <xf numFmtId="0" fontId="25" fillId="0" borderId="0" xfId="0" applyFont="1" applyAlignment="1">
      <alignment horizontal="center" wrapText="1"/>
    </xf>
    <xf numFmtId="3" fontId="19" fillId="7" borderId="9" xfId="0" applyNumberFormat="1" applyFont="1" applyFill="1" applyBorder="1" applyAlignment="1">
      <alignment horizontal="center" vertical="center"/>
    </xf>
    <xf numFmtId="3" fontId="19" fillId="7" borderId="10" xfId="0" applyNumberFormat="1" applyFont="1" applyFill="1" applyBorder="1" applyAlignment="1">
      <alignment horizontal="center" vertical="center"/>
    </xf>
    <xf numFmtId="3" fontId="24" fillId="7" borderId="9" xfId="0" applyNumberFormat="1" applyFont="1" applyFill="1" applyBorder="1" applyAlignment="1">
      <alignment horizontal="center"/>
    </xf>
    <xf numFmtId="3" fontId="24" fillId="7" borderId="10" xfId="0" applyNumberFormat="1" applyFont="1" applyFill="1" applyBorder="1" applyAlignment="1">
      <alignment horizontal="center"/>
    </xf>
    <xf numFmtId="3" fontId="19" fillId="7" borderId="6" xfId="0" applyNumberFormat="1" applyFont="1" applyFill="1" applyBorder="1" applyAlignment="1">
      <alignment horizontal="center" vertical="center"/>
    </xf>
    <xf numFmtId="0" fontId="39" fillId="4" borderId="1" xfId="0" applyFont="1" applyFill="1" applyBorder="1" applyAlignment="1">
      <alignment horizontal="left" vertical="center" wrapText="1"/>
    </xf>
    <xf numFmtId="0" fontId="39" fillId="4" borderId="0" xfId="0" applyFont="1" applyFill="1" applyBorder="1" applyAlignment="1">
      <alignment horizontal="left" vertical="center" wrapText="1"/>
    </xf>
    <xf numFmtId="0" fontId="39" fillId="4" borderId="2" xfId="0" applyFont="1" applyFill="1" applyBorder="1" applyAlignment="1">
      <alignment horizontal="left" vertical="center" wrapText="1"/>
    </xf>
    <xf numFmtId="37" fontId="19" fillId="7" borderId="16" xfId="4" applyNumberFormat="1" applyFont="1" applyFill="1" applyBorder="1" applyAlignment="1">
      <alignment horizontal="center" vertical="center"/>
    </xf>
    <xf numFmtId="37" fontId="19" fillId="7" borderId="16" xfId="4" applyNumberFormat="1" applyFont="1" applyFill="1" applyBorder="1" applyAlignment="1">
      <alignment horizontal="center" vertical="center" wrapText="1"/>
    </xf>
    <xf numFmtId="0" fontId="8" fillId="4" borderId="0" xfId="0" applyFont="1" applyFill="1" applyAlignment="1">
      <alignment horizontal="left" vertical="top" wrapText="1"/>
    </xf>
    <xf numFmtId="170" fontId="39" fillId="4" borderId="17" xfId="2" applyNumberFormat="1" applyFont="1" applyFill="1" applyBorder="1" applyAlignment="1">
      <alignment horizontal="right" vertical="center" wrapText="1"/>
    </xf>
    <xf numFmtId="170" fontId="39" fillId="4" borderId="19" xfId="2" applyNumberFormat="1" applyFont="1" applyFill="1" applyBorder="1" applyAlignment="1">
      <alignment horizontal="right" vertical="center" wrapText="1"/>
    </xf>
    <xf numFmtId="170" fontId="19" fillId="0" borderId="9" xfId="2" applyNumberFormat="1" applyFont="1" applyBorder="1" applyAlignment="1">
      <alignment horizontal="center" vertical="top" wrapText="1"/>
    </xf>
    <xf numFmtId="170" fontId="19" fillId="0" borderId="10" xfId="2" applyNumberFormat="1" applyFont="1" applyBorder="1" applyAlignment="1">
      <alignment horizontal="center" vertical="top" wrapText="1"/>
    </xf>
    <xf numFmtId="0" fontId="19" fillId="7" borderId="16" xfId="0" applyFont="1" applyFill="1" applyBorder="1" applyAlignment="1">
      <alignment horizontal="center" vertical="center"/>
    </xf>
    <xf numFmtId="0" fontId="19" fillId="7" borderId="16" xfId="0" applyFont="1" applyFill="1" applyBorder="1" applyAlignment="1">
      <alignment horizontal="center" vertical="center" wrapText="1"/>
    </xf>
    <xf numFmtId="0" fontId="38" fillId="4" borderId="1" xfId="0" applyFont="1" applyFill="1" applyBorder="1" applyAlignment="1">
      <alignment horizontal="left" vertical="center" wrapText="1"/>
    </xf>
    <xf numFmtId="0" fontId="38" fillId="4" borderId="0" xfId="0" applyFont="1" applyFill="1" applyBorder="1" applyAlignment="1">
      <alignment horizontal="left" vertical="center" wrapText="1"/>
    </xf>
    <xf numFmtId="0" fontId="19" fillId="7" borderId="11" xfId="0" applyFont="1" applyFill="1" applyBorder="1" applyAlignment="1">
      <alignment horizontal="center" vertical="center"/>
    </xf>
    <xf numFmtId="0" fontId="19" fillId="7" borderId="8" xfId="0" applyFont="1" applyFill="1" applyBorder="1" applyAlignment="1">
      <alignment horizontal="center" vertical="center"/>
    </xf>
    <xf numFmtId="0" fontId="19" fillId="7" borderId="1"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5" xfId="0" applyFont="1" applyFill="1" applyBorder="1" applyAlignment="1">
      <alignment horizontal="center" vertical="center"/>
    </xf>
    <xf numFmtId="0" fontId="25" fillId="4" borderId="1" xfId="0" applyFont="1" applyFill="1" applyBorder="1" applyAlignment="1">
      <alignment horizontal="left" vertical="top" wrapText="1"/>
    </xf>
    <xf numFmtId="0" fontId="25" fillId="4" borderId="2" xfId="0" applyFont="1" applyFill="1" applyBorder="1" applyAlignment="1">
      <alignment horizontal="left" vertical="top" wrapText="1"/>
    </xf>
    <xf numFmtId="0" fontId="24" fillId="4" borderId="16" xfId="0" applyFont="1" applyFill="1" applyBorder="1" applyAlignment="1">
      <alignment horizontal="center"/>
    </xf>
    <xf numFmtId="0" fontId="24" fillId="4" borderId="16" xfId="0" applyFont="1" applyFill="1" applyBorder="1" applyAlignment="1">
      <alignment horizontal="right"/>
    </xf>
    <xf numFmtId="0" fontId="24" fillId="4" borderId="9" xfId="0" applyFont="1" applyFill="1" applyBorder="1" applyAlignment="1">
      <alignment horizontal="center"/>
    </xf>
    <xf numFmtId="0" fontId="24" fillId="4" borderId="10" xfId="0" applyFont="1" applyFill="1" applyBorder="1" applyAlignment="1">
      <alignment horizontal="center"/>
    </xf>
    <xf numFmtId="0" fontId="24" fillId="4" borderId="9" xfId="0" applyFont="1" applyFill="1" applyBorder="1" applyAlignment="1">
      <alignment horizontal="right"/>
    </xf>
    <xf numFmtId="0" fontId="24" fillId="4" borderId="10" xfId="0" applyFont="1" applyFill="1" applyBorder="1" applyAlignment="1">
      <alignment horizontal="right"/>
    </xf>
    <xf numFmtId="0" fontId="19" fillId="7" borderId="1" xfId="0" applyFont="1" applyFill="1" applyBorder="1" applyAlignment="1">
      <alignment horizontal="center"/>
    </xf>
    <xf numFmtId="0" fontId="19" fillId="7" borderId="2" xfId="0" applyFont="1" applyFill="1" applyBorder="1" applyAlignment="1">
      <alignment horizontal="center"/>
    </xf>
    <xf numFmtId="0" fontId="19" fillId="7" borderId="16" xfId="3" applyFont="1" applyFill="1" applyBorder="1" applyAlignment="1">
      <alignment horizontal="center"/>
    </xf>
    <xf numFmtId="0" fontId="19" fillId="7" borderId="11" xfId="0" applyFont="1" applyFill="1" applyBorder="1" applyAlignment="1">
      <alignment horizontal="center"/>
    </xf>
    <xf numFmtId="0" fontId="19" fillId="7" borderId="7" xfId="0" applyFont="1" applyFill="1" applyBorder="1" applyAlignment="1">
      <alignment horizontal="center"/>
    </xf>
    <xf numFmtId="0" fontId="19" fillId="7" borderId="8" xfId="0" applyFont="1" applyFill="1" applyBorder="1" applyAlignment="1">
      <alignment horizontal="center"/>
    </xf>
    <xf numFmtId="0" fontId="19" fillId="7" borderId="3" xfId="0" applyFont="1" applyFill="1" applyBorder="1" applyAlignment="1">
      <alignment horizontal="center"/>
    </xf>
    <xf numFmtId="0" fontId="19" fillId="7" borderId="4" xfId="0" applyFont="1" applyFill="1" applyBorder="1" applyAlignment="1">
      <alignment horizontal="center"/>
    </xf>
    <xf numFmtId="0" fontId="19" fillId="7" borderId="5" xfId="0" applyFont="1" applyFill="1" applyBorder="1" applyAlignment="1">
      <alignment horizontal="center"/>
    </xf>
    <xf numFmtId="0" fontId="19" fillId="8" borderId="9" xfId="0" applyFont="1" applyFill="1" applyBorder="1" applyAlignment="1">
      <alignment horizontal="center"/>
    </xf>
    <xf numFmtId="0" fontId="19" fillId="8" borderId="7" xfId="0" applyFont="1" applyFill="1" applyBorder="1" applyAlignment="1">
      <alignment horizontal="center"/>
    </xf>
    <xf numFmtId="0" fontId="19" fillId="8" borderId="6" xfId="0" applyFont="1" applyFill="1" applyBorder="1" applyAlignment="1">
      <alignment horizontal="center"/>
    </xf>
    <xf numFmtId="0" fontId="19" fillId="8" borderId="10" xfId="0" applyFont="1" applyFill="1" applyBorder="1" applyAlignment="1">
      <alignment horizontal="center"/>
    </xf>
    <xf numFmtId="0" fontId="19" fillId="8" borderId="0" xfId="0" applyFont="1" applyFill="1" applyBorder="1" applyAlignment="1">
      <alignment horizontal="center"/>
    </xf>
    <xf numFmtId="0" fontId="25" fillId="4" borderId="20" xfId="0" applyFont="1" applyFill="1" applyBorder="1" applyAlignment="1">
      <alignment horizontal="left" vertical="center" wrapText="1"/>
    </xf>
    <xf numFmtId="0" fontId="25" fillId="4" borderId="0" xfId="0" applyFont="1" applyFill="1" applyBorder="1" applyAlignment="1">
      <alignment horizontal="left" vertical="center" wrapText="1"/>
    </xf>
    <xf numFmtId="0" fontId="25" fillId="4" borderId="32" xfId="0" applyFont="1" applyFill="1" applyBorder="1" applyAlignment="1">
      <alignment horizontal="left" vertical="center" wrapText="1"/>
    </xf>
    <xf numFmtId="0" fontId="25" fillId="4" borderId="37" xfId="0" applyFont="1" applyFill="1" applyBorder="1" applyAlignment="1">
      <alignment horizontal="left" vertical="center" wrapText="1"/>
    </xf>
    <xf numFmtId="0" fontId="15" fillId="4" borderId="0" xfId="0" applyFont="1" applyFill="1" applyAlignment="1">
      <alignment horizontal="left" wrapText="1"/>
    </xf>
    <xf numFmtId="0" fontId="15" fillId="4" borderId="0" xfId="0" applyFont="1" applyFill="1" applyAlignment="1">
      <alignment horizontal="left"/>
    </xf>
    <xf numFmtId="0" fontId="19" fillId="8" borderId="27" xfId="0" applyFont="1" applyFill="1" applyBorder="1" applyAlignment="1">
      <alignment horizontal="center" vertical="center"/>
    </xf>
    <xf numFmtId="0" fontId="19" fillId="8" borderId="24" xfId="0" applyFont="1" applyFill="1" applyBorder="1" applyAlignment="1">
      <alignment horizontal="center" vertical="center"/>
    </xf>
    <xf numFmtId="0" fontId="19" fillId="8" borderId="16" xfId="0" applyFont="1" applyFill="1" applyBorder="1" applyAlignment="1">
      <alignment horizontal="center" vertical="center"/>
    </xf>
    <xf numFmtId="0" fontId="24" fillId="4" borderId="25" xfId="0" applyFont="1" applyFill="1" applyBorder="1" applyAlignment="1">
      <alignment horizontal="left" vertical="center" wrapText="1"/>
    </xf>
    <xf numFmtId="0" fontId="24" fillId="4" borderId="29"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0" xfId="0" applyFont="1" applyFill="1" applyBorder="1" applyAlignment="1">
      <alignment horizontal="left" vertical="center" wrapText="1"/>
    </xf>
    <xf numFmtId="0" fontId="24" fillId="4" borderId="25" xfId="0" applyFont="1" applyFill="1" applyBorder="1" applyAlignment="1">
      <alignment horizontal="left" vertical="top" wrapText="1" indent="1"/>
    </xf>
    <xf numFmtId="0" fontId="24" fillId="4" borderId="29" xfId="0" applyFont="1" applyFill="1" applyBorder="1" applyAlignment="1">
      <alignment horizontal="left" vertical="top" wrapText="1" indent="1"/>
    </xf>
    <xf numFmtId="0" fontId="24" fillId="4" borderId="32" xfId="0" applyFont="1" applyFill="1" applyBorder="1" applyAlignment="1">
      <alignment horizontal="left" vertical="center" wrapText="1"/>
    </xf>
    <xf numFmtId="0" fontId="24" fillId="4" borderId="37" xfId="0" applyFont="1" applyFill="1" applyBorder="1" applyAlignment="1">
      <alignment horizontal="left" vertical="center" wrapText="1"/>
    </xf>
    <xf numFmtId="0" fontId="19" fillId="8" borderId="39" xfId="0" applyFont="1" applyFill="1" applyBorder="1" applyAlignment="1">
      <alignment horizontal="center" vertical="center"/>
    </xf>
    <xf numFmtId="0" fontId="19" fillId="8" borderId="26" xfId="0" applyFont="1" applyFill="1" applyBorder="1" applyAlignment="1">
      <alignment horizontal="center" vertical="center"/>
    </xf>
    <xf numFmtId="0" fontId="24" fillId="4" borderId="1" xfId="0" applyFont="1" applyFill="1" applyBorder="1" applyAlignment="1">
      <alignment horizontal="left" vertical="center" wrapText="1"/>
    </xf>
    <xf numFmtId="0" fontId="24" fillId="4" borderId="2" xfId="0" applyFont="1" applyFill="1" applyBorder="1" applyAlignment="1">
      <alignment horizontal="left" vertical="center" wrapText="1"/>
    </xf>
    <xf numFmtId="0" fontId="24" fillId="4" borderId="0" xfId="0" applyFont="1" applyFill="1" applyBorder="1" applyAlignment="1">
      <alignment horizontal="justify" vertical="center" wrapText="1"/>
    </xf>
    <xf numFmtId="0" fontId="24" fillId="4" borderId="2" xfId="0" applyFont="1" applyFill="1" applyBorder="1" applyAlignment="1">
      <alignment horizontal="justify" vertical="center" wrapText="1"/>
    </xf>
    <xf numFmtId="0" fontId="19" fillId="7" borderId="7" xfId="0" applyFont="1" applyFill="1" applyBorder="1" applyAlignment="1">
      <alignment horizontal="center" vertical="center"/>
    </xf>
    <xf numFmtId="0" fontId="19" fillId="7" borderId="4" xfId="0" applyFont="1" applyFill="1" applyBorder="1" applyAlignment="1">
      <alignment horizontal="center" vertical="center"/>
    </xf>
    <xf numFmtId="0" fontId="25" fillId="4" borderId="6" xfId="0" applyFont="1" applyFill="1" applyBorder="1" applyAlignment="1">
      <alignment horizontal="left" vertical="center" wrapText="1" indent="3"/>
    </xf>
    <xf numFmtId="0" fontId="25" fillId="4" borderId="10" xfId="0" applyFont="1" applyFill="1" applyBorder="1" applyAlignment="1">
      <alignment horizontal="left" vertical="center" wrapText="1" indent="3"/>
    </xf>
    <xf numFmtId="0" fontId="25" fillId="7" borderId="9" xfId="0" applyFont="1" applyFill="1" applyBorder="1" applyAlignment="1">
      <alignment horizontal="center"/>
    </xf>
    <xf numFmtId="9" fontId="25" fillId="4" borderId="9" xfId="20" applyFont="1" applyFill="1" applyBorder="1" applyAlignment="1">
      <alignment horizontal="center"/>
    </xf>
    <xf numFmtId="9" fontId="25" fillId="4" borderId="10" xfId="20" applyFont="1" applyFill="1" applyBorder="1" applyAlignment="1">
      <alignment horizontal="center"/>
    </xf>
    <xf numFmtId="0" fontId="19" fillId="7" borderId="17" xfId="0" applyFont="1" applyFill="1" applyBorder="1" applyAlignment="1">
      <alignment horizontal="center" vertical="center" wrapText="1"/>
    </xf>
    <xf numFmtId="0" fontId="19" fillId="7" borderId="18"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6" xfId="21" applyFont="1" applyFill="1" applyBorder="1" applyAlignment="1">
      <alignment horizontal="center" vertical="center" wrapText="1"/>
    </xf>
    <xf numFmtId="0" fontId="19" fillId="7" borderId="17" xfId="21" applyFont="1" applyFill="1" applyBorder="1" applyAlignment="1">
      <alignment horizontal="center" vertical="center" wrapText="1"/>
    </xf>
    <xf numFmtId="0" fontId="19" fillId="7" borderId="19" xfId="21" applyFont="1" applyFill="1" applyBorder="1" applyAlignment="1">
      <alignment horizontal="center" vertical="center" wrapText="1"/>
    </xf>
    <xf numFmtId="0" fontId="19" fillId="7" borderId="9" xfId="21" applyFont="1" applyFill="1" applyBorder="1" applyAlignment="1">
      <alignment horizontal="center" vertical="center" wrapText="1"/>
    </xf>
    <xf numFmtId="0" fontId="19" fillId="7" borderId="10" xfId="21" applyFont="1" applyFill="1" applyBorder="1" applyAlignment="1">
      <alignment horizontal="center" vertical="center" wrapText="1"/>
    </xf>
    <xf numFmtId="0" fontId="19" fillId="7" borderId="18" xfId="21" applyFont="1" applyFill="1" applyBorder="1" applyAlignment="1">
      <alignment horizontal="center" vertical="center" wrapText="1"/>
    </xf>
    <xf numFmtId="0" fontId="19" fillId="7" borderId="17" xfId="0" applyFont="1" applyFill="1" applyBorder="1" applyAlignment="1">
      <alignment horizontal="center" vertical="center"/>
    </xf>
    <xf numFmtId="0" fontId="19" fillId="7" borderId="19" xfId="0" applyFont="1" applyFill="1" applyBorder="1" applyAlignment="1">
      <alignment horizontal="center" vertical="center"/>
    </xf>
    <xf numFmtId="0" fontId="25" fillId="7" borderId="9" xfId="0" applyFont="1" applyFill="1" applyBorder="1" applyAlignment="1">
      <alignment horizontal="left" vertical="center"/>
    </xf>
    <xf numFmtId="0" fontId="25" fillId="7" borderId="10" xfId="0" applyFont="1" applyFill="1" applyBorder="1" applyAlignment="1">
      <alignment horizontal="left" vertical="center"/>
    </xf>
    <xf numFmtId="0" fontId="19" fillId="7" borderId="9" xfId="0" applyFont="1" applyFill="1" applyBorder="1" applyAlignment="1">
      <alignment horizontal="center" vertical="center"/>
    </xf>
    <xf numFmtId="0" fontId="19" fillId="7" borderId="10" xfId="0" applyFont="1" applyFill="1" applyBorder="1" applyAlignment="1">
      <alignment horizontal="center" vertical="center"/>
    </xf>
    <xf numFmtId="0" fontId="25" fillId="7" borderId="17"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4" fillId="4" borderId="25" xfId="0" applyFont="1" applyFill="1" applyBorder="1" applyAlignment="1">
      <alignment horizontal="center" vertical="center" wrapText="1"/>
    </xf>
    <xf numFmtId="0" fontId="24" fillId="4" borderId="20" xfId="0" applyFont="1" applyFill="1" applyBorder="1" applyAlignment="1">
      <alignment horizontal="center" vertical="center" wrapText="1"/>
    </xf>
    <xf numFmtId="0" fontId="24" fillId="4" borderId="32"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13"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48" xfId="0" applyFont="1" applyFill="1" applyBorder="1" applyAlignment="1">
      <alignment horizontal="center" vertical="center" wrapText="1"/>
    </xf>
    <xf numFmtId="0" fontId="25" fillId="3" borderId="46"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19" fillId="4" borderId="4" xfId="0" applyFont="1" applyFill="1" applyBorder="1" applyAlignment="1">
      <alignment horizontal="center"/>
    </xf>
    <xf numFmtId="0" fontId="25" fillId="3" borderId="43" xfId="0" applyFont="1" applyFill="1" applyBorder="1" applyAlignment="1">
      <alignment horizontal="center" vertical="center" wrapText="1"/>
    </xf>
    <xf numFmtId="0" fontId="25" fillId="3" borderId="40" xfId="0" applyFont="1" applyFill="1" applyBorder="1" applyAlignment="1">
      <alignment horizontal="center" vertical="center" wrapText="1"/>
    </xf>
    <xf numFmtId="0" fontId="25" fillId="3" borderId="44" xfId="0" applyFont="1" applyFill="1" applyBorder="1" applyAlignment="1">
      <alignment horizontal="center" vertical="center" wrapText="1"/>
    </xf>
    <xf numFmtId="0" fontId="25" fillId="3" borderId="45" xfId="0" applyFont="1" applyFill="1" applyBorder="1" applyAlignment="1">
      <alignment horizontal="center" vertical="center" wrapText="1"/>
    </xf>
    <xf numFmtId="0" fontId="8" fillId="4" borderId="0" xfId="0" applyFont="1" applyFill="1" applyBorder="1" applyAlignment="1" applyProtection="1">
      <alignment horizontal="center" vertical="top" wrapText="1"/>
      <protection locked="0"/>
    </xf>
    <xf numFmtId="0" fontId="15" fillId="0" borderId="0" xfId="0" applyFont="1" applyAlignment="1">
      <alignment horizontal="center"/>
    </xf>
    <xf numFmtId="0" fontId="11" fillId="7" borderId="9" xfId="6" applyFont="1" applyFill="1" applyBorder="1" applyAlignment="1" applyProtection="1">
      <alignment horizontal="center" vertical="center" wrapText="1"/>
      <protection locked="0"/>
    </xf>
    <xf numFmtId="0" fontId="11" fillId="7" borderId="6" xfId="6" applyFont="1" applyFill="1" applyBorder="1" applyAlignment="1" applyProtection="1">
      <alignment horizontal="center" vertical="center" wrapText="1"/>
      <protection locked="0"/>
    </xf>
    <xf numFmtId="0" fontId="11" fillId="7" borderId="10" xfId="6" applyFont="1" applyFill="1" applyBorder="1" applyAlignment="1" applyProtection="1">
      <alignment horizontal="center" vertical="center" wrapText="1"/>
      <protection locked="0"/>
    </xf>
    <xf numFmtId="0" fontId="10" fillId="4" borderId="0" xfId="0" applyFont="1" applyFill="1" applyBorder="1" applyAlignment="1" applyProtection="1">
      <alignment horizontal="center" vertical="top"/>
      <protection locked="0"/>
    </xf>
    <xf numFmtId="0" fontId="15" fillId="4" borderId="0" xfId="0" applyFont="1" applyFill="1" applyBorder="1" applyAlignment="1" applyProtection="1">
      <alignment horizontal="center"/>
      <protection locked="0"/>
    </xf>
    <xf numFmtId="0" fontId="15" fillId="0" borderId="0" xfId="0" applyFont="1" applyBorder="1" applyAlignment="1">
      <alignment horizontal="center"/>
    </xf>
    <xf numFmtId="0" fontId="11" fillId="7" borderId="11" xfId="7" applyFont="1" applyFill="1" applyBorder="1" applyAlignment="1" applyProtection="1">
      <alignment horizontal="center" vertical="center" wrapText="1"/>
      <protection locked="0"/>
    </xf>
    <xf numFmtId="0" fontId="11" fillId="7" borderId="7" xfId="7" applyFont="1" applyFill="1" applyBorder="1" applyAlignment="1" applyProtection="1">
      <alignment horizontal="center" vertical="center" wrapText="1"/>
      <protection locked="0"/>
    </xf>
    <xf numFmtId="0" fontId="11" fillId="7" borderId="6" xfId="7" applyFont="1" applyFill="1" applyBorder="1" applyAlignment="1" applyProtection="1">
      <alignment horizontal="center" vertical="center" wrapText="1"/>
      <protection locked="0"/>
    </xf>
    <xf numFmtId="0" fontId="11" fillId="7" borderId="8" xfId="7" applyFont="1" applyFill="1" applyBorder="1" applyAlignment="1" applyProtection="1">
      <alignment horizontal="center" vertical="center" wrapText="1"/>
      <protection locked="0"/>
    </xf>
    <xf numFmtId="0" fontId="11" fillId="7" borderId="10" xfId="7" applyFont="1" applyFill="1" applyBorder="1" applyAlignment="1" applyProtection="1">
      <alignment horizontal="center" vertical="center" wrapText="1"/>
      <protection locked="0"/>
    </xf>
    <xf numFmtId="0" fontId="11" fillId="7" borderId="9" xfId="7" applyFont="1" applyFill="1" applyBorder="1" applyAlignment="1" applyProtection="1">
      <alignment horizontal="center" vertical="center" wrapText="1"/>
      <protection locked="0"/>
    </xf>
    <xf numFmtId="0" fontId="25" fillId="3" borderId="46" xfId="0" applyFont="1" applyFill="1" applyBorder="1" applyAlignment="1">
      <alignment horizontal="center" vertical="center"/>
    </xf>
    <xf numFmtId="0" fontId="25" fillId="3" borderId="13" xfId="0" applyFont="1" applyFill="1" applyBorder="1" applyAlignment="1">
      <alignment horizontal="center" vertical="center"/>
    </xf>
    <xf numFmtId="0" fontId="10" fillId="4" borderId="0" xfId="132" applyFont="1" applyFill="1" applyAlignment="1">
      <alignment horizontal="center"/>
    </xf>
    <xf numFmtId="0" fontId="19" fillId="7" borderId="0" xfId="0" applyFont="1" applyFill="1" applyAlignment="1">
      <alignment horizontal="center"/>
    </xf>
    <xf numFmtId="0" fontId="24" fillId="4" borderId="0" xfId="0" applyFont="1" applyFill="1" applyAlignment="1">
      <alignment horizontal="center"/>
    </xf>
    <xf numFmtId="0" fontId="25" fillId="4" borderId="0" xfId="0" applyFont="1" applyFill="1" applyBorder="1" applyAlignment="1" applyProtection="1">
      <alignment horizontal="center" vertical="center"/>
    </xf>
    <xf numFmtId="0" fontId="25" fillId="8" borderId="9" xfId="3" applyFont="1" applyFill="1" applyBorder="1" applyAlignment="1" applyProtection="1">
      <alignment horizontal="center" vertical="center"/>
    </xf>
    <xf numFmtId="0" fontId="25" fillId="8" borderId="10" xfId="3" applyFont="1" applyFill="1" applyBorder="1" applyAlignment="1" applyProtection="1">
      <alignment horizontal="center" vertical="center"/>
    </xf>
    <xf numFmtId="0" fontId="25" fillId="8" borderId="6" xfId="3" applyFont="1" applyFill="1" applyBorder="1" applyAlignment="1" applyProtection="1">
      <alignment horizontal="center" vertical="center"/>
    </xf>
    <xf numFmtId="0" fontId="10" fillId="4" borderId="0" xfId="0" applyFont="1" applyFill="1" applyBorder="1" applyAlignment="1" applyProtection="1">
      <alignment vertical="center" wrapText="1"/>
      <protection locked="0"/>
    </xf>
    <xf numFmtId="0" fontId="24" fillId="4" borderId="0" xfId="0" applyFont="1" applyFill="1" applyBorder="1" applyAlignment="1" applyProtection="1">
      <alignment wrapText="1"/>
      <protection locked="0"/>
    </xf>
  </cellXfs>
  <cellStyles count="58527">
    <cellStyle name="=C:\WINNT\SYSTEM32\COMMAND.COM" xfId="1"/>
    <cellStyle name="=C:\WINNT\SYSTEM32\COMMAND.COM 10" xfId="428"/>
    <cellStyle name="=C:\WINNT\SYSTEM32\COMMAND.COM 11" xfId="431"/>
    <cellStyle name="=C:\WINNT\SYSTEM32\COMMAND.COM 12" xfId="530"/>
    <cellStyle name="=C:\WINNT\SYSTEM32\COMMAND.COM 13" xfId="587"/>
    <cellStyle name="=C:\WINNT\SYSTEM32\COMMAND.COM 14" xfId="644"/>
    <cellStyle name="=C:\WINNT\SYSTEM32\COMMAND.COM 15" xfId="646"/>
    <cellStyle name="=C:\WINNT\SYSTEM32\COMMAND.COM 16" xfId="894"/>
    <cellStyle name="=C:\WINNT\SYSTEM32\COMMAND.COM 17" xfId="1054"/>
    <cellStyle name="=C:\WINNT\SYSTEM32\COMMAND.COM 18" xfId="1214"/>
    <cellStyle name="=C:\WINNT\SYSTEM32\COMMAND.COM 19" xfId="1374"/>
    <cellStyle name="=C:\WINNT\SYSTEM32\COMMAND.COM 2" xfId="286"/>
    <cellStyle name="=C:\WINNT\SYSTEM32\COMMAND.COM 20" xfId="1533"/>
    <cellStyle name="=C:\WINNT\SYSTEM32\COMMAND.COM 21" xfId="1692"/>
    <cellStyle name="=C:\WINNT\SYSTEM32\COMMAND.COM 22" xfId="1847"/>
    <cellStyle name="=C:\WINNT\SYSTEM32\COMMAND.COM 23" xfId="2001"/>
    <cellStyle name="=C:\WINNT\SYSTEM32\COMMAND.COM 24" xfId="2302"/>
    <cellStyle name="=C:\WINNT\SYSTEM32\COMMAND.COM 25" xfId="2185"/>
    <cellStyle name="=C:\WINNT\SYSTEM32\COMMAND.COM 26" xfId="2490"/>
    <cellStyle name="=C:\WINNT\SYSTEM32\COMMAND.COM 27" xfId="2647"/>
    <cellStyle name="=C:\WINNT\SYSTEM32\COMMAND.COM 28" xfId="2969"/>
    <cellStyle name="=C:\WINNT\SYSTEM32\COMMAND.COM 29" xfId="58152"/>
    <cellStyle name="=C:\WINNT\SYSTEM32\COMMAND.COM 3" xfId="287"/>
    <cellStyle name="=C:\WINNT\SYSTEM32\COMMAND.COM 4" xfId="288"/>
    <cellStyle name="=C:\WINNT\SYSTEM32\COMMAND.COM 5" xfId="289"/>
    <cellStyle name="=C:\WINNT\SYSTEM32\COMMAND.COM 6" xfId="294"/>
    <cellStyle name="=C:\WINNT\SYSTEM32\COMMAND.COM 7" xfId="305"/>
    <cellStyle name="=C:\WINNT\SYSTEM32\COMMAND.COM 8" xfId="306"/>
    <cellStyle name="=C:\WINNT\SYSTEM32\COMMAND.COM 9" xfId="371"/>
    <cellStyle name="20% - Énfasis1" xfId="263" builtinId="30" customBuiltin="1"/>
    <cellStyle name="20% - Énfasis1 10" xfId="819"/>
    <cellStyle name="20% - Énfasis1 10 10" xfId="15036"/>
    <cellStyle name="20% - Énfasis1 10 11" xfId="16444"/>
    <cellStyle name="20% - Énfasis1 10 12" xfId="17852"/>
    <cellStyle name="20% - Énfasis1 10 13" xfId="19260"/>
    <cellStyle name="20% - Énfasis1 10 14" xfId="20668"/>
    <cellStyle name="20% - Énfasis1 10 15" xfId="22076"/>
    <cellStyle name="20% - Énfasis1 10 16" xfId="23484"/>
    <cellStyle name="20% - Énfasis1 10 17" xfId="24892"/>
    <cellStyle name="20% - Énfasis1 10 18" xfId="26300"/>
    <cellStyle name="20% - Énfasis1 10 19" xfId="27708"/>
    <cellStyle name="20% - Énfasis1 10 2" xfId="3612"/>
    <cellStyle name="20% - Énfasis1 10 20" xfId="33609"/>
    <cellStyle name="20% - Énfasis1 10 21" xfId="33170"/>
    <cellStyle name="20% - Énfasis1 10 22" xfId="30141"/>
    <cellStyle name="20% - Énfasis1 10 23" xfId="34978"/>
    <cellStyle name="20% - Énfasis1 10 24" xfId="29129"/>
    <cellStyle name="20% - Énfasis1 10 25" xfId="36162"/>
    <cellStyle name="20% - Énfasis1 10 26" xfId="37570"/>
    <cellStyle name="20% - Énfasis1 10 27" xfId="38976"/>
    <cellStyle name="20% - Énfasis1 10 28" xfId="40382"/>
    <cellStyle name="20% - Énfasis1 10 29" xfId="41786"/>
    <cellStyle name="20% - Énfasis1 10 3" xfId="8584"/>
    <cellStyle name="20% - Énfasis1 10 30" xfId="43186"/>
    <cellStyle name="20% - Énfasis1 10 31" xfId="44585"/>
    <cellStyle name="20% - Énfasis1 10 32" xfId="45978"/>
    <cellStyle name="20% - Énfasis1 10 33" xfId="47355"/>
    <cellStyle name="20% - Énfasis1 10 34" xfId="48720"/>
    <cellStyle name="20% - Énfasis1 10 35" xfId="50066"/>
    <cellStyle name="20% - Énfasis1 10 36" xfId="51381"/>
    <cellStyle name="20% - Énfasis1 10 37" xfId="52669"/>
    <cellStyle name="20% - Énfasis1 10 4" xfId="6059"/>
    <cellStyle name="20% - Énfasis1 10 5" xfId="8063"/>
    <cellStyle name="20% - Énfasis1 10 6" xfId="8369"/>
    <cellStyle name="20% - Énfasis1 10 7" xfId="10812"/>
    <cellStyle name="20% - Énfasis1 10 8" xfId="12220"/>
    <cellStyle name="20% - Énfasis1 10 9" xfId="13628"/>
    <cellStyle name="20% - Énfasis1 11" xfId="979"/>
    <cellStyle name="20% - Énfasis1 11 10" xfId="5934"/>
    <cellStyle name="20% - Énfasis1 11 11" xfId="11097"/>
    <cellStyle name="20% - Énfasis1 11 12" xfId="12505"/>
    <cellStyle name="20% - Énfasis1 11 13" xfId="13913"/>
    <cellStyle name="20% - Énfasis1 11 14" xfId="15321"/>
    <cellStyle name="20% - Énfasis1 11 15" xfId="16729"/>
    <cellStyle name="20% - Énfasis1 11 16" xfId="18137"/>
    <cellStyle name="20% - Énfasis1 11 17" xfId="19545"/>
    <cellStyle name="20% - Énfasis1 11 18" xfId="20953"/>
    <cellStyle name="20% - Énfasis1 11 19" xfId="22361"/>
    <cellStyle name="20% - Énfasis1 11 2" xfId="3730"/>
    <cellStyle name="20% - Énfasis1 11 20" xfId="27823"/>
    <cellStyle name="20% - Énfasis1 11 21" xfId="28770"/>
    <cellStyle name="20% - Énfasis1 11 22" xfId="35505"/>
    <cellStyle name="20% - Énfasis1 11 23" xfId="33806"/>
    <cellStyle name="20% - Énfasis1 11 24" xfId="33029"/>
    <cellStyle name="20% - Énfasis1 11 25" xfId="35631"/>
    <cellStyle name="20% - Énfasis1 11 26" xfId="32918"/>
    <cellStyle name="20% - Énfasis1 11 27" xfId="31069"/>
    <cellStyle name="20% - Énfasis1 11 28" xfId="34576"/>
    <cellStyle name="20% - Énfasis1 11 29" xfId="36447"/>
    <cellStyle name="20% - Énfasis1 11 3" xfId="9687"/>
    <cellStyle name="20% - Énfasis1 11 30" xfId="37855"/>
    <cellStyle name="20% - Énfasis1 11 31" xfId="39261"/>
    <cellStyle name="20% - Énfasis1 11 32" xfId="40666"/>
    <cellStyle name="20% - Énfasis1 11 33" xfId="42070"/>
    <cellStyle name="20% - Énfasis1 11 34" xfId="43469"/>
    <cellStyle name="20% - Énfasis1 11 35" xfId="44865"/>
    <cellStyle name="20% - Énfasis1 11 36" xfId="46257"/>
    <cellStyle name="20% - Énfasis1 11 37" xfId="47634"/>
    <cellStyle name="20% - Énfasis1 11 4" xfId="8057"/>
    <cellStyle name="20% - Énfasis1 11 5" xfId="8482"/>
    <cellStyle name="20% - Énfasis1 11 6" xfId="9928"/>
    <cellStyle name="20% - Énfasis1 11 7" xfId="10024"/>
    <cellStyle name="20% - Énfasis1 11 8" xfId="8625"/>
    <cellStyle name="20% - Énfasis1 11 9" xfId="8659"/>
    <cellStyle name="20% - Énfasis1 12" xfId="1139"/>
    <cellStyle name="20% - Énfasis1 12 10" xfId="20068"/>
    <cellStyle name="20% - Énfasis1 12 11" xfId="21476"/>
    <cellStyle name="20% - Énfasis1 12 12" xfId="22884"/>
    <cellStyle name="20% - Énfasis1 12 13" xfId="24292"/>
    <cellStyle name="20% - Énfasis1 12 14" xfId="25700"/>
    <cellStyle name="20% - Énfasis1 12 15" xfId="27108"/>
    <cellStyle name="20% - Énfasis1 12 16" xfId="28516"/>
    <cellStyle name="20% - Énfasis1 12 17" xfId="29926"/>
    <cellStyle name="20% - Énfasis1 12 18" xfId="31333"/>
    <cellStyle name="20% - Énfasis1 12 19" xfId="32743"/>
    <cellStyle name="20% - Énfasis1 12 2" xfId="3851"/>
    <cellStyle name="20% - Énfasis1 12 20" xfId="31129"/>
    <cellStyle name="20% - Énfasis1 12 21" xfId="35255"/>
    <cellStyle name="20% - Énfasis1 12 22" xfId="36971"/>
    <cellStyle name="20% - Énfasis1 12 23" xfId="38379"/>
    <cellStyle name="20% - Énfasis1 12 24" xfId="39785"/>
    <cellStyle name="20% - Énfasis1 12 25" xfId="41190"/>
    <cellStyle name="20% - Énfasis1 12 26" xfId="42592"/>
    <cellStyle name="20% - Énfasis1 12 27" xfId="43991"/>
    <cellStyle name="20% - Énfasis1 12 28" xfId="45387"/>
    <cellStyle name="20% - Énfasis1 12 29" xfId="46775"/>
    <cellStyle name="20% - Énfasis1 12 3" xfId="6570"/>
    <cellStyle name="20% - Énfasis1 12 30" xfId="48145"/>
    <cellStyle name="20% - Énfasis1 12 31" xfId="49497"/>
    <cellStyle name="20% - Énfasis1 12 32" xfId="50823"/>
    <cellStyle name="20% - Énfasis1 12 33" xfId="52127"/>
    <cellStyle name="20% - Énfasis1 12 34" xfId="53382"/>
    <cellStyle name="20% - Énfasis1 12 35" xfId="54571"/>
    <cellStyle name="20% - Énfasis1 12 36" xfId="55656"/>
    <cellStyle name="20% - Énfasis1 12 37" xfId="56610"/>
    <cellStyle name="20% - Énfasis1 12 4" xfId="11620"/>
    <cellStyle name="20% - Énfasis1 12 5" xfId="13028"/>
    <cellStyle name="20% - Énfasis1 12 6" xfId="14436"/>
    <cellStyle name="20% - Énfasis1 12 7" xfId="15844"/>
    <cellStyle name="20% - Énfasis1 12 8" xfId="17252"/>
    <cellStyle name="20% - Énfasis1 12 9" xfId="18660"/>
    <cellStyle name="20% - Énfasis1 13" xfId="1299"/>
    <cellStyle name="20% - Énfasis1 13 10" xfId="20689"/>
    <cellStyle name="20% - Énfasis1 13 11" xfId="22097"/>
    <cellStyle name="20% - Énfasis1 13 12" xfId="23505"/>
    <cellStyle name="20% - Énfasis1 13 13" xfId="24913"/>
    <cellStyle name="20% - Énfasis1 13 14" xfId="26321"/>
    <cellStyle name="20% - Énfasis1 13 15" xfId="27729"/>
    <cellStyle name="20% - Énfasis1 13 16" xfId="29138"/>
    <cellStyle name="20% - Énfasis1 13 17" xfId="30547"/>
    <cellStyle name="20% - Énfasis1 13 18" xfId="31955"/>
    <cellStyle name="20% - Énfasis1 13 19" xfId="33364"/>
    <cellStyle name="20% - Énfasis1 13 2" xfId="3974"/>
    <cellStyle name="20% - Énfasis1 13 20" xfId="32089"/>
    <cellStyle name="20% - Énfasis1 13 21" xfId="36183"/>
    <cellStyle name="20% - Énfasis1 13 22" xfId="37591"/>
    <cellStyle name="20% - Énfasis1 13 23" xfId="38997"/>
    <cellStyle name="20% - Énfasis1 13 24" xfId="40403"/>
    <cellStyle name="20% - Énfasis1 13 25" xfId="41807"/>
    <cellStyle name="20% - Énfasis1 13 26" xfId="43207"/>
    <cellStyle name="20% - Énfasis1 13 27" xfId="44606"/>
    <cellStyle name="20% - Énfasis1 13 28" xfId="45998"/>
    <cellStyle name="20% - Énfasis1 13 29" xfId="47375"/>
    <cellStyle name="20% - Énfasis1 13 3" xfId="10833"/>
    <cellStyle name="20% - Énfasis1 13 30" xfId="48740"/>
    <cellStyle name="20% - Énfasis1 13 31" xfId="50082"/>
    <cellStyle name="20% - Énfasis1 13 32" xfId="51395"/>
    <cellStyle name="20% - Énfasis1 13 33" xfId="52682"/>
    <cellStyle name="20% - Énfasis1 13 34" xfId="53911"/>
    <cellStyle name="20% - Énfasis1 13 35" xfId="55053"/>
    <cellStyle name="20% - Énfasis1 13 36" xfId="56089"/>
    <cellStyle name="20% - Énfasis1 13 37" xfId="56945"/>
    <cellStyle name="20% - Énfasis1 13 4" xfId="12241"/>
    <cellStyle name="20% - Énfasis1 13 5" xfId="13649"/>
    <cellStyle name="20% - Énfasis1 13 6" xfId="15057"/>
    <cellStyle name="20% - Énfasis1 13 7" xfId="16465"/>
    <cellStyle name="20% - Énfasis1 13 8" xfId="17873"/>
    <cellStyle name="20% - Énfasis1 13 9" xfId="19281"/>
    <cellStyle name="20% - Énfasis1 14" xfId="1459"/>
    <cellStyle name="20% - Énfasis1 14 10" xfId="16624"/>
    <cellStyle name="20% - Énfasis1 14 11" xfId="18032"/>
    <cellStyle name="20% - Énfasis1 14 12" xfId="19440"/>
    <cellStyle name="20% - Énfasis1 14 13" xfId="20848"/>
    <cellStyle name="20% - Énfasis1 14 14" xfId="22256"/>
    <cellStyle name="20% - Énfasis1 14 15" xfId="23664"/>
    <cellStyle name="20% - Énfasis1 14 16" xfId="25072"/>
    <cellStyle name="20% - Énfasis1 14 17" xfId="26480"/>
    <cellStyle name="20% - Énfasis1 14 18" xfId="27888"/>
    <cellStyle name="20% - Énfasis1 14 19" xfId="29297"/>
    <cellStyle name="20% - Énfasis1 14 2" xfId="4097"/>
    <cellStyle name="20% - Énfasis1 14 20" xfId="30098"/>
    <cellStyle name="20% - Énfasis1 14 21" xfId="35006"/>
    <cellStyle name="20% - Énfasis1 14 22" xfId="35722"/>
    <cellStyle name="20% - Énfasis1 14 23" xfId="34466"/>
    <cellStyle name="20% - Énfasis1 14 24" xfId="36342"/>
    <cellStyle name="20% - Énfasis1 14 25" xfId="37750"/>
    <cellStyle name="20% - Énfasis1 14 26" xfId="39156"/>
    <cellStyle name="20% - Énfasis1 14 27" xfId="40561"/>
    <cellStyle name="20% - Énfasis1 14 28" xfId="41965"/>
    <cellStyle name="20% - Énfasis1 14 29" xfId="43365"/>
    <cellStyle name="20% - Énfasis1 14 3" xfId="9656"/>
    <cellStyle name="20% - Énfasis1 14 30" xfId="44762"/>
    <cellStyle name="20% - Énfasis1 14 31" xfId="46154"/>
    <cellStyle name="20% - Énfasis1 14 32" xfId="47531"/>
    <cellStyle name="20% - Énfasis1 14 33" xfId="48894"/>
    <cellStyle name="20% - Énfasis1 14 34" xfId="50233"/>
    <cellStyle name="20% - Énfasis1 14 35" xfId="51543"/>
    <cellStyle name="20% - Énfasis1 14 36" xfId="52823"/>
    <cellStyle name="20% - Énfasis1 14 37" xfId="54040"/>
    <cellStyle name="20% - Énfasis1 14 4" xfId="8397"/>
    <cellStyle name="20% - Énfasis1 14 5" xfId="8742"/>
    <cellStyle name="20% - Énfasis1 14 6" xfId="10992"/>
    <cellStyle name="20% - Énfasis1 14 7" xfId="12400"/>
    <cellStyle name="20% - Énfasis1 14 8" xfId="13808"/>
    <cellStyle name="20% - Énfasis1 14 9" xfId="15216"/>
    <cellStyle name="20% - Énfasis1 15" xfId="1617"/>
    <cellStyle name="20% - Énfasis1 15 10" xfId="18325"/>
    <cellStyle name="20% - Énfasis1 15 11" xfId="19733"/>
    <cellStyle name="20% - Énfasis1 15 12" xfId="21141"/>
    <cellStyle name="20% - Énfasis1 15 13" xfId="22549"/>
    <cellStyle name="20% - Énfasis1 15 14" xfId="23957"/>
    <cellStyle name="20% - Énfasis1 15 15" xfId="25365"/>
    <cellStyle name="20% - Énfasis1 15 16" xfId="26773"/>
    <cellStyle name="20% - Énfasis1 15 17" xfId="28181"/>
    <cellStyle name="20% - Énfasis1 15 18" xfId="29590"/>
    <cellStyle name="20% - Énfasis1 15 19" xfId="30999"/>
    <cellStyle name="20% - Énfasis1 15 2" xfId="4221"/>
    <cellStyle name="20% - Énfasis1 15 20" xfId="33699"/>
    <cellStyle name="20% - Énfasis1 15 21" xfId="31004"/>
    <cellStyle name="20% - Énfasis1 15 22" xfId="34775"/>
    <cellStyle name="20% - Énfasis1 15 23" xfId="36635"/>
    <cellStyle name="20% - Énfasis1 15 24" xfId="38043"/>
    <cellStyle name="20% - Énfasis1 15 25" xfId="39449"/>
    <cellStyle name="20% - Énfasis1 15 26" xfId="40854"/>
    <cellStyle name="20% - Énfasis1 15 27" xfId="42257"/>
    <cellStyle name="20% - Énfasis1 15 28" xfId="43656"/>
    <cellStyle name="20% - Énfasis1 15 29" xfId="45052"/>
    <cellStyle name="20% - Énfasis1 15 3" xfId="8201"/>
    <cellStyle name="20% - Énfasis1 15 30" xfId="46443"/>
    <cellStyle name="20% - Énfasis1 15 31" xfId="47817"/>
    <cellStyle name="20% - Énfasis1 15 32" xfId="49175"/>
    <cellStyle name="20% - Énfasis1 15 33" xfId="50511"/>
    <cellStyle name="20% - Énfasis1 15 34" xfId="51817"/>
    <cellStyle name="20% - Énfasis1 15 35" xfId="53086"/>
    <cellStyle name="20% - Énfasis1 15 36" xfId="54289"/>
    <cellStyle name="20% - Énfasis1 15 37" xfId="55395"/>
    <cellStyle name="20% - Énfasis1 15 4" xfId="9316"/>
    <cellStyle name="20% - Énfasis1 15 5" xfId="11285"/>
    <cellStyle name="20% - Énfasis1 15 6" xfId="12693"/>
    <cellStyle name="20% - Énfasis1 15 7" xfId="14101"/>
    <cellStyle name="20% - Énfasis1 15 8" xfId="15509"/>
    <cellStyle name="20% - Énfasis1 15 9" xfId="16917"/>
    <cellStyle name="20% - Énfasis1 16" xfId="1774"/>
    <cellStyle name="20% - Énfasis1 16 10" xfId="20557"/>
    <cellStyle name="20% - Énfasis1 16 11" xfId="21965"/>
    <cellStyle name="20% - Énfasis1 16 12" xfId="23373"/>
    <cellStyle name="20% - Énfasis1 16 13" xfId="24781"/>
    <cellStyle name="20% - Énfasis1 16 14" xfId="26189"/>
    <cellStyle name="20% - Énfasis1 16 15" xfId="27597"/>
    <cellStyle name="20% - Énfasis1 16 16" xfId="29005"/>
    <cellStyle name="20% - Énfasis1 16 17" xfId="30414"/>
    <cellStyle name="20% - Énfasis1 16 18" xfId="31822"/>
    <cellStyle name="20% - Énfasis1 16 19" xfId="33231"/>
    <cellStyle name="20% - Énfasis1 16 2" xfId="4345"/>
    <cellStyle name="20% - Énfasis1 16 20" xfId="33746"/>
    <cellStyle name="20% - Énfasis1 16 21" xfId="36050"/>
    <cellStyle name="20% - Énfasis1 16 22" xfId="37458"/>
    <cellStyle name="20% - Énfasis1 16 23" xfId="38864"/>
    <cellStyle name="20% - Énfasis1 16 24" xfId="40270"/>
    <cellStyle name="20% - Énfasis1 16 25" xfId="41674"/>
    <cellStyle name="20% - Énfasis1 16 26" xfId="43074"/>
    <cellStyle name="20% - Énfasis1 16 27" xfId="44473"/>
    <cellStyle name="20% - Énfasis1 16 28" xfId="45866"/>
    <cellStyle name="20% - Énfasis1 16 29" xfId="47243"/>
    <cellStyle name="20% - Énfasis1 16 3" xfId="10701"/>
    <cellStyle name="20% - Énfasis1 16 30" xfId="48609"/>
    <cellStyle name="20% - Énfasis1 16 31" xfId="49959"/>
    <cellStyle name="20% - Énfasis1 16 32" xfId="51277"/>
    <cellStyle name="20% - Énfasis1 16 33" xfId="52570"/>
    <cellStyle name="20% - Énfasis1 16 34" xfId="53808"/>
    <cellStyle name="20% - Énfasis1 16 35" xfId="54959"/>
    <cellStyle name="20% - Énfasis1 16 36" xfId="56008"/>
    <cellStyle name="20% - Énfasis1 16 37" xfId="56883"/>
    <cellStyle name="20% - Énfasis1 16 4" xfId="12109"/>
    <cellStyle name="20% - Énfasis1 16 5" xfId="13517"/>
    <cellStyle name="20% - Énfasis1 16 6" xfId="14925"/>
    <cellStyle name="20% - Énfasis1 16 7" xfId="16333"/>
    <cellStyle name="20% - Énfasis1 16 8" xfId="17741"/>
    <cellStyle name="20% - Énfasis1 16 9" xfId="19149"/>
    <cellStyle name="20% - Énfasis1 17" xfId="1928"/>
    <cellStyle name="20% - Énfasis1 17 10" xfId="11816"/>
    <cellStyle name="20% - Énfasis1 17 11" xfId="13224"/>
    <cellStyle name="20% - Énfasis1 17 12" xfId="14632"/>
    <cellStyle name="20% - Énfasis1 17 13" xfId="16040"/>
    <cellStyle name="20% - Énfasis1 17 14" xfId="17448"/>
    <cellStyle name="20% - Énfasis1 17 15" xfId="18856"/>
    <cellStyle name="20% - Énfasis1 17 16" xfId="20264"/>
    <cellStyle name="20% - Énfasis1 17 17" xfId="21672"/>
    <cellStyle name="20% - Énfasis1 17 18" xfId="23080"/>
    <cellStyle name="20% - Énfasis1 17 19" xfId="24488"/>
    <cellStyle name="20% - Énfasis1 17 2" xfId="4469"/>
    <cellStyle name="20% - Énfasis1 17 20" xfId="30197"/>
    <cellStyle name="20% - Énfasis1 17 21" xfId="32504"/>
    <cellStyle name="20% - Énfasis1 17 22" xfId="23247"/>
    <cellStyle name="20% - Énfasis1 17 23" xfId="30082"/>
    <cellStyle name="20% - Énfasis1 17 24" xfId="26804"/>
    <cellStyle name="20% - Énfasis1 17 25" xfId="33104"/>
    <cellStyle name="20% - Énfasis1 17 26" xfId="33712"/>
    <cellStyle name="20% - Énfasis1 17 27" xfId="35416"/>
    <cellStyle name="20% - Énfasis1 17 28" xfId="37166"/>
    <cellStyle name="20% - Énfasis1 17 29" xfId="38574"/>
    <cellStyle name="20% - Énfasis1 17 3" xfId="8782"/>
    <cellStyle name="20% - Énfasis1 17 30" xfId="39980"/>
    <cellStyle name="20% - Énfasis1 17 31" xfId="41385"/>
    <cellStyle name="20% - Énfasis1 17 32" xfId="42787"/>
    <cellStyle name="20% - Énfasis1 17 33" xfId="44186"/>
    <cellStyle name="20% - Énfasis1 17 34" xfId="45582"/>
    <cellStyle name="20% - Énfasis1 17 35" xfId="46966"/>
    <cellStyle name="20% - Énfasis1 17 36" xfId="48335"/>
    <cellStyle name="20% - Énfasis1 17 37" xfId="49687"/>
    <cellStyle name="20% - Énfasis1 17 4" xfId="10200"/>
    <cellStyle name="20% - Énfasis1 17 5" xfId="9407"/>
    <cellStyle name="20% - Énfasis1 17 6" xfId="6638"/>
    <cellStyle name="20% - Énfasis1 17 7" xfId="10283"/>
    <cellStyle name="20% - Énfasis1 17 8" xfId="8277"/>
    <cellStyle name="20% - Énfasis1 17 9" xfId="10401"/>
    <cellStyle name="20% - Énfasis1 18" xfId="2169"/>
    <cellStyle name="20% - Énfasis1 18 10" xfId="16273"/>
    <cellStyle name="20% - Énfasis1 18 11" xfId="17681"/>
    <cellStyle name="20% - Énfasis1 18 12" xfId="19089"/>
    <cellStyle name="20% - Énfasis1 18 13" xfId="20497"/>
    <cellStyle name="20% - Énfasis1 18 14" xfId="21905"/>
    <cellStyle name="20% - Énfasis1 18 15" xfId="23313"/>
    <cellStyle name="20% - Énfasis1 18 16" xfId="24721"/>
    <cellStyle name="20% - Énfasis1 18 17" xfId="26129"/>
    <cellStyle name="20% - Énfasis1 18 18" xfId="27537"/>
    <cellStyle name="20% - Énfasis1 18 19" xfId="28945"/>
    <cellStyle name="20% - Énfasis1 18 2" xfId="3270"/>
    <cellStyle name="20% - Énfasis1 18 20" xfId="35353"/>
    <cellStyle name="20% - Énfasis1 18 21" xfId="33860"/>
    <cellStyle name="20% - Énfasis1 18 22" xfId="27301"/>
    <cellStyle name="20% - Énfasis1 18 23" xfId="23292"/>
    <cellStyle name="20% - Énfasis1 18 24" xfId="35990"/>
    <cellStyle name="20% - Énfasis1 18 25" xfId="37398"/>
    <cellStyle name="20% - Énfasis1 18 26" xfId="38806"/>
    <cellStyle name="20% - Énfasis1 18 27" xfId="40212"/>
    <cellStyle name="20% - Énfasis1 18 28" xfId="41616"/>
    <cellStyle name="20% - Énfasis1 18 29" xfId="43016"/>
    <cellStyle name="20% - Énfasis1 18 3" xfId="7941"/>
    <cellStyle name="20% - Énfasis1 18 30" xfId="44415"/>
    <cellStyle name="20% - Énfasis1 18 31" xfId="45809"/>
    <cellStyle name="20% - Énfasis1 18 32" xfId="47189"/>
    <cellStyle name="20% - Énfasis1 18 33" xfId="48555"/>
    <cellStyle name="20% - Énfasis1 18 34" xfId="49905"/>
    <cellStyle name="20% - Énfasis1 18 35" xfId="51224"/>
    <cellStyle name="20% - Énfasis1 18 36" xfId="52518"/>
    <cellStyle name="20% - Énfasis1 18 37" xfId="53756"/>
    <cellStyle name="20% - Énfasis1 18 4" xfId="9002"/>
    <cellStyle name="20% - Énfasis1 18 5" xfId="8029"/>
    <cellStyle name="20% - Énfasis1 18 6" xfId="10641"/>
    <cellStyle name="20% - Énfasis1 18 7" xfId="12049"/>
    <cellStyle name="20% - Énfasis1 18 8" xfId="13457"/>
    <cellStyle name="20% - Énfasis1 18 9" xfId="14865"/>
    <cellStyle name="20% - Énfasis1 19" xfId="1952"/>
    <cellStyle name="20% - Énfasis1 19 10" xfId="20812"/>
    <cellStyle name="20% - Énfasis1 19 11" xfId="22220"/>
    <cellStyle name="20% - Énfasis1 19 12" xfId="23628"/>
    <cellStyle name="20% - Énfasis1 19 13" xfId="25036"/>
    <cellStyle name="20% - Énfasis1 19 14" xfId="26444"/>
    <cellStyle name="20% - Énfasis1 19 15" xfId="27852"/>
    <cellStyle name="20% - Énfasis1 19 16" xfId="29261"/>
    <cellStyle name="20% - Énfasis1 19 17" xfId="30670"/>
    <cellStyle name="20% - Énfasis1 19 18" xfId="32078"/>
    <cellStyle name="20% - Énfasis1 19 19" xfId="33487"/>
    <cellStyle name="20% - Énfasis1 19 2" xfId="4720"/>
    <cellStyle name="20% - Énfasis1 19 20" xfId="34429"/>
    <cellStyle name="20% - Énfasis1 19 21" xfId="36306"/>
    <cellStyle name="20% - Énfasis1 19 22" xfId="37714"/>
    <cellStyle name="20% - Énfasis1 19 23" xfId="39120"/>
    <cellStyle name="20% - Énfasis1 19 24" xfId="40525"/>
    <cellStyle name="20% - Énfasis1 19 25" xfId="41929"/>
    <cellStyle name="20% - Énfasis1 19 26" xfId="43329"/>
    <cellStyle name="20% - Énfasis1 19 27" xfId="44726"/>
    <cellStyle name="20% - Énfasis1 19 28" xfId="46118"/>
    <cellStyle name="20% - Énfasis1 19 29" xfId="47495"/>
    <cellStyle name="20% - Énfasis1 19 3" xfId="10956"/>
    <cellStyle name="20% - Énfasis1 19 30" xfId="48858"/>
    <cellStyle name="20% - Énfasis1 19 31" xfId="50199"/>
    <cellStyle name="20% - Énfasis1 19 32" xfId="51512"/>
    <cellStyle name="20% - Énfasis1 19 33" xfId="52794"/>
    <cellStyle name="20% - Énfasis1 19 34" xfId="54011"/>
    <cellStyle name="20% - Énfasis1 19 35" xfId="55144"/>
    <cellStyle name="20% - Énfasis1 19 36" xfId="56169"/>
    <cellStyle name="20% - Énfasis1 19 37" xfId="57007"/>
    <cellStyle name="20% - Énfasis1 19 4" xfId="12364"/>
    <cellStyle name="20% - Énfasis1 19 5" xfId="13772"/>
    <cellStyle name="20% - Énfasis1 19 6" xfId="15180"/>
    <cellStyle name="20% - Énfasis1 19 7" xfId="16588"/>
    <cellStyle name="20% - Énfasis1 19 8" xfId="17996"/>
    <cellStyle name="20% - Énfasis1 19 9" xfId="19404"/>
    <cellStyle name="20% - Énfasis1 2" xfId="105"/>
    <cellStyle name="20% - Énfasis1 2 10" xfId="723"/>
    <cellStyle name="20% - Énfasis1 2 11" xfId="892"/>
    <cellStyle name="20% - Énfasis1 2 12" xfId="1052"/>
    <cellStyle name="20% - Énfasis1 2 13" xfId="1212"/>
    <cellStyle name="20% - Énfasis1 2 14" xfId="1372"/>
    <cellStyle name="20% - Énfasis1 2 15" xfId="1531"/>
    <cellStyle name="20% - Énfasis1 2 16" xfId="2197"/>
    <cellStyle name="20% - Énfasis1 2 17" xfId="2297"/>
    <cellStyle name="20% - Énfasis1 2 18" xfId="2404"/>
    <cellStyle name="20% - Énfasis1 2 19" xfId="1742"/>
    <cellStyle name="20% - Énfasis1 2 2" xfId="392"/>
    <cellStyle name="20% - Énfasis1 2 20" xfId="2413"/>
    <cellStyle name="20% - Énfasis1 2 3" xfId="450"/>
    <cellStyle name="20% - Énfasis1 2 4" xfId="552"/>
    <cellStyle name="20% - Énfasis1 2 5" xfId="609"/>
    <cellStyle name="20% - Énfasis1 2 5 2" xfId="57930"/>
    <cellStyle name="20% - Énfasis1 2 6" xfId="666"/>
    <cellStyle name="20% - Énfasis1 2 6 2" xfId="58009"/>
    <cellStyle name="20% - Énfasis1 2 7" xfId="498"/>
    <cellStyle name="20% - Énfasis1 2 7 2" xfId="58078"/>
    <cellStyle name="20% - Énfasis1 2 8" xfId="806"/>
    <cellStyle name="20% - Énfasis1 2 9" xfId="710"/>
    <cellStyle name="20% - Énfasis1 20" xfId="2417"/>
    <cellStyle name="20% - Énfasis1 20 10" xfId="11466"/>
    <cellStyle name="20% - Énfasis1 20 11" xfId="12874"/>
    <cellStyle name="20% - Énfasis1 20 12" xfId="14282"/>
    <cellStyle name="20% - Énfasis1 20 13" xfId="15690"/>
    <cellStyle name="20% - Énfasis1 20 14" xfId="17098"/>
    <cellStyle name="20% - Énfasis1 20 15" xfId="18506"/>
    <cellStyle name="20% - Énfasis1 20 16" xfId="19914"/>
    <cellStyle name="20% - Énfasis1 20 17" xfId="21322"/>
    <cellStyle name="20% - Énfasis1 20 18" xfId="22730"/>
    <cellStyle name="20% - Énfasis1 20 19" xfId="24138"/>
    <cellStyle name="20% - Énfasis1 20 2" xfId="4843"/>
    <cellStyle name="20% - Énfasis1 20 20" xfId="26454"/>
    <cellStyle name="20% - Énfasis1 20 21" xfId="17427"/>
    <cellStyle name="20% - Énfasis1 20 22" xfId="33132"/>
    <cellStyle name="20% - Énfasis1 20 23" xfId="28175"/>
    <cellStyle name="20% - Énfasis1 20 24" xfId="34305"/>
    <cellStyle name="20% - Énfasis1 20 25" xfId="32607"/>
    <cellStyle name="20% - Énfasis1 20 26" xfId="33583"/>
    <cellStyle name="20% - Énfasis1 20 27" xfId="35087"/>
    <cellStyle name="20% - Énfasis1 20 28" xfId="36816"/>
    <cellStyle name="20% - Énfasis1 20 29" xfId="38224"/>
    <cellStyle name="20% - Énfasis1 20 3" xfId="8760"/>
    <cellStyle name="20% - Énfasis1 20 30" xfId="39630"/>
    <cellStyle name="20% - Énfasis1 20 31" xfId="41035"/>
    <cellStyle name="20% - Énfasis1 20 32" xfId="42438"/>
    <cellStyle name="20% - Énfasis1 20 33" xfId="43837"/>
    <cellStyle name="20% - Énfasis1 20 34" xfId="45233"/>
    <cellStyle name="20% - Énfasis1 20 35" xfId="46623"/>
    <cellStyle name="20% - Énfasis1 20 36" xfId="47995"/>
    <cellStyle name="20% - Énfasis1 20 37" xfId="49348"/>
    <cellStyle name="20% - Énfasis1 20 4" xfId="9050"/>
    <cellStyle name="20% - Énfasis1 20 5" xfId="9861"/>
    <cellStyle name="20% - Énfasis1 20 6" xfId="8868"/>
    <cellStyle name="20% - Énfasis1 20 7" xfId="7987"/>
    <cellStyle name="20% - Énfasis1 20 8" xfId="6835"/>
    <cellStyle name="20% - Énfasis1 20 9" xfId="9106"/>
    <cellStyle name="20% - Énfasis1 21" xfId="2574"/>
    <cellStyle name="20% - Énfasis1 21 10" xfId="14941"/>
    <cellStyle name="20% - Énfasis1 21 11" xfId="16349"/>
    <cellStyle name="20% - Énfasis1 21 12" xfId="17757"/>
    <cellStyle name="20% - Énfasis1 21 13" xfId="19165"/>
    <cellStyle name="20% - Énfasis1 21 14" xfId="20573"/>
    <cellStyle name="20% - Énfasis1 21 15" xfId="21981"/>
    <cellStyle name="20% - Énfasis1 21 16" xfId="23389"/>
    <cellStyle name="20% - Énfasis1 21 17" xfId="24797"/>
    <cellStyle name="20% - Énfasis1 21 18" xfId="26205"/>
    <cellStyle name="20% - Énfasis1 21 19" xfId="27613"/>
    <cellStyle name="20% - Énfasis1 21 2" xfId="4967"/>
    <cellStyle name="20% - Énfasis1 21 20" xfId="26298"/>
    <cellStyle name="20% - Énfasis1 21 21" xfId="33916"/>
    <cellStyle name="20% - Énfasis1 21 22" xfId="26982"/>
    <cellStyle name="20% - Énfasis1 21 23" xfId="31929"/>
    <cellStyle name="20% - Énfasis1 21 24" xfId="26446"/>
    <cellStyle name="20% - Énfasis1 21 25" xfId="36066"/>
    <cellStyle name="20% - Énfasis1 21 26" xfId="37474"/>
    <cellStyle name="20% - Énfasis1 21 27" xfId="38880"/>
    <cellStyle name="20% - Énfasis1 21 28" xfId="40286"/>
    <cellStyle name="20% - Énfasis1 21 29" xfId="41690"/>
    <cellStyle name="20% - Énfasis1 21 3" xfId="7703"/>
    <cellStyle name="20% - Énfasis1 21 30" xfId="43090"/>
    <cellStyle name="20% - Énfasis1 21 31" xfId="44489"/>
    <cellStyle name="20% - Énfasis1 21 32" xfId="45882"/>
    <cellStyle name="20% - Énfasis1 21 33" xfId="47259"/>
    <cellStyle name="20% - Énfasis1 21 34" xfId="48625"/>
    <cellStyle name="20% - Énfasis1 21 35" xfId="49974"/>
    <cellStyle name="20% - Énfasis1 21 36" xfId="51292"/>
    <cellStyle name="20% - Énfasis1 21 37" xfId="52584"/>
    <cellStyle name="20% - Énfasis1 21 4" xfId="9854"/>
    <cellStyle name="20% - Énfasis1 21 5" xfId="7839"/>
    <cellStyle name="20% - Énfasis1 21 6" xfId="9386"/>
    <cellStyle name="20% - Énfasis1 21 7" xfId="10717"/>
    <cellStyle name="20% - Énfasis1 21 8" xfId="12125"/>
    <cellStyle name="20% - Énfasis1 21 9" xfId="13533"/>
    <cellStyle name="20% - Énfasis1 22" xfId="2870"/>
    <cellStyle name="20% - Énfasis1 22 10" xfId="21455"/>
    <cellStyle name="20% - Énfasis1 22 11" xfId="22863"/>
    <cellStyle name="20% - Énfasis1 22 12" xfId="24271"/>
    <cellStyle name="20% - Énfasis1 22 13" xfId="25679"/>
    <cellStyle name="20% - Énfasis1 22 14" xfId="27087"/>
    <cellStyle name="20% - Énfasis1 22 15" xfId="28495"/>
    <cellStyle name="20% - Énfasis1 22 16" xfId="29905"/>
    <cellStyle name="20% - Énfasis1 22 17" xfId="31312"/>
    <cellStyle name="20% - Énfasis1 22 18" xfId="32722"/>
    <cellStyle name="20% - Énfasis1 22 19" xfId="34128"/>
    <cellStyle name="20% - Énfasis1 22 2" xfId="5086"/>
    <cellStyle name="20% - Énfasis1 22 20" xfId="35230"/>
    <cellStyle name="20% - Énfasis1 22 21" xfId="36950"/>
    <cellStyle name="20% - Énfasis1 22 22" xfId="38358"/>
    <cellStyle name="20% - Énfasis1 22 23" xfId="39764"/>
    <cellStyle name="20% - Énfasis1 22 24" xfId="41169"/>
    <cellStyle name="20% - Énfasis1 22 25" xfId="42571"/>
    <cellStyle name="20% - Énfasis1 22 26" xfId="43970"/>
    <cellStyle name="20% - Énfasis1 22 27" xfId="45366"/>
    <cellStyle name="20% - Énfasis1 22 28" xfId="46754"/>
    <cellStyle name="20% - Énfasis1 22 29" xfId="48124"/>
    <cellStyle name="20% - Énfasis1 22 3" xfId="11599"/>
    <cellStyle name="20% - Énfasis1 22 30" xfId="49477"/>
    <cellStyle name="20% - Énfasis1 22 31" xfId="50804"/>
    <cellStyle name="20% - Énfasis1 22 32" xfId="52108"/>
    <cellStyle name="20% - Énfasis1 22 33" xfId="53365"/>
    <cellStyle name="20% - Énfasis1 22 34" xfId="54556"/>
    <cellStyle name="20% - Énfasis1 22 35" xfId="55643"/>
    <cellStyle name="20% - Énfasis1 22 36" xfId="56599"/>
    <cellStyle name="20% - Énfasis1 22 37" xfId="57342"/>
    <cellStyle name="20% - Énfasis1 22 4" xfId="13007"/>
    <cellStyle name="20% - Énfasis1 22 5" xfId="14415"/>
    <cellStyle name="20% - Énfasis1 22 6" xfId="15823"/>
    <cellStyle name="20% - Énfasis1 22 7" xfId="17231"/>
    <cellStyle name="20% - Énfasis1 22 8" xfId="18639"/>
    <cellStyle name="20% - Énfasis1 22 9" xfId="20047"/>
    <cellStyle name="20% - Énfasis1 23" xfId="5218"/>
    <cellStyle name="20% - Énfasis1 23 10" xfId="19420"/>
    <cellStyle name="20% - Énfasis1 23 11" xfId="20828"/>
    <cellStyle name="20% - Énfasis1 23 12" xfId="22236"/>
    <cellStyle name="20% - Énfasis1 23 13" xfId="23644"/>
    <cellStyle name="20% - Énfasis1 23 14" xfId="25052"/>
    <cellStyle name="20% - Énfasis1 23 15" xfId="26460"/>
    <cellStyle name="20% - Énfasis1 23 16" xfId="27868"/>
    <cellStyle name="20% - Énfasis1 23 17" xfId="29277"/>
    <cellStyle name="20% - Énfasis1 23 18" xfId="30686"/>
    <cellStyle name="20% - Énfasis1 23 19" xfId="32094"/>
    <cellStyle name="20% - Énfasis1 23 2" xfId="9710"/>
    <cellStyle name="20% - Énfasis1 23 20" xfId="33824"/>
    <cellStyle name="20% - Énfasis1 23 21" xfId="34445"/>
    <cellStyle name="20% - Énfasis1 23 22" xfId="36322"/>
    <cellStyle name="20% - Énfasis1 23 23" xfId="37730"/>
    <cellStyle name="20% - Énfasis1 23 24" xfId="39136"/>
    <cellStyle name="20% - Énfasis1 23 25" xfId="40541"/>
    <cellStyle name="20% - Énfasis1 23 26" xfId="41945"/>
    <cellStyle name="20% - Énfasis1 23 27" xfId="43345"/>
    <cellStyle name="20% - Énfasis1 23 28" xfId="44742"/>
    <cellStyle name="20% - Énfasis1 23 29" xfId="46134"/>
    <cellStyle name="20% - Énfasis1 23 3" xfId="7885"/>
    <cellStyle name="20% - Énfasis1 23 30" xfId="47511"/>
    <cellStyle name="20% - Énfasis1 23 31" xfId="48874"/>
    <cellStyle name="20% - Énfasis1 23 32" xfId="50214"/>
    <cellStyle name="20% - Énfasis1 23 33" xfId="51525"/>
    <cellStyle name="20% - Énfasis1 23 34" xfId="52806"/>
    <cellStyle name="20% - Énfasis1 23 35" xfId="54023"/>
    <cellStyle name="20% - Énfasis1 23 36" xfId="55155"/>
    <cellStyle name="20% - Énfasis1 23 37" xfId="56178"/>
    <cellStyle name="20% - Énfasis1 23 4" xfId="10972"/>
    <cellStyle name="20% - Énfasis1 23 5" xfId="12380"/>
    <cellStyle name="20% - Énfasis1 23 6" xfId="13788"/>
    <cellStyle name="20% - Énfasis1 23 7" xfId="15196"/>
    <cellStyle name="20% - Énfasis1 23 8" xfId="16604"/>
    <cellStyle name="20% - Énfasis1 23 9" xfId="18012"/>
    <cellStyle name="20% - Énfasis1 24" xfId="5344"/>
    <cellStyle name="20% - Énfasis1 24 10" xfId="18635"/>
    <cellStyle name="20% - Énfasis1 24 11" xfId="20043"/>
    <cellStyle name="20% - Énfasis1 24 12" xfId="21451"/>
    <cellStyle name="20% - Énfasis1 24 13" xfId="22859"/>
    <cellStyle name="20% - Énfasis1 24 14" xfId="24267"/>
    <cellStyle name="20% - Énfasis1 24 15" xfId="25675"/>
    <cellStyle name="20% - Énfasis1 24 16" xfId="27083"/>
    <cellStyle name="20% - Énfasis1 24 17" xfId="28491"/>
    <cellStyle name="20% - Énfasis1 24 18" xfId="29901"/>
    <cellStyle name="20% - Énfasis1 24 19" xfId="31308"/>
    <cellStyle name="20% - Énfasis1 24 2" xfId="9833"/>
    <cellStyle name="20% - Énfasis1 24 20" xfId="22411"/>
    <cellStyle name="20% - Énfasis1 24 21" xfId="26755"/>
    <cellStyle name="20% - Énfasis1 24 22" xfId="35226"/>
    <cellStyle name="20% - Énfasis1 24 23" xfId="36946"/>
    <cellStyle name="20% - Énfasis1 24 24" xfId="38354"/>
    <cellStyle name="20% - Énfasis1 24 25" xfId="39760"/>
    <cellStyle name="20% - Énfasis1 24 26" xfId="41165"/>
    <cellStyle name="20% - Énfasis1 24 27" xfId="42567"/>
    <cellStyle name="20% - Énfasis1 24 28" xfId="43966"/>
    <cellStyle name="20% - Énfasis1 24 29" xfId="45362"/>
    <cellStyle name="20% - Énfasis1 24 3" xfId="8278"/>
    <cellStyle name="20% - Énfasis1 24 30" xfId="46750"/>
    <cellStyle name="20% - Énfasis1 24 31" xfId="48120"/>
    <cellStyle name="20% - Énfasis1 24 32" xfId="49473"/>
    <cellStyle name="20% - Énfasis1 24 33" xfId="50800"/>
    <cellStyle name="20% - Énfasis1 24 34" xfId="52104"/>
    <cellStyle name="20% - Énfasis1 24 35" xfId="53361"/>
    <cellStyle name="20% - Énfasis1 24 36" xfId="54552"/>
    <cellStyle name="20% - Énfasis1 24 37" xfId="55640"/>
    <cellStyle name="20% - Énfasis1 24 4" xfId="9654"/>
    <cellStyle name="20% - Énfasis1 24 5" xfId="11595"/>
    <cellStyle name="20% - Énfasis1 24 6" xfId="13003"/>
    <cellStyle name="20% - Énfasis1 24 7" xfId="14411"/>
    <cellStyle name="20% - Énfasis1 24 8" xfId="15819"/>
    <cellStyle name="20% - Énfasis1 24 9" xfId="17227"/>
    <cellStyle name="20% - Énfasis1 25" xfId="5470"/>
    <cellStyle name="20% - Énfasis1 25 10" xfId="21435"/>
    <cellStyle name="20% - Énfasis1 25 11" xfId="22843"/>
    <cellStyle name="20% - Énfasis1 25 12" xfId="24251"/>
    <cellStyle name="20% - Énfasis1 25 13" xfId="25659"/>
    <cellStyle name="20% - Énfasis1 25 14" xfId="27067"/>
    <cellStyle name="20% - Énfasis1 25 15" xfId="28475"/>
    <cellStyle name="20% - Énfasis1 25 16" xfId="29885"/>
    <cellStyle name="20% - Énfasis1 25 17" xfId="31292"/>
    <cellStyle name="20% - Énfasis1 25 18" xfId="32702"/>
    <cellStyle name="20% - Énfasis1 25 19" xfId="34108"/>
    <cellStyle name="20% - Énfasis1 25 2" xfId="9954"/>
    <cellStyle name="20% - Énfasis1 25 20" xfId="35210"/>
    <cellStyle name="20% - Énfasis1 25 21" xfId="36930"/>
    <cellStyle name="20% - Énfasis1 25 22" xfId="38338"/>
    <cellStyle name="20% - Énfasis1 25 23" xfId="39744"/>
    <cellStyle name="20% - Énfasis1 25 24" xfId="41149"/>
    <cellStyle name="20% - Énfasis1 25 25" xfId="42551"/>
    <cellStyle name="20% - Énfasis1 25 26" xfId="43950"/>
    <cellStyle name="20% - Énfasis1 25 27" xfId="45346"/>
    <cellStyle name="20% - Énfasis1 25 28" xfId="46734"/>
    <cellStyle name="20% - Énfasis1 25 29" xfId="48104"/>
    <cellStyle name="20% - Énfasis1 25 3" xfId="11579"/>
    <cellStyle name="20% - Énfasis1 25 30" xfId="49457"/>
    <cellStyle name="20% - Énfasis1 25 31" xfId="50784"/>
    <cellStyle name="20% - Énfasis1 25 32" xfId="52088"/>
    <cellStyle name="20% - Énfasis1 25 33" xfId="53347"/>
    <cellStyle name="20% - Énfasis1 25 34" xfId="54539"/>
    <cellStyle name="20% - Énfasis1 25 35" xfId="55629"/>
    <cellStyle name="20% - Énfasis1 25 36" xfId="56589"/>
    <cellStyle name="20% - Énfasis1 25 37" xfId="57335"/>
    <cellStyle name="20% - Énfasis1 25 4" xfId="12987"/>
    <cellStyle name="20% - Énfasis1 25 5" xfId="14395"/>
    <cellStyle name="20% - Énfasis1 25 6" xfId="15803"/>
    <cellStyle name="20% - Énfasis1 25 7" xfId="17211"/>
    <cellStyle name="20% - Énfasis1 25 8" xfId="18619"/>
    <cellStyle name="20% - Énfasis1 25 9" xfId="20027"/>
    <cellStyle name="20% - Énfasis1 26" xfId="5592"/>
    <cellStyle name="20% - Énfasis1 26 10" xfId="19368"/>
    <cellStyle name="20% - Énfasis1 26 11" xfId="20776"/>
    <cellStyle name="20% - Énfasis1 26 12" xfId="22184"/>
    <cellStyle name="20% - Énfasis1 26 13" xfId="23592"/>
    <cellStyle name="20% - Énfasis1 26 14" xfId="25000"/>
    <cellStyle name="20% - Énfasis1 26 15" xfId="26408"/>
    <cellStyle name="20% - Énfasis1 26 16" xfId="27816"/>
    <cellStyle name="20% - Énfasis1 26 17" xfId="29225"/>
    <cellStyle name="20% - Énfasis1 26 18" xfId="30634"/>
    <cellStyle name="20% - Énfasis1 26 19" xfId="32042"/>
    <cellStyle name="20% - Énfasis1 26 2" xfId="10073"/>
    <cellStyle name="20% - Énfasis1 26 20" xfId="34388"/>
    <cellStyle name="20% - Énfasis1 26 21" xfId="34393"/>
    <cellStyle name="20% - Énfasis1 26 22" xfId="36270"/>
    <cellStyle name="20% - Énfasis1 26 23" xfId="37678"/>
    <cellStyle name="20% - Énfasis1 26 24" xfId="39084"/>
    <cellStyle name="20% - Énfasis1 26 25" xfId="40489"/>
    <cellStyle name="20% - Énfasis1 26 26" xfId="41893"/>
    <cellStyle name="20% - Énfasis1 26 27" xfId="43293"/>
    <cellStyle name="20% - Énfasis1 26 28" xfId="44690"/>
    <cellStyle name="20% - Énfasis1 26 29" xfId="46082"/>
    <cellStyle name="20% - Énfasis1 26 3" xfId="8107"/>
    <cellStyle name="20% - Énfasis1 26 30" xfId="47459"/>
    <cellStyle name="20% - Énfasis1 26 31" xfId="48824"/>
    <cellStyle name="20% - Énfasis1 26 32" xfId="50165"/>
    <cellStyle name="20% - Énfasis1 26 33" xfId="51478"/>
    <cellStyle name="20% - Énfasis1 26 34" xfId="52763"/>
    <cellStyle name="20% - Énfasis1 26 35" xfId="53984"/>
    <cellStyle name="20% - Énfasis1 26 36" xfId="55122"/>
    <cellStyle name="20% - Énfasis1 26 37" xfId="56150"/>
    <cellStyle name="20% - Énfasis1 26 4" xfId="10920"/>
    <cellStyle name="20% - Énfasis1 26 5" xfId="12328"/>
    <cellStyle name="20% - Énfasis1 26 6" xfId="13736"/>
    <cellStyle name="20% - Énfasis1 26 7" xfId="15144"/>
    <cellStyle name="20% - Énfasis1 26 8" xfId="16552"/>
    <cellStyle name="20% - Énfasis1 26 9" xfId="17960"/>
    <cellStyle name="20% - Énfasis1 27" xfId="5558"/>
    <cellStyle name="20% - Énfasis1 27 10" xfId="20350"/>
    <cellStyle name="20% - Énfasis1 27 11" xfId="21758"/>
    <cellStyle name="20% - Énfasis1 27 12" xfId="23166"/>
    <cellStyle name="20% - Énfasis1 27 13" xfId="24574"/>
    <cellStyle name="20% - Énfasis1 27 14" xfId="25982"/>
    <cellStyle name="20% - Énfasis1 27 15" xfId="27390"/>
    <cellStyle name="20% - Énfasis1 27 16" xfId="28798"/>
    <cellStyle name="20% - Énfasis1 27 17" xfId="30208"/>
    <cellStyle name="20% - Énfasis1 27 18" xfId="31615"/>
    <cellStyle name="20% - Énfasis1 27 19" xfId="33025"/>
    <cellStyle name="20% - Énfasis1 27 2" xfId="10040"/>
    <cellStyle name="20% - Énfasis1 27 20" xfId="32780"/>
    <cellStyle name="20% - Énfasis1 27 21" xfId="35844"/>
    <cellStyle name="20% - Énfasis1 27 22" xfId="37252"/>
    <cellStyle name="20% - Énfasis1 27 23" xfId="38660"/>
    <cellStyle name="20% - Énfasis1 27 24" xfId="40066"/>
    <cellStyle name="20% - Énfasis1 27 25" xfId="41471"/>
    <cellStyle name="20% - Énfasis1 27 26" xfId="42871"/>
    <cellStyle name="20% - Énfasis1 27 27" xfId="44270"/>
    <cellStyle name="20% - Énfasis1 27 28" xfId="45665"/>
    <cellStyle name="20% - Énfasis1 27 29" xfId="47048"/>
    <cellStyle name="20% - Énfasis1 27 3" xfId="10494"/>
    <cellStyle name="20% - Énfasis1 27 30" xfId="48415"/>
    <cellStyle name="20% - Énfasis1 27 31" xfId="49766"/>
    <cellStyle name="20% - Énfasis1 27 32" xfId="51086"/>
    <cellStyle name="20% - Énfasis1 27 33" xfId="52382"/>
    <cellStyle name="20% - Énfasis1 27 34" xfId="53626"/>
    <cellStyle name="20% - Énfasis1 27 35" xfId="54795"/>
    <cellStyle name="20% - Énfasis1 27 36" xfId="55858"/>
    <cellStyle name="20% - Énfasis1 27 37" xfId="56771"/>
    <cellStyle name="20% - Énfasis1 27 4" xfId="11902"/>
    <cellStyle name="20% - Énfasis1 27 5" xfId="13310"/>
    <cellStyle name="20% - Énfasis1 27 6" xfId="14718"/>
    <cellStyle name="20% - Énfasis1 27 7" xfId="16126"/>
    <cellStyle name="20% - Énfasis1 27 8" xfId="17534"/>
    <cellStyle name="20% - Énfasis1 27 9" xfId="18942"/>
    <cellStyle name="20% - Énfasis1 28" xfId="5859"/>
    <cellStyle name="20% - Énfasis1 28 10" xfId="19929"/>
    <cellStyle name="20% - Énfasis1 28 11" xfId="21337"/>
    <cellStyle name="20% - Énfasis1 28 12" xfId="22745"/>
    <cellStyle name="20% - Énfasis1 28 13" xfId="24153"/>
    <cellStyle name="20% - Énfasis1 28 14" xfId="25561"/>
    <cellStyle name="20% - Énfasis1 28 15" xfId="26969"/>
    <cellStyle name="20% - Énfasis1 28 16" xfId="28377"/>
    <cellStyle name="20% - Énfasis1 28 17" xfId="29787"/>
    <cellStyle name="20% - Énfasis1 28 18" xfId="31194"/>
    <cellStyle name="20% - Énfasis1 28 19" xfId="32604"/>
    <cellStyle name="20% - Énfasis1 28 2" xfId="10318"/>
    <cellStyle name="20% - Énfasis1 28 20" xfId="33994"/>
    <cellStyle name="20% - Énfasis1 28 21" xfId="35103"/>
    <cellStyle name="20% - Énfasis1 28 22" xfId="36832"/>
    <cellStyle name="20% - Énfasis1 28 23" xfId="38240"/>
    <cellStyle name="20% - Énfasis1 28 24" xfId="39646"/>
    <cellStyle name="20% - Énfasis1 28 25" xfId="41051"/>
    <cellStyle name="20% - Énfasis1 28 26" xfId="42453"/>
    <cellStyle name="20% - Énfasis1 28 27" xfId="43852"/>
    <cellStyle name="20% - Énfasis1 28 28" xfId="45248"/>
    <cellStyle name="20% - Énfasis1 28 29" xfId="46638"/>
    <cellStyle name="20% - Énfasis1 28 3" xfId="8697"/>
    <cellStyle name="20% - Énfasis1 28 30" xfId="48010"/>
    <cellStyle name="20% - Énfasis1 28 31" xfId="49363"/>
    <cellStyle name="20% - Énfasis1 28 32" xfId="50694"/>
    <cellStyle name="20% - Énfasis1 28 33" xfId="51998"/>
    <cellStyle name="20% - Énfasis1 28 34" xfId="53261"/>
    <cellStyle name="20% - Énfasis1 28 35" xfId="54455"/>
    <cellStyle name="20% - Énfasis1 28 36" xfId="55550"/>
    <cellStyle name="20% - Énfasis1 28 37" xfId="56518"/>
    <cellStyle name="20% - Énfasis1 28 4" xfId="11481"/>
    <cellStyle name="20% - Énfasis1 28 5" xfId="12889"/>
    <cellStyle name="20% - Énfasis1 28 6" xfId="14297"/>
    <cellStyle name="20% - Énfasis1 28 7" xfId="15705"/>
    <cellStyle name="20% - Énfasis1 28 8" xfId="17113"/>
    <cellStyle name="20% - Énfasis1 28 9" xfId="18521"/>
    <cellStyle name="20% - Énfasis1 29" xfId="5986"/>
    <cellStyle name="20% - Énfasis1 29 10" xfId="20024"/>
    <cellStyle name="20% - Énfasis1 29 11" xfId="21432"/>
    <cellStyle name="20% - Énfasis1 29 12" xfId="22840"/>
    <cellStyle name="20% - Énfasis1 29 13" xfId="24248"/>
    <cellStyle name="20% - Énfasis1 29 14" xfId="25656"/>
    <cellStyle name="20% - Énfasis1 29 15" xfId="27064"/>
    <cellStyle name="20% - Énfasis1 29 16" xfId="28472"/>
    <cellStyle name="20% - Énfasis1 29 17" xfId="29882"/>
    <cellStyle name="20% - Énfasis1 29 18" xfId="31289"/>
    <cellStyle name="20% - Énfasis1 29 19" xfId="32699"/>
    <cellStyle name="20% - Énfasis1 29 2" xfId="10437"/>
    <cellStyle name="20% - Énfasis1 29 20" xfId="35787"/>
    <cellStyle name="20% - Énfasis1 29 21" xfId="35207"/>
    <cellStyle name="20% - Énfasis1 29 22" xfId="36927"/>
    <cellStyle name="20% - Énfasis1 29 23" xfId="38335"/>
    <cellStyle name="20% - Énfasis1 29 24" xfId="39741"/>
    <cellStyle name="20% - Énfasis1 29 25" xfId="41146"/>
    <cellStyle name="20% - Énfasis1 29 26" xfId="42548"/>
    <cellStyle name="20% - Énfasis1 29 27" xfId="43947"/>
    <cellStyle name="20% - Énfasis1 29 28" xfId="45343"/>
    <cellStyle name="20% - Énfasis1 29 29" xfId="46731"/>
    <cellStyle name="20% - Énfasis1 29 3" xfId="7718"/>
    <cellStyle name="20% - Énfasis1 29 30" xfId="48101"/>
    <cellStyle name="20% - Énfasis1 29 31" xfId="49454"/>
    <cellStyle name="20% - Énfasis1 29 32" xfId="50781"/>
    <cellStyle name="20% - Énfasis1 29 33" xfId="52085"/>
    <cellStyle name="20% - Énfasis1 29 34" xfId="53345"/>
    <cellStyle name="20% - Énfasis1 29 35" xfId="54537"/>
    <cellStyle name="20% - Énfasis1 29 36" xfId="55627"/>
    <cellStyle name="20% - Énfasis1 29 37" xfId="56588"/>
    <cellStyle name="20% - Énfasis1 29 4" xfId="11576"/>
    <cellStyle name="20% - Énfasis1 29 5" xfId="12984"/>
    <cellStyle name="20% - Énfasis1 29 6" xfId="14392"/>
    <cellStyle name="20% - Énfasis1 29 7" xfId="15800"/>
    <cellStyle name="20% - Énfasis1 29 8" xfId="17208"/>
    <cellStyle name="20% - Énfasis1 29 9" xfId="18616"/>
    <cellStyle name="20% - Énfasis1 3" xfId="349"/>
    <cellStyle name="20% - Énfasis1 3 10" xfId="2029"/>
    <cellStyle name="20% - Énfasis1 3 11" xfId="2180"/>
    <cellStyle name="20% - Énfasis1 3 12" xfId="2030"/>
    <cellStyle name="20% - Énfasis1 3 13" xfId="2518"/>
    <cellStyle name="20% - Énfasis1 3 14" xfId="2674"/>
    <cellStyle name="20% - Énfasis1 3 15" xfId="2819"/>
    <cellStyle name="20% - Énfasis1 3 16" xfId="2951"/>
    <cellStyle name="20% - Énfasis1 3 17" xfId="58154"/>
    <cellStyle name="20% - Énfasis1 3 2" xfId="761"/>
    <cellStyle name="20% - Énfasis1 3 3" xfId="922"/>
    <cellStyle name="20% - Énfasis1 3 4" xfId="1082"/>
    <cellStyle name="20% - Énfasis1 3 5" xfId="1242"/>
    <cellStyle name="20% - Énfasis1 3 6" xfId="1402"/>
    <cellStyle name="20% - Énfasis1 3 7" xfId="1560"/>
    <cellStyle name="20% - Énfasis1 3 8" xfId="1719"/>
    <cellStyle name="20% - Énfasis1 3 9" xfId="1874"/>
    <cellStyle name="20% - Énfasis1 30" xfId="6113"/>
    <cellStyle name="20% - Énfasis1 30 10" xfId="21818"/>
    <cellStyle name="20% - Énfasis1 30 11" xfId="23226"/>
    <cellStyle name="20% - Énfasis1 30 12" xfId="24634"/>
    <cellStyle name="20% - Énfasis1 30 13" xfId="26042"/>
    <cellStyle name="20% - Énfasis1 30 14" xfId="27450"/>
    <cellStyle name="20% - Énfasis1 30 15" xfId="28858"/>
    <cellStyle name="20% - Énfasis1 30 16" xfId="30268"/>
    <cellStyle name="20% - Énfasis1 30 17" xfId="31675"/>
    <cellStyle name="20% - Énfasis1 30 18" xfId="33085"/>
    <cellStyle name="20% - Énfasis1 30 19" xfId="34491"/>
    <cellStyle name="20% - Énfasis1 30 2" xfId="10554"/>
    <cellStyle name="20% - Énfasis1 30 20" xfId="35903"/>
    <cellStyle name="20% - Énfasis1 30 21" xfId="37311"/>
    <cellStyle name="20% - Énfasis1 30 22" xfId="38719"/>
    <cellStyle name="20% - Énfasis1 30 23" xfId="40125"/>
    <cellStyle name="20% - Énfasis1 30 24" xfId="41530"/>
    <cellStyle name="20% - Énfasis1 30 25" xfId="42930"/>
    <cellStyle name="20% - Énfasis1 30 26" xfId="44329"/>
    <cellStyle name="20% - Énfasis1 30 27" xfId="45724"/>
    <cellStyle name="20% - Énfasis1 30 28" xfId="47105"/>
    <cellStyle name="20% - Énfasis1 30 29" xfId="48472"/>
    <cellStyle name="20% - Énfasis1 30 3" xfId="11962"/>
    <cellStyle name="20% - Énfasis1 30 30" xfId="49822"/>
    <cellStyle name="20% - Énfasis1 30 31" xfId="51142"/>
    <cellStyle name="20% - Énfasis1 30 32" xfId="52437"/>
    <cellStyle name="20% - Énfasis1 30 33" xfId="53678"/>
    <cellStyle name="20% - Énfasis1 30 34" xfId="54842"/>
    <cellStyle name="20% - Énfasis1 30 35" xfId="55904"/>
    <cellStyle name="20% - Énfasis1 30 36" xfId="56808"/>
    <cellStyle name="20% - Énfasis1 30 37" xfId="57488"/>
    <cellStyle name="20% - Énfasis1 30 4" xfId="13370"/>
    <cellStyle name="20% - Énfasis1 30 5" xfId="14778"/>
    <cellStyle name="20% - Énfasis1 30 6" xfId="16186"/>
    <cellStyle name="20% - Énfasis1 30 7" xfId="17594"/>
    <cellStyle name="20% - Énfasis1 30 8" xfId="19002"/>
    <cellStyle name="20% - Énfasis1 30 9" xfId="20410"/>
    <cellStyle name="20% - Énfasis1 31" xfId="6240"/>
    <cellStyle name="20% - Énfasis1 31 10" xfId="21935"/>
    <cellStyle name="20% - Énfasis1 31 11" xfId="23343"/>
    <cellStyle name="20% - Énfasis1 31 12" xfId="24751"/>
    <cellStyle name="20% - Énfasis1 31 13" xfId="26159"/>
    <cellStyle name="20% - Énfasis1 31 14" xfId="27567"/>
    <cellStyle name="20% - Énfasis1 31 15" xfId="28975"/>
    <cellStyle name="20% - Énfasis1 31 16" xfId="30385"/>
    <cellStyle name="20% - Énfasis1 31 17" xfId="31792"/>
    <cellStyle name="20% - Énfasis1 31 18" xfId="33201"/>
    <cellStyle name="20% - Énfasis1 31 19" xfId="34608"/>
    <cellStyle name="20% - Énfasis1 31 2" xfId="10671"/>
    <cellStyle name="20% - Énfasis1 31 20" xfId="36020"/>
    <cellStyle name="20% - Énfasis1 31 21" xfId="37428"/>
    <cellStyle name="20% - Énfasis1 31 22" xfId="38836"/>
    <cellStyle name="20% - Énfasis1 31 23" xfId="40242"/>
    <cellStyle name="20% - Énfasis1 31 24" xfId="41646"/>
    <cellStyle name="20% - Énfasis1 31 25" xfId="43046"/>
    <cellStyle name="20% - Énfasis1 31 26" xfId="44445"/>
    <cellStyle name="20% - Énfasis1 31 27" xfId="45838"/>
    <cellStyle name="20% - Énfasis1 31 28" xfId="47217"/>
    <cellStyle name="20% - Énfasis1 31 29" xfId="48583"/>
    <cellStyle name="20% - Énfasis1 31 3" xfId="12079"/>
    <cellStyle name="20% - Énfasis1 31 30" xfId="49933"/>
    <cellStyle name="20% - Énfasis1 31 31" xfId="51252"/>
    <cellStyle name="20% - Énfasis1 31 32" xfId="52545"/>
    <cellStyle name="20% - Énfasis1 31 33" xfId="53783"/>
    <cellStyle name="20% - Énfasis1 31 34" xfId="54937"/>
    <cellStyle name="20% - Énfasis1 31 35" xfId="55988"/>
    <cellStyle name="20% - Énfasis1 31 36" xfId="56867"/>
    <cellStyle name="20% - Énfasis1 31 37" xfId="57525"/>
    <cellStyle name="20% - Énfasis1 31 4" xfId="13487"/>
    <cellStyle name="20% - Énfasis1 31 5" xfId="14895"/>
    <cellStyle name="20% - Énfasis1 31 6" xfId="16303"/>
    <cellStyle name="20% - Énfasis1 31 7" xfId="17711"/>
    <cellStyle name="20% - Énfasis1 31 8" xfId="19119"/>
    <cellStyle name="20% - Énfasis1 31 9" xfId="20527"/>
    <cellStyle name="20% - Énfasis1 32" xfId="6367"/>
    <cellStyle name="20% - Énfasis1 32 10" xfId="22049"/>
    <cellStyle name="20% - Énfasis1 32 11" xfId="23457"/>
    <cellStyle name="20% - Énfasis1 32 12" xfId="24865"/>
    <cellStyle name="20% - Énfasis1 32 13" xfId="26273"/>
    <cellStyle name="20% - Énfasis1 32 14" xfId="27681"/>
    <cellStyle name="20% - Énfasis1 32 15" xfId="29090"/>
    <cellStyle name="20% - Énfasis1 32 16" xfId="30499"/>
    <cellStyle name="20% - Énfasis1 32 17" xfId="31907"/>
    <cellStyle name="20% - Énfasis1 32 18" xfId="33316"/>
    <cellStyle name="20% - Énfasis1 32 19" xfId="34724"/>
    <cellStyle name="20% - Énfasis1 32 2" xfId="10785"/>
    <cellStyle name="20% - Énfasis1 32 20" xfId="36135"/>
    <cellStyle name="20% - Énfasis1 32 21" xfId="37543"/>
    <cellStyle name="20% - Énfasis1 32 22" xfId="38949"/>
    <cellStyle name="20% - Énfasis1 32 23" xfId="40355"/>
    <cellStyle name="20% - Énfasis1 32 24" xfId="41759"/>
    <cellStyle name="20% - Énfasis1 32 25" xfId="43159"/>
    <cellStyle name="20% - Énfasis1 32 26" xfId="44558"/>
    <cellStyle name="20% - Énfasis1 32 27" xfId="45951"/>
    <cellStyle name="20% - Énfasis1 32 28" xfId="47328"/>
    <cellStyle name="20% - Énfasis1 32 29" xfId="48693"/>
    <cellStyle name="20% - Énfasis1 32 3" xfId="12193"/>
    <cellStyle name="20% - Énfasis1 32 30" xfId="50039"/>
    <cellStyle name="20% - Énfasis1 32 31" xfId="51355"/>
    <cellStyle name="20% - Énfasis1 32 32" xfId="52644"/>
    <cellStyle name="20% - Énfasis1 32 33" xfId="53875"/>
    <cellStyle name="20% - Énfasis1 32 34" xfId="55018"/>
    <cellStyle name="20% - Énfasis1 32 35" xfId="56059"/>
    <cellStyle name="20% - Énfasis1 32 36" xfId="56924"/>
    <cellStyle name="20% - Énfasis1 32 37" xfId="57561"/>
    <cellStyle name="20% - Énfasis1 32 4" xfId="13601"/>
    <cellStyle name="20% - Énfasis1 32 5" xfId="15009"/>
    <cellStyle name="20% - Énfasis1 32 6" xfId="16417"/>
    <cellStyle name="20% - Énfasis1 32 7" xfId="17825"/>
    <cellStyle name="20% - Énfasis1 32 8" xfId="19233"/>
    <cellStyle name="20% - Énfasis1 32 9" xfId="20641"/>
    <cellStyle name="20% - Énfasis1 33" xfId="6494"/>
    <cellStyle name="20% - Énfasis1 33 10" xfId="22165"/>
    <cellStyle name="20% - Énfasis1 33 11" xfId="23573"/>
    <cellStyle name="20% - Énfasis1 33 12" xfId="24981"/>
    <cellStyle name="20% - Énfasis1 33 13" xfId="26389"/>
    <cellStyle name="20% - Énfasis1 33 14" xfId="27797"/>
    <cellStyle name="20% - Énfasis1 33 15" xfId="29206"/>
    <cellStyle name="20% - Énfasis1 33 16" xfId="30615"/>
    <cellStyle name="20% - Énfasis1 33 17" xfId="32023"/>
    <cellStyle name="20% - Énfasis1 33 18" xfId="33432"/>
    <cellStyle name="20% - Énfasis1 33 19" xfId="34840"/>
    <cellStyle name="20% - Énfasis1 33 2" xfId="10901"/>
    <cellStyle name="20% - Énfasis1 33 20" xfId="36251"/>
    <cellStyle name="20% - Énfasis1 33 21" xfId="37659"/>
    <cellStyle name="20% - Énfasis1 33 22" xfId="39065"/>
    <cellStyle name="20% - Énfasis1 33 23" xfId="40470"/>
    <cellStyle name="20% - Énfasis1 33 24" xfId="41874"/>
    <cellStyle name="20% - Énfasis1 33 25" xfId="43274"/>
    <cellStyle name="20% - Énfasis1 33 26" xfId="44672"/>
    <cellStyle name="20% - Énfasis1 33 27" xfId="46064"/>
    <cellStyle name="20% - Énfasis1 33 28" xfId="47441"/>
    <cellStyle name="20% - Énfasis1 33 29" xfId="48806"/>
    <cellStyle name="20% - Énfasis1 33 3" xfId="12309"/>
    <cellStyle name="20% - Énfasis1 33 30" xfId="50147"/>
    <cellStyle name="20% - Énfasis1 33 31" xfId="51460"/>
    <cellStyle name="20% - Énfasis1 33 32" xfId="52745"/>
    <cellStyle name="20% - Énfasis1 33 33" xfId="53966"/>
    <cellStyle name="20% - Énfasis1 33 34" xfId="55104"/>
    <cellStyle name="20% - Énfasis1 33 35" xfId="56133"/>
    <cellStyle name="20% - Énfasis1 33 36" xfId="56984"/>
    <cellStyle name="20% - Énfasis1 33 37" xfId="57597"/>
    <cellStyle name="20% - Énfasis1 33 4" xfId="13717"/>
    <cellStyle name="20% - Énfasis1 33 5" xfId="15125"/>
    <cellStyle name="20% - Énfasis1 33 6" xfId="16533"/>
    <cellStyle name="20% - Énfasis1 33 7" xfId="17941"/>
    <cellStyle name="20% - Énfasis1 33 8" xfId="19349"/>
    <cellStyle name="20% - Énfasis1 33 9" xfId="20757"/>
    <cellStyle name="20% - Énfasis1 34" xfId="6621"/>
    <cellStyle name="20% - Énfasis1 34 10" xfId="22279"/>
    <cellStyle name="20% - Énfasis1 34 11" xfId="23687"/>
    <cellStyle name="20% - Énfasis1 34 12" xfId="25095"/>
    <cellStyle name="20% - Énfasis1 34 13" xfId="26503"/>
    <cellStyle name="20% - Énfasis1 34 14" xfId="27911"/>
    <cellStyle name="20% - Énfasis1 34 15" xfId="29320"/>
    <cellStyle name="20% - Énfasis1 34 16" xfId="30729"/>
    <cellStyle name="20% - Énfasis1 34 17" xfId="32137"/>
    <cellStyle name="20% - Énfasis1 34 18" xfId="33545"/>
    <cellStyle name="20% - Énfasis1 34 19" xfId="34954"/>
    <cellStyle name="20% - Énfasis1 34 2" xfId="11015"/>
    <cellStyle name="20% - Énfasis1 34 20" xfId="36365"/>
    <cellStyle name="20% - Énfasis1 34 21" xfId="37773"/>
    <cellStyle name="20% - Énfasis1 34 22" xfId="39179"/>
    <cellStyle name="20% - Énfasis1 34 23" xfId="40584"/>
    <cellStyle name="20% - Énfasis1 34 24" xfId="41988"/>
    <cellStyle name="20% - Énfasis1 34 25" xfId="43388"/>
    <cellStyle name="20% - Énfasis1 34 26" xfId="44785"/>
    <cellStyle name="20% - Énfasis1 34 27" xfId="46177"/>
    <cellStyle name="20% - Énfasis1 34 28" xfId="47554"/>
    <cellStyle name="20% - Énfasis1 34 29" xfId="48916"/>
    <cellStyle name="20% - Énfasis1 34 3" xfId="12423"/>
    <cellStyle name="20% - Énfasis1 34 30" xfId="50255"/>
    <cellStyle name="20% - Énfasis1 34 31" xfId="51565"/>
    <cellStyle name="20% - Énfasis1 34 32" xfId="52845"/>
    <cellStyle name="20% - Énfasis1 34 33" xfId="54062"/>
    <cellStyle name="20% - Énfasis1 34 34" xfId="55190"/>
    <cellStyle name="20% - Énfasis1 34 35" xfId="56208"/>
    <cellStyle name="20% - Énfasis1 34 36" xfId="57038"/>
    <cellStyle name="20% - Énfasis1 34 37" xfId="57633"/>
    <cellStyle name="20% - Énfasis1 34 4" xfId="13831"/>
    <cellStyle name="20% - Énfasis1 34 5" xfId="15239"/>
    <cellStyle name="20% - Énfasis1 34 6" xfId="16647"/>
    <cellStyle name="20% - Énfasis1 34 7" xfId="18055"/>
    <cellStyle name="20% - Énfasis1 34 8" xfId="19463"/>
    <cellStyle name="20% - Énfasis1 34 9" xfId="20871"/>
    <cellStyle name="20% - Énfasis1 35" xfId="6748"/>
    <cellStyle name="20% - Énfasis1 35 10" xfId="22391"/>
    <cellStyle name="20% - Énfasis1 35 11" xfId="23799"/>
    <cellStyle name="20% - Énfasis1 35 12" xfId="25207"/>
    <cellStyle name="20% - Énfasis1 35 13" xfId="26615"/>
    <cellStyle name="20% - Énfasis1 35 14" xfId="28023"/>
    <cellStyle name="20% - Énfasis1 35 15" xfId="29432"/>
    <cellStyle name="20% - Énfasis1 35 16" xfId="30841"/>
    <cellStyle name="20% - Énfasis1 35 17" xfId="32249"/>
    <cellStyle name="20% - Énfasis1 35 18" xfId="33657"/>
    <cellStyle name="20% - Énfasis1 35 19" xfId="35065"/>
    <cellStyle name="20% - Énfasis1 35 2" xfId="11127"/>
    <cellStyle name="20% - Énfasis1 35 20" xfId="36477"/>
    <cellStyle name="20% - Énfasis1 35 21" xfId="37885"/>
    <cellStyle name="20% - Énfasis1 35 22" xfId="39291"/>
    <cellStyle name="20% - Énfasis1 35 23" xfId="40696"/>
    <cellStyle name="20% - Énfasis1 35 24" xfId="42100"/>
    <cellStyle name="20% - Énfasis1 35 25" xfId="43499"/>
    <cellStyle name="20% - Énfasis1 35 26" xfId="44895"/>
    <cellStyle name="20% - Énfasis1 35 27" xfId="46287"/>
    <cellStyle name="20% - Énfasis1 35 28" xfId="47664"/>
    <cellStyle name="20% - Énfasis1 35 29" xfId="49023"/>
    <cellStyle name="20% - Énfasis1 35 3" xfId="12535"/>
    <cellStyle name="20% - Énfasis1 35 30" xfId="50362"/>
    <cellStyle name="20% - Énfasis1 35 31" xfId="51672"/>
    <cellStyle name="20% - Énfasis1 35 32" xfId="52948"/>
    <cellStyle name="20% - Énfasis1 35 33" xfId="54155"/>
    <cellStyle name="20% - Énfasis1 35 34" xfId="55275"/>
    <cellStyle name="20% - Énfasis1 35 35" xfId="56282"/>
    <cellStyle name="20% - Énfasis1 35 36" xfId="57096"/>
    <cellStyle name="20% - Énfasis1 35 37" xfId="57669"/>
    <cellStyle name="20% - Énfasis1 35 4" xfId="13943"/>
    <cellStyle name="20% - Énfasis1 35 5" xfId="15351"/>
    <cellStyle name="20% - Énfasis1 35 6" xfId="16759"/>
    <cellStyle name="20% - Énfasis1 35 7" xfId="18167"/>
    <cellStyle name="20% - Énfasis1 35 8" xfId="19575"/>
    <cellStyle name="20% - Énfasis1 35 9" xfId="20983"/>
    <cellStyle name="20% - Énfasis1 36" xfId="6875"/>
    <cellStyle name="20% - Énfasis1 36 10" xfId="22500"/>
    <cellStyle name="20% - Énfasis1 36 11" xfId="23908"/>
    <cellStyle name="20% - Énfasis1 36 12" xfId="25316"/>
    <cellStyle name="20% - Énfasis1 36 13" xfId="26724"/>
    <cellStyle name="20% - Énfasis1 36 14" xfId="28132"/>
    <cellStyle name="20% - Énfasis1 36 15" xfId="29541"/>
    <cellStyle name="20% - Énfasis1 36 16" xfId="30950"/>
    <cellStyle name="20% - Énfasis1 36 17" xfId="32358"/>
    <cellStyle name="20% - Énfasis1 36 18" xfId="33765"/>
    <cellStyle name="20% - Énfasis1 36 19" xfId="35174"/>
    <cellStyle name="20% - Énfasis1 36 2" xfId="11236"/>
    <cellStyle name="20% - Énfasis1 36 20" xfId="36586"/>
    <cellStyle name="20% - Énfasis1 36 21" xfId="37994"/>
    <cellStyle name="20% - Énfasis1 36 22" xfId="39400"/>
    <cellStyle name="20% - Énfasis1 36 23" xfId="40805"/>
    <cellStyle name="20% - Énfasis1 36 24" xfId="42209"/>
    <cellStyle name="20% - Énfasis1 36 25" xfId="43608"/>
    <cellStyle name="20% - Énfasis1 36 26" xfId="45004"/>
    <cellStyle name="20% - Énfasis1 36 27" xfId="46395"/>
    <cellStyle name="20% - Énfasis1 36 28" xfId="47769"/>
    <cellStyle name="20% - Énfasis1 36 29" xfId="49128"/>
    <cellStyle name="20% - Énfasis1 36 3" xfId="12644"/>
    <cellStyle name="20% - Énfasis1 36 30" xfId="50465"/>
    <cellStyle name="20% - Énfasis1 36 31" xfId="51773"/>
    <cellStyle name="20% - Énfasis1 36 32" xfId="53043"/>
    <cellStyle name="20% - Énfasis1 36 33" xfId="54246"/>
    <cellStyle name="20% - Énfasis1 36 34" xfId="55357"/>
    <cellStyle name="20% - Énfasis1 36 35" xfId="56356"/>
    <cellStyle name="20% - Énfasis1 36 36" xfId="57155"/>
    <cellStyle name="20% - Énfasis1 36 37" xfId="57705"/>
    <cellStyle name="20% - Énfasis1 36 4" xfId="14052"/>
    <cellStyle name="20% - Énfasis1 36 5" xfId="15460"/>
    <cellStyle name="20% - Énfasis1 36 6" xfId="16868"/>
    <cellStyle name="20% - Énfasis1 36 7" xfId="18276"/>
    <cellStyle name="20% - Énfasis1 36 8" xfId="19684"/>
    <cellStyle name="20% - Énfasis1 36 9" xfId="21092"/>
    <cellStyle name="20% - Énfasis1 37" xfId="7002"/>
    <cellStyle name="20% - Énfasis1 37 10" xfId="22606"/>
    <cellStyle name="20% - Énfasis1 37 11" xfId="24014"/>
    <cellStyle name="20% - Énfasis1 37 12" xfId="25422"/>
    <cellStyle name="20% - Énfasis1 37 13" xfId="26830"/>
    <cellStyle name="20% - Énfasis1 37 14" xfId="28238"/>
    <cellStyle name="20% - Énfasis1 37 15" xfId="29647"/>
    <cellStyle name="20% - Énfasis1 37 16" xfId="31056"/>
    <cellStyle name="20% - Énfasis1 37 17" xfId="32464"/>
    <cellStyle name="20% - Énfasis1 37 18" xfId="33871"/>
    <cellStyle name="20% - Énfasis1 37 19" xfId="35280"/>
    <cellStyle name="20% - Énfasis1 37 2" xfId="11342"/>
    <cellStyle name="20% - Énfasis1 37 20" xfId="36692"/>
    <cellStyle name="20% - Énfasis1 37 21" xfId="38100"/>
    <cellStyle name="20% - Énfasis1 37 22" xfId="39506"/>
    <cellStyle name="20% - Énfasis1 37 23" xfId="40911"/>
    <cellStyle name="20% - Énfasis1 37 24" xfId="42314"/>
    <cellStyle name="20% - Énfasis1 37 25" xfId="43713"/>
    <cellStyle name="20% - Énfasis1 37 26" xfId="45109"/>
    <cellStyle name="20% - Énfasis1 37 27" xfId="46499"/>
    <cellStyle name="20% - Énfasis1 37 28" xfId="47873"/>
    <cellStyle name="20% - Énfasis1 37 29" xfId="49231"/>
    <cellStyle name="20% - Énfasis1 37 3" xfId="12750"/>
    <cellStyle name="20% - Énfasis1 37 30" xfId="50565"/>
    <cellStyle name="20% - Énfasis1 37 31" xfId="51870"/>
    <cellStyle name="20% - Énfasis1 37 32" xfId="53138"/>
    <cellStyle name="20% - Énfasis1 37 33" xfId="54339"/>
    <cellStyle name="20% - Énfasis1 37 34" xfId="55443"/>
    <cellStyle name="20% - Énfasis1 37 35" xfId="56427"/>
    <cellStyle name="20% - Énfasis1 37 36" xfId="57209"/>
    <cellStyle name="20% - Énfasis1 37 37" xfId="57740"/>
    <cellStyle name="20% - Énfasis1 37 4" xfId="14158"/>
    <cellStyle name="20% - Énfasis1 37 5" xfId="15566"/>
    <cellStyle name="20% - Énfasis1 37 6" xfId="16974"/>
    <cellStyle name="20% - Énfasis1 37 7" xfId="18382"/>
    <cellStyle name="20% - Énfasis1 37 8" xfId="19790"/>
    <cellStyle name="20% - Énfasis1 37 9" xfId="21198"/>
    <cellStyle name="20% - Énfasis1 38" xfId="7129"/>
    <cellStyle name="20% - Énfasis1 38 10" xfId="22709"/>
    <cellStyle name="20% - Énfasis1 38 11" xfId="24117"/>
    <cellStyle name="20% - Énfasis1 38 12" xfId="25525"/>
    <cellStyle name="20% - Énfasis1 38 13" xfId="26933"/>
    <cellStyle name="20% - Énfasis1 38 14" xfId="28341"/>
    <cellStyle name="20% - Énfasis1 38 15" xfId="29750"/>
    <cellStyle name="20% - Énfasis1 38 16" xfId="31157"/>
    <cellStyle name="20% - Énfasis1 38 17" xfId="32567"/>
    <cellStyle name="20% - Énfasis1 38 18" xfId="33974"/>
    <cellStyle name="20% - Énfasis1 38 19" xfId="35382"/>
    <cellStyle name="20% - Énfasis1 38 2" xfId="11445"/>
    <cellStyle name="20% - Énfasis1 38 20" xfId="36795"/>
    <cellStyle name="20% - Énfasis1 38 21" xfId="38203"/>
    <cellStyle name="20% - Énfasis1 38 22" xfId="39609"/>
    <cellStyle name="20% - Énfasis1 38 23" xfId="41014"/>
    <cellStyle name="20% - Énfasis1 38 24" xfId="42417"/>
    <cellStyle name="20% - Énfasis1 38 25" xfId="43816"/>
    <cellStyle name="20% - Énfasis1 38 26" xfId="45212"/>
    <cellStyle name="20% - Énfasis1 38 27" xfId="46602"/>
    <cellStyle name="20% - Énfasis1 38 28" xfId="47974"/>
    <cellStyle name="20% - Énfasis1 38 29" xfId="49327"/>
    <cellStyle name="20% - Énfasis1 38 3" xfId="12853"/>
    <cellStyle name="20% - Énfasis1 38 30" xfId="50659"/>
    <cellStyle name="20% - Énfasis1 38 31" xfId="51963"/>
    <cellStyle name="20% - Énfasis1 38 32" xfId="53226"/>
    <cellStyle name="20% - Énfasis1 38 33" xfId="54421"/>
    <cellStyle name="20% - Énfasis1 38 34" xfId="55519"/>
    <cellStyle name="20% - Énfasis1 38 35" xfId="56490"/>
    <cellStyle name="20% - Énfasis1 38 36" xfId="57263"/>
    <cellStyle name="20% - Énfasis1 38 37" xfId="57774"/>
    <cellStyle name="20% - Énfasis1 38 4" xfId="14261"/>
    <cellStyle name="20% - Énfasis1 38 5" xfId="15669"/>
    <cellStyle name="20% - Énfasis1 38 6" xfId="17077"/>
    <cellStyle name="20% - Énfasis1 38 7" xfId="18485"/>
    <cellStyle name="20% - Énfasis1 38 8" xfId="19893"/>
    <cellStyle name="20% - Énfasis1 38 9" xfId="21301"/>
    <cellStyle name="20% - Énfasis1 39" xfId="7256"/>
    <cellStyle name="20% - Énfasis1 39 10" xfId="22808"/>
    <cellStyle name="20% - Énfasis1 39 11" xfId="24216"/>
    <cellStyle name="20% - Énfasis1 39 12" xfId="25624"/>
    <cellStyle name="20% - Énfasis1 39 13" xfId="27032"/>
    <cellStyle name="20% - Énfasis1 39 14" xfId="28440"/>
    <cellStyle name="20% - Énfasis1 39 15" xfId="29850"/>
    <cellStyle name="20% - Énfasis1 39 16" xfId="31257"/>
    <cellStyle name="20% - Énfasis1 39 17" xfId="32667"/>
    <cellStyle name="20% - Énfasis1 39 18" xfId="34074"/>
    <cellStyle name="20% - Énfasis1 39 19" xfId="35482"/>
    <cellStyle name="20% - Énfasis1 39 2" xfId="11544"/>
    <cellStyle name="20% - Énfasis1 39 20" xfId="36895"/>
    <cellStyle name="20% - Énfasis1 39 21" xfId="38303"/>
    <cellStyle name="20% - Énfasis1 39 22" xfId="39709"/>
    <cellStyle name="20% - Énfasis1 39 23" xfId="41114"/>
    <cellStyle name="20% - Énfasis1 39 24" xfId="42516"/>
    <cellStyle name="20% - Énfasis1 39 25" xfId="43915"/>
    <cellStyle name="20% - Énfasis1 39 26" xfId="45311"/>
    <cellStyle name="20% - Énfasis1 39 27" xfId="46699"/>
    <cellStyle name="20% - Énfasis1 39 28" xfId="48069"/>
    <cellStyle name="20% - Énfasis1 39 29" xfId="49422"/>
    <cellStyle name="20% - Énfasis1 39 3" xfId="12952"/>
    <cellStyle name="20% - Énfasis1 39 30" xfId="50750"/>
    <cellStyle name="20% - Énfasis1 39 31" xfId="52054"/>
    <cellStyle name="20% - Énfasis1 39 32" xfId="53314"/>
    <cellStyle name="20% - Énfasis1 39 33" xfId="54507"/>
    <cellStyle name="20% - Énfasis1 39 34" xfId="55598"/>
    <cellStyle name="20% - Énfasis1 39 35" xfId="56561"/>
    <cellStyle name="20% - Énfasis1 39 36" xfId="57316"/>
    <cellStyle name="20% - Énfasis1 39 37" xfId="57808"/>
    <cellStyle name="20% - Énfasis1 39 4" xfId="14360"/>
    <cellStyle name="20% - Énfasis1 39 5" xfId="15768"/>
    <cellStyle name="20% - Énfasis1 39 6" xfId="17176"/>
    <cellStyle name="20% - Énfasis1 39 7" xfId="18584"/>
    <cellStyle name="20% - Énfasis1 39 8" xfId="19992"/>
    <cellStyle name="20% - Énfasis1 39 9" xfId="21400"/>
    <cellStyle name="20% - Énfasis1 4" xfId="345"/>
    <cellStyle name="20% - Énfasis1 4 10" xfId="2033"/>
    <cellStyle name="20% - Énfasis1 4 11" xfId="2184"/>
    <cellStyle name="20% - Énfasis1 4 12" xfId="1900"/>
    <cellStyle name="20% - Énfasis1 4 13" xfId="2522"/>
    <cellStyle name="20% - Énfasis1 4 14" xfId="2678"/>
    <cellStyle name="20% - Énfasis1 4 15" xfId="2823"/>
    <cellStyle name="20% - Énfasis1 4 16" xfId="2882"/>
    <cellStyle name="20% - Énfasis1 4 17" xfId="58155"/>
    <cellStyle name="20% - Énfasis1 4 2" xfId="757"/>
    <cellStyle name="20% - Énfasis1 4 3" xfId="926"/>
    <cellStyle name="20% - Énfasis1 4 4" xfId="1086"/>
    <cellStyle name="20% - Énfasis1 4 5" xfId="1246"/>
    <cellStyle name="20% - Énfasis1 4 6" xfId="1406"/>
    <cellStyle name="20% - Énfasis1 4 7" xfId="1564"/>
    <cellStyle name="20% - Énfasis1 4 8" xfId="1722"/>
    <cellStyle name="20% - Énfasis1 4 9" xfId="1878"/>
    <cellStyle name="20% - Énfasis1 40" xfId="7383"/>
    <cellStyle name="20% - Énfasis1 40 10" xfId="22905"/>
    <cellStyle name="20% - Énfasis1 40 11" xfId="24313"/>
    <cellStyle name="20% - Énfasis1 40 12" xfId="25721"/>
    <cellStyle name="20% - Énfasis1 40 13" xfId="27129"/>
    <cellStyle name="20% - Énfasis1 40 14" xfId="28537"/>
    <cellStyle name="20% - Énfasis1 40 15" xfId="29947"/>
    <cellStyle name="20% - Énfasis1 40 16" xfId="31354"/>
    <cellStyle name="20% - Énfasis1 40 17" xfId="32764"/>
    <cellStyle name="20% - Énfasis1 40 18" xfId="34170"/>
    <cellStyle name="20% - Énfasis1 40 19" xfId="35579"/>
    <cellStyle name="20% - Énfasis1 40 2" xfId="11641"/>
    <cellStyle name="20% - Énfasis1 40 20" xfId="36992"/>
    <cellStyle name="20% - Énfasis1 40 21" xfId="38400"/>
    <cellStyle name="20% - Énfasis1 40 22" xfId="39806"/>
    <cellStyle name="20% - Énfasis1 40 23" xfId="41211"/>
    <cellStyle name="20% - Énfasis1 40 24" xfId="42613"/>
    <cellStyle name="20% - Énfasis1 40 25" xfId="44012"/>
    <cellStyle name="20% - Énfasis1 40 26" xfId="45408"/>
    <cellStyle name="20% - Énfasis1 40 27" xfId="46796"/>
    <cellStyle name="20% - Énfasis1 40 28" xfId="48166"/>
    <cellStyle name="20% - Énfasis1 40 29" xfId="49518"/>
    <cellStyle name="20% - Énfasis1 40 3" xfId="13049"/>
    <cellStyle name="20% - Énfasis1 40 30" xfId="50844"/>
    <cellStyle name="20% - Énfasis1 40 31" xfId="52148"/>
    <cellStyle name="20% - Énfasis1 40 32" xfId="53403"/>
    <cellStyle name="20% - Énfasis1 40 33" xfId="54592"/>
    <cellStyle name="20% - Énfasis1 40 34" xfId="55677"/>
    <cellStyle name="20% - Énfasis1 40 35" xfId="56630"/>
    <cellStyle name="20% - Énfasis1 40 36" xfId="57367"/>
    <cellStyle name="20% - Énfasis1 40 37" xfId="57842"/>
    <cellStyle name="20% - Énfasis1 40 4" xfId="14457"/>
    <cellStyle name="20% - Énfasis1 40 5" xfId="15865"/>
    <cellStyle name="20% - Énfasis1 40 6" xfId="17273"/>
    <cellStyle name="20% - Énfasis1 40 7" xfId="18681"/>
    <cellStyle name="20% - Énfasis1 40 8" xfId="20089"/>
    <cellStyle name="20% - Énfasis1 40 9" xfId="21497"/>
    <cellStyle name="20% - Énfasis1 41" xfId="7509"/>
    <cellStyle name="20% - Énfasis1 41 10" xfId="22993"/>
    <cellStyle name="20% - Énfasis1 41 11" xfId="24401"/>
    <cellStyle name="20% - Énfasis1 41 12" xfId="25809"/>
    <cellStyle name="20% - Énfasis1 41 13" xfId="27217"/>
    <cellStyle name="20% - Énfasis1 41 14" xfId="28625"/>
    <cellStyle name="20% - Énfasis1 41 15" xfId="30035"/>
    <cellStyle name="20% - Énfasis1 41 16" xfId="31442"/>
    <cellStyle name="20% - Énfasis1 41 17" xfId="32852"/>
    <cellStyle name="20% - Énfasis1 41 18" xfId="34258"/>
    <cellStyle name="20% - Énfasis1 41 19" xfId="35667"/>
    <cellStyle name="20% - Énfasis1 41 2" xfId="11729"/>
    <cellStyle name="20% - Énfasis1 41 20" xfId="37080"/>
    <cellStyle name="20% - Énfasis1 41 21" xfId="38488"/>
    <cellStyle name="20% - Énfasis1 41 22" xfId="39894"/>
    <cellStyle name="20% - Énfasis1 41 23" xfId="41299"/>
    <cellStyle name="20% - Énfasis1 41 24" xfId="42701"/>
    <cellStyle name="20% - Énfasis1 41 25" xfId="44100"/>
    <cellStyle name="20% - Énfasis1 41 26" xfId="45496"/>
    <cellStyle name="20% - Énfasis1 41 27" xfId="46882"/>
    <cellStyle name="20% - Énfasis1 41 28" xfId="48252"/>
    <cellStyle name="20% - Énfasis1 41 29" xfId="49604"/>
    <cellStyle name="20% - Énfasis1 41 3" xfId="13137"/>
    <cellStyle name="20% - Énfasis1 41 30" xfId="50930"/>
    <cellStyle name="20% - Énfasis1 41 31" xfId="52233"/>
    <cellStyle name="20% - Énfasis1 41 32" xfId="53486"/>
    <cellStyle name="20% - Énfasis1 41 33" xfId="54671"/>
    <cellStyle name="20% - Énfasis1 41 34" xfId="55749"/>
    <cellStyle name="20% - Énfasis1 41 35" xfId="56688"/>
    <cellStyle name="20% - Énfasis1 41 36" xfId="57414"/>
    <cellStyle name="20% - Énfasis1 41 37" xfId="57874"/>
    <cellStyle name="20% - Énfasis1 41 4" xfId="14545"/>
    <cellStyle name="20% - Énfasis1 41 5" xfId="15953"/>
    <cellStyle name="20% - Énfasis1 41 6" xfId="17361"/>
    <cellStyle name="20% - Énfasis1 41 7" xfId="18769"/>
    <cellStyle name="20% - Énfasis1 41 8" xfId="20177"/>
    <cellStyle name="20% - Énfasis1 41 9" xfId="21585"/>
    <cellStyle name="20% - Énfasis1 42" xfId="7636"/>
    <cellStyle name="20% - Énfasis1 43" xfId="10267"/>
    <cellStyle name="20% - Énfasis1 44" xfId="8229"/>
    <cellStyle name="20% - Énfasis1 45" xfId="8865"/>
    <cellStyle name="20% - Énfasis1 46" xfId="8027"/>
    <cellStyle name="20% - Énfasis1 47" xfId="10871"/>
    <cellStyle name="20% - Énfasis1 48" xfId="12279"/>
    <cellStyle name="20% - Énfasis1 49" xfId="13687"/>
    <cellStyle name="20% - Énfasis1 5" xfId="474"/>
    <cellStyle name="20% - Énfasis1 5 10" xfId="2106"/>
    <cellStyle name="20% - Énfasis1 5 11" xfId="2252"/>
    <cellStyle name="20% - Énfasis1 5 12" xfId="2441"/>
    <cellStyle name="20% - Énfasis1 5 13" xfId="2598"/>
    <cellStyle name="20% - Énfasis1 5 14" xfId="2747"/>
    <cellStyle name="20% - Énfasis1 5 15" xfId="2888"/>
    <cellStyle name="20% - Énfasis1 5 16" xfId="2739"/>
    <cellStyle name="20% - Énfasis1 5 2" xfId="844"/>
    <cellStyle name="20% - Énfasis1 5 3" xfId="1004"/>
    <cellStyle name="20% - Énfasis1 5 4" xfId="1164"/>
    <cellStyle name="20% - Énfasis1 5 5" xfId="1324"/>
    <cellStyle name="20% - Énfasis1 5 6" xfId="1483"/>
    <cellStyle name="20% - Énfasis1 5 7" xfId="1642"/>
    <cellStyle name="20% - Énfasis1 5 8" xfId="1798"/>
    <cellStyle name="20% - Énfasis1 5 9" xfId="1954"/>
    <cellStyle name="20% - Énfasis1 50" xfId="15095"/>
    <cellStyle name="20% - Énfasis1 51" xfId="16503"/>
    <cellStyle name="20% - Énfasis1 52" xfId="17911"/>
    <cellStyle name="20% - Énfasis1 53" xfId="19319"/>
    <cellStyle name="20% - Énfasis1 54" xfId="20727"/>
    <cellStyle name="20% - Énfasis1 55" xfId="22135"/>
    <cellStyle name="20% - Énfasis1 56" xfId="23543"/>
    <cellStyle name="20% - Énfasis1 57" xfId="24951"/>
    <cellStyle name="20% - Énfasis1 58" xfId="26359"/>
    <cellStyle name="20% - Énfasis1 59" xfId="27767"/>
    <cellStyle name="20% - Énfasis1 6" xfId="508"/>
    <cellStyle name="20% - Énfasis1 6 10" xfId="2131"/>
    <cellStyle name="20% - Énfasis1 6 11" xfId="2277"/>
    <cellStyle name="20% - Énfasis1 6 12" xfId="2466"/>
    <cellStyle name="20% - Énfasis1 6 13" xfId="2623"/>
    <cellStyle name="20% - Énfasis1 6 14" xfId="2772"/>
    <cellStyle name="20% - Énfasis1 6 15" xfId="2913"/>
    <cellStyle name="20% - Énfasis1 6 16" xfId="2542"/>
    <cellStyle name="20% - Énfasis1 6 17" xfId="58156"/>
    <cellStyle name="20% - Énfasis1 6 2" xfId="869"/>
    <cellStyle name="20% - Énfasis1 6 3" xfId="1029"/>
    <cellStyle name="20% - Énfasis1 6 4" xfId="1189"/>
    <cellStyle name="20% - Énfasis1 6 5" xfId="1349"/>
    <cellStyle name="20% - Énfasis1 6 6" xfId="1508"/>
    <cellStyle name="20% - Énfasis1 6 7" xfId="1667"/>
    <cellStyle name="20% - Énfasis1 6 8" xfId="1823"/>
    <cellStyle name="20% - Énfasis1 6 9" xfId="1979"/>
    <cellStyle name="20% - Énfasis1 60" xfId="32788"/>
    <cellStyle name="20% - Énfasis1 61" xfId="34293"/>
    <cellStyle name="20% - Énfasis1 62" xfId="23059"/>
    <cellStyle name="20% - Énfasis1 63" xfId="33394"/>
    <cellStyle name="20% - Énfasis1 64" xfId="34461"/>
    <cellStyle name="20% - Énfasis1 65" xfId="36221"/>
    <cellStyle name="20% - Énfasis1 66" xfId="37629"/>
    <cellStyle name="20% - Énfasis1 67" xfId="39035"/>
    <cellStyle name="20% - Énfasis1 68" xfId="40440"/>
    <cellStyle name="20% - Énfasis1 69" xfId="41844"/>
    <cellStyle name="20% - Énfasis1 7" xfId="341"/>
    <cellStyle name="20% - Énfasis1 7 10" xfId="1932"/>
    <cellStyle name="20% - Énfasis1 7 11" xfId="2086"/>
    <cellStyle name="20% - Énfasis1 7 12" xfId="2083"/>
    <cellStyle name="20% - Énfasis1 7 13" xfId="2421"/>
    <cellStyle name="20% - Énfasis1 7 14" xfId="2578"/>
    <cellStyle name="20% - Énfasis1 7 15" xfId="2728"/>
    <cellStyle name="20% - Énfasis1 7 16" xfId="2986"/>
    <cellStyle name="20% - Énfasis1 7 17" xfId="58157"/>
    <cellStyle name="20% - Énfasis1 7 2" xfId="754"/>
    <cellStyle name="20% - Énfasis1 7 3" xfId="823"/>
    <cellStyle name="20% - Énfasis1 7 4" xfId="983"/>
    <cellStyle name="20% - Énfasis1 7 5" xfId="1143"/>
    <cellStyle name="20% - Énfasis1 7 6" xfId="1303"/>
    <cellStyle name="20% - Énfasis1 7 7" xfId="1463"/>
    <cellStyle name="20% - Énfasis1 7 8" xfId="1621"/>
    <cellStyle name="20% - Énfasis1 7 9" xfId="1777"/>
    <cellStyle name="20% - Énfasis1 70" xfId="43244"/>
    <cellStyle name="20% - Énfasis1 71" xfId="44642"/>
    <cellStyle name="20% - Énfasis1 72" xfId="46034"/>
    <cellStyle name="20% - Énfasis1 73" xfId="47411"/>
    <cellStyle name="20% - Énfasis1 74" xfId="48776"/>
    <cellStyle name="20% - Énfasis1 75" xfId="50117"/>
    <cellStyle name="20% - Énfasis1 76" xfId="51430"/>
    <cellStyle name="20% - Énfasis1 77" xfId="52715"/>
    <cellStyle name="20% - Énfasis1 78" xfId="58153"/>
    <cellStyle name="20% - Énfasis1 79" xfId="58242"/>
    <cellStyle name="20% - Énfasis1 8" xfId="506"/>
    <cellStyle name="20% - Énfasis1 8 10" xfId="4619"/>
    <cellStyle name="20% - Énfasis1 8 11" xfId="4756"/>
    <cellStyle name="20% - Énfasis1 8 12" xfId="4878"/>
    <cellStyle name="20% - Énfasis1 8 13" xfId="5004"/>
    <cellStyle name="20% - Énfasis1 8 14" xfId="5122"/>
    <cellStyle name="20% - Énfasis1 8 15" xfId="5255"/>
    <cellStyle name="20% - Énfasis1 8 16" xfId="5381"/>
    <cellStyle name="20% - Énfasis1 8 17" xfId="5505"/>
    <cellStyle name="20% - Énfasis1 8 18" xfId="5628"/>
    <cellStyle name="20% - Énfasis1 8 19" xfId="5726"/>
    <cellStyle name="20% - Énfasis1 8 2" xfId="3174"/>
    <cellStyle name="20% - Énfasis1 8 20" xfId="5896"/>
    <cellStyle name="20% - Énfasis1 8 21" xfId="6023"/>
    <cellStyle name="20% - Énfasis1 8 22" xfId="6150"/>
    <cellStyle name="20% - Énfasis1 8 23" xfId="6277"/>
    <cellStyle name="20% - Énfasis1 8 24" xfId="6404"/>
    <cellStyle name="20% - Énfasis1 8 25" xfId="6531"/>
    <cellStyle name="20% - Énfasis1 8 26" xfId="6658"/>
    <cellStyle name="20% - Énfasis1 8 27" xfId="6785"/>
    <cellStyle name="20% - Énfasis1 8 28" xfId="6912"/>
    <cellStyle name="20% - Énfasis1 8 29" xfId="7039"/>
    <cellStyle name="20% - Énfasis1 8 3" xfId="3766"/>
    <cellStyle name="20% - Énfasis1 8 30" xfId="7166"/>
    <cellStyle name="20% - Énfasis1 8 31" xfId="7293"/>
    <cellStyle name="20% - Énfasis1 8 32" xfId="7420"/>
    <cellStyle name="20% - Énfasis1 8 33" xfId="7546"/>
    <cellStyle name="20% - Énfasis1 8 34" xfId="7673"/>
    <cellStyle name="20% - Énfasis1 8 35" xfId="7764"/>
    <cellStyle name="20% - Énfasis1 8 36" xfId="9864"/>
    <cellStyle name="20% - Énfasis1 8 37" xfId="7955"/>
    <cellStyle name="20% - Énfasis1 8 38" xfId="11373"/>
    <cellStyle name="20% - Énfasis1 8 39" xfId="12781"/>
    <cellStyle name="20% - Énfasis1 8 4" xfId="3887"/>
    <cellStyle name="20% - Énfasis1 8 40" xfId="14189"/>
    <cellStyle name="20% - Énfasis1 8 41" xfId="15597"/>
    <cellStyle name="20% - Énfasis1 8 42" xfId="17005"/>
    <cellStyle name="20% - Énfasis1 8 43" xfId="18413"/>
    <cellStyle name="20% - Énfasis1 8 44" xfId="19821"/>
    <cellStyle name="20% - Énfasis1 8 45" xfId="21229"/>
    <cellStyle name="20% - Énfasis1 8 46" xfId="22637"/>
    <cellStyle name="20% - Énfasis1 8 47" xfId="24045"/>
    <cellStyle name="20% - Énfasis1 8 48" xfId="25453"/>
    <cellStyle name="20% - Énfasis1 8 49" xfId="26861"/>
    <cellStyle name="20% - Énfasis1 8 5" xfId="4010"/>
    <cellStyle name="20% - Énfasis1 8 50" xfId="28269"/>
    <cellStyle name="20% - Énfasis1 8 51" xfId="29678"/>
    <cellStyle name="20% - Énfasis1 8 52" xfId="31086"/>
    <cellStyle name="20% - Énfasis1 8 53" xfId="25038"/>
    <cellStyle name="20% - Énfasis1 8 54" xfId="34189"/>
    <cellStyle name="20% - Énfasis1 8 55" xfId="34873"/>
    <cellStyle name="20% - Énfasis1 8 56" xfId="36723"/>
    <cellStyle name="20% - Énfasis1 8 57" xfId="38131"/>
    <cellStyle name="20% - Énfasis1 8 58" xfId="39537"/>
    <cellStyle name="20% - Énfasis1 8 59" xfId="40942"/>
    <cellStyle name="20% - Énfasis1 8 6" xfId="4133"/>
    <cellStyle name="20% - Énfasis1 8 60" xfId="42345"/>
    <cellStyle name="20% - Énfasis1 8 61" xfId="43744"/>
    <cellStyle name="20% - Énfasis1 8 62" xfId="45140"/>
    <cellStyle name="20% - Énfasis1 8 63" xfId="46530"/>
    <cellStyle name="20% - Énfasis1 8 64" xfId="47904"/>
    <cellStyle name="20% - Énfasis1 8 65" xfId="49261"/>
    <cellStyle name="20% - Énfasis1 8 66" xfId="50594"/>
    <cellStyle name="20% - Énfasis1 8 67" xfId="51899"/>
    <cellStyle name="20% - Énfasis1 8 68" xfId="53167"/>
    <cellStyle name="20% - Énfasis1 8 69" xfId="54367"/>
    <cellStyle name="20% - Énfasis1 8 7" xfId="4257"/>
    <cellStyle name="20% - Énfasis1 8 70" xfId="55469"/>
    <cellStyle name="20% - Énfasis1 8 8" xfId="4380"/>
    <cellStyle name="20% - Énfasis1 8 9" xfId="4505"/>
    <cellStyle name="20% - Énfasis1 80" xfId="58257"/>
    <cellStyle name="20% - Énfasis1 81" xfId="58277"/>
    <cellStyle name="20% - Énfasis1 82" xfId="58271"/>
    <cellStyle name="20% - Énfasis1 83" xfId="58290"/>
    <cellStyle name="20% - Énfasis1 84" xfId="58304"/>
    <cellStyle name="20% - Énfasis1 85" xfId="58318"/>
    <cellStyle name="20% - Énfasis1 86" xfId="58332"/>
    <cellStyle name="20% - Énfasis1 87" xfId="58346"/>
    <cellStyle name="20% - Énfasis1 88" xfId="58360"/>
    <cellStyle name="20% - Énfasis1 89" xfId="58374"/>
    <cellStyle name="20% - Énfasis1 9" xfId="374"/>
    <cellStyle name="20% - Énfasis1 9 10" xfId="3700"/>
    <cellStyle name="20% - Énfasis1 9 11" xfId="4574"/>
    <cellStyle name="20% - Énfasis1 9 12" xfId="4323"/>
    <cellStyle name="20% - Énfasis1 9 13" xfId="3540"/>
    <cellStyle name="20% - Énfasis1 9 14" xfId="4313"/>
    <cellStyle name="20% - Énfasis1 9 15" xfId="4301"/>
    <cellStyle name="20% - Énfasis1 9 16" xfId="4649"/>
    <cellStyle name="20% - Énfasis1 9 17" xfId="5101"/>
    <cellStyle name="20% - Énfasis1 9 18" xfId="4795"/>
    <cellStyle name="20% - Énfasis1 9 19" xfId="3293"/>
    <cellStyle name="20% - Énfasis1 9 2" xfId="3215"/>
    <cellStyle name="20% - Énfasis1 9 2 2" xfId="3462"/>
    <cellStyle name="20% - Énfasis1 9 20" xfId="5786"/>
    <cellStyle name="20% - Énfasis1 9 21" xfId="5416"/>
    <cellStyle name="20% - Énfasis1 9 22" xfId="5666"/>
    <cellStyle name="20% - Énfasis1 9 23" xfId="3244"/>
    <cellStyle name="20% - Énfasis1 9 24" xfId="5039"/>
    <cellStyle name="20% - Énfasis1 9 25" xfId="5700"/>
    <cellStyle name="20% - Énfasis1 9 26" xfId="3582"/>
    <cellStyle name="20% - Énfasis1 9 27" xfId="5829"/>
    <cellStyle name="20% - Énfasis1 9 28" xfId="3417"/>
    <cellStyle name="20% - Énfasis1 9 29" xfId="4812"/>
    <cellStyle name="20% - Énfasis1 9 3" xfId="3433"/>
    <cellStyle name="20% - Énfasis1 9 30" xfId="4576"/>
    <cellStyle name="20% - Énfasis1 9 31" xfId="5825"/>
    <cellStyle name="20% - Énfasis1 9 32" xfId="5545"/>
    <cellStyle name="20% - Énfasis1 9 33" xfId="4570"/>
    <cellStyle name="20% - Énfasis1 9 34" xfId="5320"/>
    <cellStyle name="20% - Énfasis1 9 35" xfId="7804"/>
    <cellStyle name="20% - Énfasis1 9 36" xfId="8119"/>
    <cellStyle name="20% - Énfasis1 9 37" xfId="9600"/>
    <cellStyle name="20% - Énfasis1 9 38" xfId="9528"/>
    <cellStyle name="20% - Énfasis1 9 39" xfId="10203"/>
    <cellStyle name="20% - Énfasis1 9 4" xfId="3435"/>
    <cellStyle name="20% - Énfasis1 9 40" xfId="7603"/>
    <cellStyle name="20% - Énfasis1 9 41" xfId="8814"/>
    <cellStyle name="20% - Énfasis1 9 42" xfId="9685"/>
    <cellStyle name="20% - Énfasis1 9 43" xfId="5189"/>
    <cellStyle name="20% - Énfasis1 9 44" xfId="6454"/>
    <cellStyle name="20% - Énfasis1 9 45" xfId="9598"/>
    <cellStyle name="20% - Énfasis1 9 46" xfId="9768"/>
    <cellStyle name="20% - Énfasis1 9 47" xfId="10919"/>
    <cellStyle name="20% - Énfasis1 9 48" xfId="12327"/>
    <cellStyle name="20% - Énfasis1 9 49" xfId="13735"/>
    <cellStyle name="20% - Énfasis1 9 5" xfId="3579"/>
    <cellStyle name="20% - Énfasis1 9 50" xfId="15143"/>
    <cellStyle name="20% - Énfasis1 9 51" xfId="16551"/>
    <cellStyle name="20% - Énfasis1 9 52" xfId="17959"/>
    <cellStyle name="20% - Énfasis1 9 53" xfId="33639"/>
    <cellStyle name="20% - Énfasis1 9 54" xfId="34373"/>
    <cellStyle name="20% - Énfasis1 9 55" xfId="31482"/>
    <cellStyle name="20% - Énfasis1 9 56" xfId="32174"/>
    <cellStyle name="20% - Énfasis1 9 57" xfId="30583"/>
    <cellStyle name="20% - Énfasis1 9 58" xfId="35738"/>
    <cellStyle name="20% - Énfasis1 9 59" xfId="29135"/>
    <cellStyle name="20% - Énfasis1 9 6" xfId="3573"/>
    <cellStyle name="20% - Énfasis1 9 60" xfId="27374"/>
    <cellStyle name="20% - Énfasis1 9 61" xfId="33467"/>
    <cellStyle name="20% - Énfasis1 9 62" xfId="33614"/>
    <cellStyle name="20% - Énfasis1 9 63" xfId="31514"/>
    <cellStyle name="20% - Énfasis1 9 64" xfId="34392"/>
    <cellStyle name="20% - Énfasis1 9 65" xfId="36269"/>
    <cellStyle name="20% - Énfasis1 9 66" xfId="37677"/>
    <cellStyle name="20% - Énfasis1 9 67" xfId="39083"/>
    <cellStyle name="20% - Énfasis1 9 68" xfId="40488"/>
    <cellStyle name="20% - Énfasis1 9 69" xfId="41892"/>
    <cellStyle name="20% - Énfasis1 9 7" xfId="3538"/>
    <cellStyle name="20% - Énfasis1 9 70" xfId="43292"/>
    <cellStyle name="20% - Énfasis1 9 8" xfId="3586"/>
    <cellStyle name="20% - Énfasis1 9 9" xfId="3584"/>
    <cellStyle name="20% - Énfasis1 90" xfId="58388"/>
    <cellStyle name="20% - Énfasis1 91" xfId="58402"/>
    <cellStyle name="20% - Énfasis1 92" xfId="58415"/>
    <cellStyle name="20% - Énfasis1 93" xfId="58427"/>
    <cellStyle name="20% - Énfasis1 94" xfId="58439"/>
    <cellStyle name="20% - Énfasis1 95" xfId="58466"/>
    <cellStyle name="20% - Énfasis1 96" xfId="58481"/>
    <cellStyle name="20% - Énfasis1 97" xfId="58501"/>
    <cellStyle name="20% - Énfasis2" xfId="267" builtinId="34" customBuiltin="1"/>
    <cellStyle name="20% - Énfasis2 10" xfId="978"/>
    <cellStyle name="20% - Énfasis2 10 10" xfId="20321"/>
    <cellStyle name="20% - Énfasis2 10 11" xfId="21729"/>
    <cellStyle name="20% - Énfasis2 10 12" xfId="23137"/>
    <cellStyle name="20% - Énfasis2 10 13" xfId="24545"/>
    <cellStyle name="20% - Énfasis2 10 14" xfId="25953"/>
    <cellStyle name="20% - Énfasis2 10 15" xfId="27361"/>
    <cellStyle name="20% - Énfasis2 10 16" xfId="28769"/>
    <cellStyle name="20% - Énfasis2 10 17" xfId="30179"/>
    <cellStyle name="20% - Énfasis2 10 18" xfId="31586"/>
    <cellStyle name="20% - Énfasis2 10 19" xfId="32996"/>
    <cellStyle name="20% - Énfasis2 10 2" xfId="3242"/>
    <cellStyle name="20% - Énfasis2 10 20" xfId="30543"/>
    <cellStyle name="20% - Énfasis2 10 21" xfId="35815"/>
    <cellStyle name="20% - Énfasis2 10 22" xfId="37223"/>
    <cellStyle name="20% - Énfasis2 10 23" xfId="38631"/>
    <cellStyle name="20% - Énfasis2 10 24" xfId="40037"/>
    <cellStyle name="20% - Énfasis2 10 25" xfId="41442"/>
    <cellStyle name="20% - Énfasis2 10 26" xfId="42843"/>
    <cellStyle name="20% - Énfasis2 10 27" xfId="44242"/>
    <cellStyle name="20% - Énfasis2 10 28" xfId="45637"/>
    <cellStyle name="20% - Énfasis2 10 29" xfId="47020"/>
    <cellStyle name="20% - Énfasis2 10 3" xfId="10465"/>
    <cellStyle name="20% - Énfasis2 10 30" xfId="48388"/>
    <cellStyle name="20% - Énfasis2 10 31" xfId="49739"/>
    <cellStyle name="20% - Énfasis2 10 32" xfId="51060"/>
    <cellStyle name="20% - Énfasis2 10 33" xfId="52358"/>
    <cellStyle name="20% - Énfasis2 10 34" xfId="53603"/>
    <cellStyle name="20% - Énfasis2 10 35" xfId="54774"/>
    <cellStyle name="20% - Énfasis2 10 36" xfId="55840"/>
    <cellStyle name="20% - Énfasis2 10 37" xfId="56763"/>
    <cellStyle name="20% - Énfasis2 10 4" xfId="11873"/>
    <cellStyle name="20% - Énfasis2 10 5" xfId="13281"/>
    <cellStyle name="20% - Énfasis2 10 6" xfId="14689"/>
    <cellStyle name="20% - Énfasis2 10 7" xfId="16097"/>
    <cellStyle name="20% - Énfasis2 10 8" xfId="17505"/>
    <cellStyle name="20% - Énfasis2 10 9" xfId="18913"/>
    <cellStyle name="20% - Énfasis2 11" xfId="1138"/>
    <cellStyle name="20% - Énfasis2 11 10" xfId="20588"/>
    <cellStyle name="20% - Énfasis2 11 11" xfId="21996"/>
    <cellStyle name="20% - Énfasis2 11 12" xfId="23404"/>
    <cellStyle name="20% - Énfasis2 11 13" xfId="24812"/>
    <cellStyle name="20% - Énfasis2 11 14" xfId="26220"/>
    <cellStyle name="20% - Énfasis2 11 15" xfId="27628"/>
    <cellStyle name="20% - Énfasis2 11 16" xfId="29036"/>
    <cellStyle name="20% - Énfasis2 11 17" xfId="30445"/>
    <cellStyle name="20% - Énfasis2 11 18" xfId="31853"/>
    <cellStyle name="20% - Énfasis2 11 19" xfId="33262"/>
    <cellStyle name="20% - Énfasis2 11 2" xfId="3798"/>
    <cellStyle name="20% - Énfasis2 11 20" xfId="31845"/>
    <cellStyle name="20% - Énfasis2 11 21" xfId="36081"/>
    <cellStyle name="20% - Énfasis2 11 22" xfId="37489"/>
    <cellStyle name="20% - Énfasis2 11 23" xfId="38895"/>
    <cellStyle name="20% - Énfasis2 11 24" xfId="40301"/>
    <cellStyle name="20% - Énfasis2 11 25" xfId="41705"/>
    <cellStyle name="20% - Énfasis2 11 26" xfId="43105"/>
    <cellStyle name="20% - Énfasis2 11 27" xfId="44504"/>
    <cellStyle name="20% - Énfasis2 11 28" xfId="45897"/>
    <cellStyle name="20% - Énfasis2 11 29" xfId="47274"/>
    <cellStyle name="20% - Énfasis2 11 3" xfId="10732"/>
    <cellStyle name="20% - Énfasis2 11 30" xfId="48640"/>
    <cellStyle name="20% - Énfasis2 11 31" xfId="49987"/>
    <cellStyle name="20% - Énfasis2 11 32" xfId="51305"/>
    <cellStyle name="20% - Énfasis2 11 33" xfId="52597"/>
    <cellStyle name="20% - Énfasis2 11 34" xfId="53829"/>
    <cellStyle name="20% - Énfasis2 11 35" xfId="54974"/>
    <cellStyle name="20% - Énfasis2 11 36" xfId="56020"/>
    <cellStyle name="20% - Énfasis2 11 37" xfId="56889"/>
    <cellStyle name="20% - Énfasis2 11 4" xfId="12140"/>
    <cellStyle name="20% - Énfasis2 11 5" xfId="13548"/>
    <cellStyle name="20% - Énfasis2 11 6" xfId="14956"/>
    <cellStyle name="20% - Énfasis2 11 7" xfId="16364"/>
    <cellStyle name="20% - Énfasis2 11 8" xfId="17772"/>
    <cellStyle name="20% - Énfasis2 11 9" xfId="19180"/>
    <cellStyle name="20% - Énfasis2 12" xfId="1298"/>
    <cellStyle name="20% - Énfasis2 12 10" xfId="14651"/>
    <cellStyle name="20% - Énfasis2 12 11" xfId="16059"/>
    <cellStyle name="20% - Énfasis2 12 12" xfId="17467"/>
    <cellStyle name="20% - Énfasis2 12 13" xfId="18875"/>
    <cellStyle name="20% - Énfasis2 12 14" xfId="20283"/>
    <cellStyle name="20% - Énfasis2 12 15" xfId="21691"/>
    <cellStyle name="20% - Énfasis2 12 16" xfId="23099"/>
    <cellStyle name="20% - Énfasis2 12 17" xfId="24507"/>
    <cellStyle name="20% - Énfasis2 12 18" xfId="25915"/>
    <cellStyle name="20% - Énfasis2 12 19" xfId="27323"/>
    <cellStyle name="20% - Énfasis2 12 2" xfId="3919"/>
    <cellStyle name="20% - Énfasis2 12 20" xfId="30591"/>
    <cellStyle name="20% - Énfasis2 12 21" xfId="31002"/>
    <cellStyle name="20% - Énfasis2 12 22" xfId="35706"/>
    <cellStyle name="20% - Énfasis2 12 23" xfId="31103"/>
    <cellStyle name="20% - Énfasis2 12 24" xfId="35458"/>
    <cellStyle name="20% - Énfasis2 12 25" xfId="35435"/>
    <cellStyle name="20% - Énfasis2 12 26" xfId="37185"/>
    <cellStyle name="20% - Énfasis2 12 27" xfId="38593"/>
    <cellStyle name="20% - Énfasis2 12 28" xfId="39999"/>
    <cellStyle name="20% - Énfasis2 12 29" xfId="41404"/>
    <cellStyle name="20% - Énfasis2 12 3" xfId="5765"/>
    <cellStyle name="20% - Énfasis2 12 30" xfId="42806"/>
    <cellStyle name="20% - Énfasis2 12 31" xfId="44205"/>
    <cellStyle name="20% - Énfasis2 12 32" xfId="45601"/>
    <cellStyle name="20% - Énfasis2 12 33" xfId="46985"/>
    <cellStyle name="20% - Énfasis2 12 34" xfId="48354"/>
    <cellStyle name="20% - Énfasis2 12 35" xfId="49705"/>
    <cellStyle name="20% - Énfasis2 12 36" xfId="51027"/>
    <cellStyle name="20% - Énfasis2 12 37" xfId="52325"/>
    <cellStyle name="20% - Énfasis2 12 4" xfId="9798"/>
    <cellStyle name="20% - Énfasis2 12 5" xfId="8726"/>
    <cellStyle name="20% - Énfasis2 12 6" xfId="7458"/>
    <cellStyle name="20% - Énfasis2 12 7" xfId="8431"/>
    <cellStyle name="20% - Énfasis2 12 8" xfId="11835"/>
    <cellStyle name="20% - Énfasis2 12 9" xfId="13243"/>
    <cellStyle name="20% - Énfasis2 13" xfId="1458"/>
    <cellStyle name="20% - Énfasis2 13 10" xfId="11824"/>
    <cellStyle name="20% - Énfasis2 13 11" xfId="13232"/>
    <cellStyle name="20% - Énfasis2 13 12" xfId="14640"/>
    <cellStyle name="20% - Énfasis2 13 13" xfId="16048"/>
    <cellStyle name="20% - Énfasis2 13 14" xfId="17456"/>
    <cellStyle name="20% - Énfasis2 13 15" xfId="18864"/>
    <cellStyle name="20% - Énfasis2 13 16" xfId="20272"/>
    <cellStyle name="20% - Énfasis2 13 17" xfId="21680"/>
    <cellStyle name="20% - Énfasis2 13 18" xfId="23088"/>
    <cellStyle name="20% - Énfasis2 13 19" xfId="24496"/>
    <cellStyle name="20% - Énfasis2 13 2" xfId="4042"/>
    <cellStyle name="20% - Énfasis2 13 20" xfId="34996"/>
    <cellStyle name="20% - Énfasis2 13 21" xfId="30655"/>
    <cellStyle name="20% - Énfasis2 13 22" xfId="35513"/>
    <cellStyle name="20% - Énfasis2 13 23" xfId="26751"/>
    <cellStyle name="20% - Énfasis2 13 24" xfId="30423"/>
    <cellStyle name="20% - Énfasis2 13 25" xfId="31516"/>
    <cellStyle name="20% - Énfasis2 13 26" xfId="27752"/>
    <cellStyle name="20% - Énfasis2 13 27" xfId="35424"/>
    <cellStyle name="20% - Énfasis2 13 28" xfId="37174"/>
    <cellStyle name="20% - Énfasis2 13 29" xfId="38582"/>
    <cellStyle name="20% - Énfasis2 13 3" xfId="8387"/>
    <cellStyle name="20% - Énfasis2 13 30" xfId="39988"/>
    <cellStyle name="20% - Énfasis2 13 31" xfId="41393"/>
    <cellStyle name="20% - Énfasis2 13 32" xfId="42795"/>
    <cellStyle name="20% - Énfasis2 13 33" xfId="44194"/>
    <cellStyle name="20% - Énfasis2 13 34" xfId="45590"/>
    <cellStyle name="20% - Énfasis2 13 35" xfId="46974"/>
    <cellStyle name="20% - Énfasis2 13 36" xfId="48343"/>
    <cellStyle name="20% - Énfasis2 13 37" xfId="49694"/>
    <cellStyle name="20% - Énfasis2 13 4" xfId="7488"/>
    <cellStyle name="20% - Énfasis2 13 5" xfId="8490"/>
    <cellStyle name="20% - Énfasis2 13 6" xfId="9066"/>
    <cellStyle name="20% - Énfasis2 13 7" xfId="8448"/>
    <cellStyle name="20% - Énfasis2 13 8" xfId="10220"/>
    <cellStyle name="20% - Énfasis2 13 9" xfId="10251"/>
    <cellStyle name="20% - Énfasis2 14" xfId="1616"/>
    <cellStyle name="20% - Énfasis2 14 10" xfId="18801"/>
    <cellStyle name="20% - Énfasis2 14 11" xfId="20209"/>
    <cellStyle name="20% - Énfasis2 14 12" xfId="21617"/>
    <cellStyle name="20% - Énfasis2 14 13" xfId="23025"/>
    <cellStyle name="20% - Énfasis2 14 14" xfId="24433"/>
    <cellStyle name="20% - Énfasis2 14 15" xfId="25841"/>
    <cellStyle name="20% - Énfasis2 14 16" xfId="27249"/>
    <cellStyle name="20% - Énfasis2 14 17" xfId="28657"/>
    <cellStyle name="20% - Énfasis2 14 18" xfId="30067"/>
    <cellStyle name="20% - Énfasis2 14 19" xfId="31474"/>
    <cellStyle name="20% - Énfasis2 14 2" xfId="4165"/>
    <cellStyle name="20% - Énfasis2 14 20" xfId="24059"/>
    <cellStyle name="20% - Énfasis2 14 21" xfId="27356"/>
    <cellStyle name="20% - Énfasis2 14 22" xfId="31954"/>
    <cellStyle name="20% - Énfasis2 14 23" xfId="37112"/>
    <cellStyle name="20% - Énfasis2 14 24" xfId="38520"/>
    <cellStyle name="20% - Énfasis2 14 25" xfId="39926"/>
    <cellStyle name="20% - Énfasis2 14 26" xfId="41331"/>
    <cellStyle name="20% - Énfasis2 14 27" xfId="42733"/>
    <cellStyle name="20% - Énfasis2 14 28" xfId="44132"/>
    <cellStyle name="20% - Énfasis2 14 29" xfId="45528"/>
    <cellStyle name="20% - Énfasis2 14 3" xfId="9899"/>
    <cellStyle name="20% - Énfasis2 14 30" xfId="46914"/>
    <cellStyle name="20% - Énfasis2 14 31" xfId="48284"/>
    <cellStyle name="20% - Énfasis2 14 32" xfId="49636"/>
    <cellStyle name="20% - Énfasis2 14 33" xfId="50962"/>
    <cellStyle name="20% - Énfasis2 14 34" xfId="52264"/>
    <cellStyle name="20% - Énfasis2 14 35" xfId="53516"/>
    <cellStyle name="20% - Énfasis2 14 36" xfId="54698"/>
    <cellStyle name="20% - Énfasis2 14 37" xfId="55774"/>
    <cellStyle name="20% - Énfasis2 14 4" xfId="9512"/>
    <cellStyle name="20% - Énfasis2 14 5" xfId="11761"/>
    <cellStyle name="20% - Énfasis2 14 6" xfId="13169"/>
    <cellStyle name="20% - Énfasis2 14 7" xfId="14577"/>
    <cellStyle name="20% - Énfasis2 14 8" xfId="15985"/>
    <cellStyle name="20% - Énfasis2 14 9" xfId="17393"/>
    <cellStyle name="20% - Énfasis2 15" xfId="1773"/>
    <cellStyle name="20% - Énfasis2 15 10" xfId="8011"/>
    <cellStyle name="20% - Énfasis2 15 11" xfId="6316"/>
    <cellStyle name="20% - Énfasis2 15 12" xfId="8600"/>
    <cellStyle name="20% - Énfasis2 15 13" xfId="11316"/>
    <cellStyle name="20% - Énfasis2 15 14" xfId="12724"/>
    <cellStyle name="20% - Énfasis2 15 15" xfId="14132"/>
    <cellStyle name="20% - Énfasis2 15 16" xfId="15540"/>
    <cellStyle name="20% - Énfasis2 15 17" xfId="16948"/>
    <cellStyle name="20% - Énfasis2 15 18" xfId="18356"/>
    <cellStyle name="20% - Énfasis2 15 19" xfId="19764"/>
    <cellStyle name="20% - Énfasis2 15 2" xfId="4289"/>
    <cellStyle name="20% - Énfasis2 15 20" xfId="27951"/>
    <cellStyle name="20% - Énfasis2 15 21" xfId="16019"/>
    <cellStyle name="20% - Énfasis2 15 22" xfId="33515"/>
    <cellStyle name="20% - Énfasis2 15 23" xfId="28170"/>
    <cellStyle name="20% - Énfasis2 15 24" xfId="22454"/>
    <cellStyle name="20% - Énfasis2 15 25" xfId="33103"/>
    <cellStyle name="20% - Énfasis2 15 26" xfId="34212"/>
    <cellStyle name="20% - Énfasis2 15 27" xfId="34689"/>
    <cellStyle name="20% - Énfasis2 15 28" xfId="33740"/>
    <cellStyle name="20% - Énfasis2 15 29" xfId="35606"/>
    <cellStyle name="20% - Énfasis2 15 3" xfId="8255"/>
    <cellStyle name="20% - Énfasis2 15 30" xfId="18835"/>
    <cellStyle name="20% - Énfasis2 15 31" xfId="36666"/>
    <cellStyle name="20% - Énfasis2 15 32" xfId="38074"/>
    <cellStyle name="20% - Énfasis2 15 33" xfId="39480"/>
    <cellStyle name="20% - Énfasis2 15 34" xfId="40885"/>
    <cellStyle name="20% - Énfasis2 15 35" xfId="42288"/>
    <cellStyle name="20% - Énfasis2 15 36" xfId="43687"/>
    <cellStyle name="20% - Énfasis2 15 37" xfId="45083"/>
    <cellStyle name="20% - Énfasis2 15 4" xfId="8654"/>
    <cellStyle name="20% - Énfasis2 15 5" xfId="9402"/>
    <cellStyle name="20% - Énfasis2 15 6" xfId="7708"/>
    <cellStyle name="20% - Énfasis2 15 7" xfId="9231"/>
    <cellStyle name="20% - Énfasis2 15 8" xfId="10225"/>
    <cellStyle name="20% - Énfasis2 15 9" xfId="9917"/>
    <cellStyle name="20% - Énfasis2 16" xfId="1927"/>
    <cellStyle name="20% - Énfasis2 16 10" xfId="18566"/>
    <cellStyle name="20% - Énfasis2 16 11" xfId="19974"/>
    <cellStyle name="20% - Énfasis2 16 12" xfId="21382"/>
    <cellStyle name="20% - Énfasis2 16 13" xfId="22790"/>
    <cellStyle name="20% - Énfasis2 16 14" xfId="24198"/>
    <cellStyle name="20% - Énfasis2 16 15" xfId="25606"/>
    <cellStyle name="20% - Énfasis2 16 16" xfId="27014"/>
    <cellStyle name="20% - Énfasis2 16 17" xfId="28422"/>
    <cellStyle name="20% - Énfasis2 16 18" xfId="29832"/>
    <cellStyle name="20% - Énfasis2 16 19" xfId="31239"/>
    <cellStyle name="20% - Énfasis2 16 2" xfId="4412"/>
    <cellStyle name="20% - Énfasis2 16 20" xfId="34983"/>
    <cellStyle name="20% - Énfasis2 16 21" xfId="27145"/>
    <cellStyle name="20% - Énfasis2 16 22" xfId="33182"/>
    <cellStyle name="20% - Énfasis2 16 23" xfId="36877"/>
    <cellStyle name="20% - Énfasis2 16 24" xfId="38285"/>
    <cellStyle name="20% - Énfasis2 16 25" xfId="39691"/>
    <cellStyle name="20% - Énfasis2 16 26" xfId="41096"/>
    <cellStyle name="20% - Énfasis2 16 27" xfId="42498"/>
    <cellStyle name="20% - Énfasis2 16 28" xfId="43897"/>
    <cellStyle name="20% - Énfasis2 16 29" xfId="45293"/>
    <cellStyle name="20% - Énfasis2 16 3" xfId="8374"/>
    <cellStyle name="20% - Énfasis2 16 30" xfId="46681"/>
    <cellStyle name="20% - Énfasis2 16 31" xfId="48051"/>
    <cellStyle name="20% - Énfasis2 16 32" xfId="49404"/>
    <cellStyle name="20% - Énfasis2 16 33" xfId="50732"/>
    <cellStyle name="20% - Énfasis2 16 34" xfId="52036"/>
    <cellStyle name="20% - Énfasis2 16 35" xfId="53296"/>
    <cellStyle name="20% - Énfasis2 16 36" xfId="54490"/>
    <cellStyle name="20% - Énfasis2 16 37" xfId="55581"/>
    <cellStyle name="20% - Énfasis2 16 4" xfId="8211"/>
    <cellStyle name="20% - Énfasis2 16 5" xfId="11526"/>
    <cellStyle name="20% - Énfasis2 16 6" xfId="12934"/>
    <cellStyle name="20% - Énfasis2 16 7" xfId="14342"/>
    <cellStyle name="20% - Énfasis2 16 8" xfId="15750"/>
    <cellStyle name="20% - Énfasis2 16 9" xfId="17158"/>
    <cellStyle name="20% - Énfasis2 17" xfId="2082"/>
    <cellStyle name="20% - Énfasis2 17 10" xfId="18959"/>
    <cellStyle name="20% - Énfasis2 17 11" xfId="20367"/>
    <cellStyle name="20% - Énfasis2 17 12" xfId="21775"/>
    <cellStyle name="20% - Énfasis2 17 13" xfId="23183"/>
    <cellStyle name="20% - Énfasis2 17 14" xfId="24591"/>
    <cellStyle name="20% - Énfasis2 17 15" xfId="25999"/>
    <cellStyle name="20% - Énfasis2 17 16" xfId="27407"/>
    <cellStyle name="20% - Énfasis2 17 17" xfId="28815"/>
    <cellStyle name="20% - Énfasis2 17 18" xfId="30225"/>
    <cellStyle name="20% - Énfasis2 17 19" xfId="31632"/>
    <cellStyle name="20% - Énfasis2 17 2" xfId="4537"/>
    <cellStyle name="20% - Énfasis2 17 20" xfId="33527"/>
    <cellStyle name="20% - Énfasis2 17 21" xfId="31700"/>
    <cellStyle name="20% - Énfasis2 17 22" xfId="35860"/>
    <cellStyle name="20% - Énfasis2 17 23" xfId="37268"/>
    <cellStyle name="20% - Énfasis2 17 24" xfId="38676"/>
    <cellStyle name="20% - Énfasis2 17 25" xfId="40082"/>
    <cellStyle name="20% - Énfasis2 17 26" xfId="41487"/>
    <cellStyle name="20% - Énfasis2 17 27" xfId="42887"/>
    <cellStyle name="20% - Énfasis2 17 28" xfId="44286"/>
    <cellStyle name="20% - Énfasis2 17 29" xfId="45681"/>
    <cellStyle name="20% - Énfasis2 17 3" xfId="9427"/>
    <cellStyle name="20% - Énfasis2 17 30" xfId="47063"/>
    <cellStyle name="20% - Énfasis2 17 31" xfId="48430"/>
    <cellStyle name="20% - Énfasis2 17 32" xfId="49780"/>
    <cellStyle name="20% - Énfasis2 17 33" xfId="51100"/>
    <cellStyle name="20% - Énfasis2 17 34" xfId="52396"/>
    <cellStyle name="20% - Énfasis2 17 35" xfId="53640"/>
    <cellStyle name="20% - Énfasis2 17 36" xfId="54806"/>
    <cellStyle name="20% - Énfasis2 17 37" xfId="55869"/>
    <cellStyle name="20% - Énfasis2 17 4" xfId="10511"/>
    <cellStyle name="20% - Énfasis2 17 5" xfId="11919"/>
    <cellStyle name="20% - Énfasis2 17 6" xfId="13327"/>
    <cellStyle name="20% - Énfasis2 17 7" xfId="14735"/>
    <cellStyle name="20% - Énfasis2 17 8" xfId="16143"/>
    <cellStyle name="20% - Énfasis2 17 9" xfId="17551"/>
    <cellStyle name="20% - Énfasis2 18" xfId="2244"/>
    <cellStyle name="20% - Énfasis2 18 10" xfId="16705"/>
    <cellStyle name="20% - Énfasis2 18 11" xfId="18113"/>
    <cellStyle name="20% - Énfasis2 18 12" xfId="19521"/>
    <cellStyle name="20% - Énfasis2 18 13" xfId="20929"/>
    <cellStyle name="20% - Énfasis2 18 14" xfId="22337"/>
    <cellStyle name="20% - Énfasis2 18 15" xfId="23745"/>
    <cellStyle name="20% - Énfasis2 18 16" xfId="25153"/>
    <cellStyle name="20% - Énfasis2 18 17" xfId="26561"/>
    <cellStyle name="20% - Énfasis2 18 18" xfId="27969"/>
    <cellStyle name="20% - Énfasis2 18 19" xfId="29378"/>
    <cellStyle name="20% - Énfasis2 18 2" xfId="4579"/>
    <cellStyle name="20% - Énfasis2 18 20" xfId="31877"/>
    <cellStyle name="20% - Énfasis2 18 21" xfId="33106"/>
    <cellStyle name="20% - Énfasis2 18 22" xfId="31246"/>
    <cellStyle name="20% - Énfasis2 18 23" xfId="34551"/>
    <cellStyle name="20% - Énfasis2 18 24" xfId="36423"/>
    <cellStyle name="20% - Énfasis2 18 25" xfId="37831"/>
    <cellStyle name="20% - Énfasis2 18 26" xfId="39237"/>
    <cellStyle name="20% - Énfasis2 18 27" xfId="40642"/>
    <cellStyle name="20% - Énfasis2 18 28" xfId="42046"/>
    <cellStyle name="20% - Énfasis2 18 29" xfId="43446"/>
    <cellStyle name="20% - Énfasis2 18 3" xfId="9975"/>
    <cellStyle name="20% - Énfasis2 18 30" xfId="44842"/>
    <cellStyle name="20% - Énfasis2 18 31" xfId="46234"/>
    <cellStyle name="20% - Énfasis2 18 32" xfId="47611"/>
    <cellStyle name="20% - Énfasis2 18 33" xfId="48972"/>
    <cellStyle name="20% - Énfasis2 18 34" xfId="50311"/>
    <cellStyle name="20% - Énfasis2 18 35" xfId="51621"/>
    <cellStyle name="20% - Énfasis2 18 36" xfId="52899"/>
    <cellStyle name="20% - Énfasis2 18 37" xfId="54107"/>
    <cellStyle name="20% - Énfasis2 18 4" xfId="9396"/>
    <cellStyle name="20% - Énfasis2 18 5" xfId="9628"/>
    <cellStyle name="20% - Énfasis2 18 6" xfId="11073"/>
    <cellStyle name="20% - Énfasis2 18 7" xfId="12481"/>
    <cellStyle name="20% - Énfasis2 18 8" xfId="13889"/>
    <cellStyle name="20% - Énfasis2 18 9" xfId="15297"/>
    <cellStyle name="20% - Énfasis2 19" xfId="2416"/>
    <cellStyle name="20% - Énfasis2 19 10" xfId="21348"/>
    <cellStyle name="20% - Énfasis2 19 11" xfId="22756"/>
    <cellStyle name="20% - Énfasis2 19 12" xfId="24164"/>
    <cellStyle name="20% - Énfasis2 19 13" xfId="25572"/>
    <cellStyle name="20% - Énfasis2 19 14" xfId="26980"/>
    <cellStyle name="20% - Énfasis2 19 15" xfId="28388"/>
    <cellStyle name="20% - Énfasis2 19 16" xfId="29798"/>
    <cellStyle name="20% - Énfasis2 19 17" xfId="31205"/>
    <cellStyle name="20% - Énfasis2 19 18" xfId="32615"/>
    <cellStyle name="20% - Énfasis2 19 19" xfId="34022"/>
    <cellStyle name="20% - Énfasis2 19 2" xfId="4788"/>
    <cellStyle name="20% - Énfasis2 19 20" xfId="35114"/>
    <cellStyle name="20% - Énfasis2 19 21" xfId="36843"/>
    <cellStyle name="20% - Énfasis2 19 22" xfId="38251"/>
    <cellStyle name="20% - Énfasis2 19 23" xfId="39657"/>
    <cellStyle name="20% - Énfasis2 19 24" xfId="41062"/>
    <cellStyle name="20% - Énfasis2 19 25" xfId="42464"/>
    <cellStyle name="20% - Énfasis2 19 26" xfId="43863"/>
    <cellStyle name="20% - Énfasis2 19 27" xfId="45259"/>
    <cellStyle name="20% - Énfasis2 19 28" xfId="46647"/>
    <cellStyle name="20% - Énfasis2 19 29" xfId="48019"/>
    <cellStyle name="20% - Énfasis2 19 3" xfId="11492"/>
    <cellStyle name="20% - Énfasis2 19 30" xfId="49372"/>
    <cellStyle name="20% - Énfasis2 19 31" xfId="50702"/>
    <cellStyle name="20% - Énfasis2 19 32" xfId="52006"/>
    <cellStyle name="20% - Énfasis2 19 33" xfId="53269"/>
    <cellStyle name="20% - Énfasis2 19 34" xfId="54463"/>
    <cellStyle name="20% - Énfasis2 19 35" xfId="55557"/>
    <cellStyle name="20% - Énfasis2 19 36" xfId="56525"/>
    <cellStyle name="20% - Énfasis2 19 37" xfId="57289"/>
    <cellStyle name="20% - Énfasis2 19 4" xfId="12900"/>
    <cellStyle name="20% - Énfasis2 19 5" xfId="14308"/>
    <cellStyle name="20% - Énfasis2 19 6" xfId="15716"/>
    <cellStyle name="20% - Énfasis2 19 7" xfId="17124"/>
    <cellStyle name="20% - Énfasis2 19 8" xfId="18532"/>
    <cellStyle name="20% - Énfasis2 19 9" xfId="19940"/>
    <cellStyle name="20% - Énfasis2 2" xfId="106"/>
    <cellStyle name="20% - Énfasis2 2 10" xfId="1101"/>
    <cellStyle name="20% - Énfasis2 2 11" xfId="1261"/>
    <cellStyle name="20% - Énfasis2 2 12" xfId="1421"/>
    <cellStyle name="20% - Énfasis2 2 13" xfId="1579"/>
    <cellStyle name="20% - Énfasis2 2 14" xfId="1737"/>
    <cellStyle name="20% - Énfasis2 2 15" xfId="1893"/>
    <cellStyle name="20% - Énfasis2 2 16" xfId="2015"/>
    <cellStyle name="20% - Énfasis2 2 17" xfId="2307"/>
    <cellStyle name="20% - Énfasis2 2 18" xfId="2100"/>
    <cellStyle name="20% - Énfasis2 2 19" xfId="2537"/>
    <cellStyle name="20% - Énfasis2 2 2" xfId="396"/>
    <cellStyle name="20% - Énfasis2 2 20" xfId="2576"/>
    <cellStyle name="20% - Énfasis2 2 3" xfId="454"/>
    <cellStyle name="20% - Énfasis2 2 4" xfId="556"/>
    <cellStyle name="20% - Énfasis2 2 5" xfId="613"/>
    <cellStyle name="20% - Énfasis2 2 5 2" xfId="57934"/>
    <cellStyle name="20% - Énfasis2 2 6" xfId="670"/>
    <cellStyle name="20% - Énfasis2 2 6 2" xfId="58013"/>
    <cellStyle name="20% - Énfasis2 2 7" xfId="720"/>
    <cellStyle name="20% - Énfasis2 2 7 2" xfId="58082"/>
    <cellStyle name="20% - Énfasis2 2 8" xfId="722"/>
    <cellStyle name="20% - Énfasis2 2 9" xfId="941"/>
    <cellStyle name="20% - Énfasis2 20" xfId="2573"/>
    <cellStyle name="20% - Énfasis2 20 10" xfId="20599"/>
    <cellStyle name="20% - Énfasis2 20 11" xfId="22007"/>
    <cellStyle name="20% - Énfasis2 20 12" xfId="23415"/>
    <cellStyle name="20% - Énfasis2 20 13" xfId="24823"/>
    <cellStyle name="20% - Énfasis2 20 14" xfId="26231"/>
    <cellStyle name="20% - Énfasis2 20 15" xfId="27639"/>
    <cellStyle name="20% - Énfasis2 20 16" xfId="29047"/>
    <cellStyle name="20% - Énfasis2 20 17" xfId="30456"/>
    <cellStyle name="20% - Énfasis2 20 18" xfId="31864"/>
    <cellStyle name="20% - Énfasis2 20 19" xfId="33273"/>
    <cellStyle name="20% - Énfasis2 20 2" xfId="4910"/>
    <cellStyle name="20% - Énfasis2 20 20" xfId="33294"/>
    <cellStyle name="20% - Énfasis2 20 21" xfId="36092"/>
    <cellStyle name="20% - Énfasis2 20 22" xfId="37500"/>
    <cellStyle name="20% - Énfasis2 20 23" xfId="38906"/>
    <cellStyle name="20% - Énfasis2 20 24" xfId="40312"/>
    <cellStyle name="20% - Énfasis2 20 25" xfId="41716"/>
    <cellStyle name="20% - Énfasis2 20 26" xfId="43116"/>
    <cellStyle name="20% - Énfasis2 20 27" xfId="44515"/>
    <cellStyle name="20% - Énfasis2 20 28" xfId="45908"/>
    <cellStyle name="20% - Énfasis2 20 29" xfId="47285"/>
    <cellStyle name="20% - Énfasis2 20 3" xfId="10743"/>
    <cellStyle name="20% - Énfasis2 20 30" xfId="48651"/>
    <cellStyle name="20% - Énfasis2 20 31" xfId="49998"/>
    <cellStyle name="20% - Énfasis2 20 32" xfId="51316"/>
    <cellStyle name="20% - Énfasis2 20 33" xfId="52608"/>
    <cellStyle name="20% - Énfasis2 20 34" xfId="53840"/>
    <cellStyle name="20% - Énfasis2 20 35" xfId="54983"/>
    <cellStyle name="20% - Énfasis2 20 36" xfId="56028"/>
    <cellStyle name="20% - Énfasis2 20 37" xfId="56895"/>
    <cellStyle name="20% - Énfasis2 20 4" xfId="12151"/>
    <cellStyle name="20% - Énfasis2 20 5" xfId="13559"/>
    <cellStyle name="20% - Énfasis2 20 6" xfId="14967"/>
    <cellStyle name="20% - Énfasis2 20 7" xfId="16375"/>
    <cellStyle name="20% - Énfasis2 20 8" xfId="17783"/>
    <cellStyle name="20% - Énfasis2 20 9" xfId="19191"/>
    <cellStyle name="20% - Énfasis2 21" xfId="2724"/>
    <cellStyle name="20% - Énfasis2 21 10" xfId="18096"/>
    <cellStyle name="20% - Énfasis2 21 11" xfId="19504"/>
    <cellStyle name="20% - Énfasis2 21 12" xfId="20912"/>
    <cellStyle name="20% - Énfasis2 21 13" xfId="22320"/>
    <cellStyle name="20% - Énfasis2 21 14" xfId="23728"/>
    <cellStyle name="20% - Énfasis2 21 15" xfId="25136"/>
    <cellStyle name="20% - Énfasis2 21 16" xfId="26544"/>
    <cellStyle name="20% - Énfasis2 21 17" xfId="27952"/>
    <cellStyle name="20% - Énfasis2 21 18" xfId="29361"/>
    <cellStyle name="20% - Énfasis2 21 19" xfId="30770"/>
    <cellStyle name="20% - Énfasis2 21 2" xfId="5036"/>
    <cellStyle name="20% - Énfasis2 21 20" xfId="33623"/>
    <cellStyle name="20% - Énfasis2 21 21" xfId="28655"/>
    <cellStyle name="20% - Énfasis2 21 22" xfId="34534"/>
    <cellStyle name="20% - Énfasis2 21 23" xfId="36406"/>
    <cellStyle name="20% - Énfasis2 21 24" xfId="37814"/>
    <cellStyle name="20% - Énfasis2 21 25" xfId="39220"/>
    <cellStyle name="20% - Énfasis2 21 26" xfId="40625"/>
    <cellStyle name="20% - Énfasis2 21 27" xfId="42029"/>
    <cellStyle name="20% - Énfasis2 21 28" xfId="43429"/>
    <cellStyle name="20% - Énfasis2 21 29" xfId="44825"/>
    <cellStyle name="20% - Énfasis2 21 3" xfId="5683"/>
    <cellStyle name="20% - Énfasis2 21 30" xfId="46217"/>
    <cellStyle name="20% - Énfasis2 21 31" xfId="47594"/>
    <cellStyle name="20% - Énfasis2 21 32" xfId="48955"/>
    <cellStyle name="20% - Énfasis2 21 33" xfId="50294"/>
    <cellStyle name="20% - Énfasis2 21 34" xfId="51604"/>
    <cellStyle name="20% - Énfasis2 21 35" xfId="52883"/>
    <cellStyle name="20% - Énfasis2 21 36" xfId="54096"/>
    <cellStyle name="20% - Énfasis2 21 37" xfId="55220"/>
    <cellStyle name="20% - Énfasis2 21 4" xfId="9455"/>
    <cellStyle name="20% - Énfasis2 21 5" xfId="11056"/>
    <cellStyle name="20% - Énfasis2 21 6" xfId="12464"/>
    <cellStyle name="20% - Énfasis2 21 7" xfId="13872"/>
    <cellStyle name="20% - Énfasis2 21 8" xfId="15280"/>
    <cellStyle name="20% - Énfasis2 21 9" xfId="16688"/>
    <cellStyle name="20% - Énfasis2 22" xfId="2973"/>
    <cellStyle name="20% - Énfasis2 22 10" xfId="13565"/>
    <cellStyle name="20% - Énfasis2 22 11" xfId="14973"/>
    <cellStyle name="20% - Énfasis2 22 12" xfId="16381"/>
    <cellStyle name="20% - Énfasis2 22 13" xfId="17789"/>
    <cellStyle name="20% - Énfasis2 22 14" xfId="19197"/>
    <cellStyle name="20% - Énfasis2 22 15" xfId="20605"/>
    <cellStyle name="20% - Énfasis2 22 16" xfId="22013"/>
    <cellStyle name="20% - Énfasis2 22 17" xfId="23421"/>
    <cellStyle name="20% - Énfasis2 22 18" xfId="24829"/>
    <cellStyle name="20% - Énfasis2 22 19" xfId="26237"/>
    <cellStyle name="20% - Énfasis2 22 2" xfId="5153"/>
    <cellStyle name="20% - Énfasis2 22 20" xfId="35714"/>
    <cellStyle name="20% - Énfasis2 22 21" xfId="35257"/>
    <cellStyle name="20% - Énfasis2 22 22" xfId="26981"/>
    <cellStyle name="20% - Énfasis2 22 23" xfId="33246"/>
    <cellStyle name="20% - Énfasis2 22 24" xfId="30359"/>
    <cellStyle name="20% - Énfasis2 22 25" xfId="34124"/>
    <cellStyle name="20% - Énfasis2 22 26" xfId="36099"/>
    <cellStyle name="20% - Énfasis2 22 27" xfId="37507"/>
    <cellStyle name="20% - Énfasis2 22 28" xfId="38913"/>
    <cellStyle name="20% - Énfasis2 22 29" xfId="40319"/>
    <cellStyle name="20% - Énfasis2 22 3" xfId="8734"/>
    <cellStyle name="20% - Énfasis2 22 30" xfId="41723"/>
    <cellStyle name="20% - Énfasis2 22 31" xfId="43123"/>
    <cellStyle name="20% - Énfasis2 22 32" xfId="44522"/>
    <cellStyle name="20% - Énfasis2 22 33" xfId="45915"/>
    <cellStyle name="20% - Énfasis2 22 34" xfId="47292"/>
    <cellStyle name="20% - Énfasis2 22 35" xfId="48658"/>
    <cellStyle name="20% - Énfasis2 22 36" xfId="50005"/>
    <cellStyle name="20% - Énfasis2 22 37" xfId="51323"/>
    <cellStyle name="20% - Énfasis2 22 4" xfId="8020"/>
    <cellStyle name="20% - Énfasis2 22 5" xfId="7931"/>
    <cellStyle name="20% - Énfasis2 22 6" xfId="9908"/>
    <cellStyle name="20% - Énfasis2 22 7" xfId="8274"/>
    <cellStyle name="20% - Énfasis2 22 8" xfId="10749"/>
    <cellStyle name="20% - Énfasis2 22 9" xfId="12157"/>
    <cellStyle name="20% - Énfasis2 23" xfId="5287"/>
    <cellStyle name="20% - Énfasis2 23 10" xfId="17090"/>
    <cellStyle name="20% - Énfasis2 23 11" xfId="18498"/>
    <cellStyle name="20% - Énfasis2 23 12" xfId="19906"/>
    <cellStyle name="20% - Énfasis2 23 13" xfId="21314"/>
    <cellStyle name="20% - Énfasis2 23 14" xfId="22722"/>
    <cellStyle name="20% - Énfasis2 23 15" xfId="24130"/>
    <cellStyle name="20% - Énfasis2 23 16" xfId="25538"/>
    <cellStyle name="20% - Énfasis2 23 17" xfId="26946"/>
    <cellStyle name="20% - Énfasis2 23 18" xfId="28354"/>
    <cellStyle name="20% - Énfasis2 23 19" xfId="29763"/>
    <cellStyle name="20% - Énfasis2 23 2" xfId="9779"/>
    <cellStyle name="20% - Énfasis2 23 20" xfId="33808"/>
    <cellStyle name="20% - Énfasis2 23 21" xfId="34508"/>
    <cellStyle name="20% - Énfasis2 23 22" xfId="28664"/>
    <cellStyle name="20% - Énfasis2 23 23" xfId="32208"/>
    <cellStyle name="20% - Énfasis2 23 24" xfId="36808"/>
    <cellStyle name="20% - Énfasis2 23 25" xfId="38216"/>
    <cellStyle name="20% - Énfasis2 23 26" xfId="39622"/>
    <cellStyle name="20% - Énfasis2 23 27" xfId="41027"/>
    <cellStyle name="20% - Énfasis2 23 28" xfId="42430"/>
    <cellStyle name="20% - Énfasis2 23 29" xfId="43829"/>
    <cellStyle name="20% - Énfasis2 23 3" xfId="10292"/>
    <cellStyle name="20% - Énfasis2 23 30" xfId="45225"/>
    <cellStyle name="20% - Énfasis2 23 31" xfId="46615"/>
    <cellStyle name="20% - Énfasis2 23 32" xfId="47987"/>
    <cellStyle name="20% - Énfasis2 23 33" xfId="49340"/>
    <cellStyle name="20% - Énfasis2 23 34" xfId="50672"/>
    <cellStyle name="20% - Énfasis2 23 35" xfId="51976"/>
    <cellStyle name="20% - Énfasis2 23 36" xfId="53239"/>
    <cellStyle name="20% - Énfasis2 23 37" xfId="54434"/>
    <cellStyle name="20% - Énfasis2 23 4" xfId="7996"/>
    <cellStyle name="20% - Énfasis2 23 5" xfId="7089"/>
    <cellStyle name="20% - Énfasis2 23 6" xfId="11458"/>
    <cellStyle name="20% - Énfasis2 23 7" xfId="12866"/>
    <cellStyle name="20% - Énfasis2 23 8" xfId="14274"/>
    <cellStyle name="20% - Énfasis2 23 9" xfId="15682"/>
    <cellStyle name="20% - Énfasis2 24" xfId="5413"/>
    <cellStyle name="20% - Énfasis2 24 10" xfId="19072"/>
    <cellStyle name="20% - Énfasis2 24 11" xfId="20480"/>
    <cellStyle name="20% - Énfasis2 24 12" xfId="21888"/>
    <cellStyle name="20% - Énfasis2 24 13" xfId="23296"/>
    <cellStyle name="20% - Énfasis2 24 14" xfId="24704"/>
    <cellStyle name="20% - Énfasis2 24 15" xfId="26112"/>
    <cellStyle name="20% - Énfasis2 24 16" xfId="27520"/>
    <cellStyle name="20% - Énfasis2 24 17" xfId="28928"/>
    <cellStyle name="20% - Énfasis2 24 18" xfId="30338"/>
    <cellStyle name="20% - Énfasis2 24 19" xfId="31745"/>
    <cellStyle name="20% - Énfasis2 24 2" xfId="9901"/>
    <cellStyle name="20% - Énfasis2 24 20" xfId="23136"/>
    <cellStyle name="20% - Énfasis2 24 21" xfId="33587"/>
    <cellStyle name="20% - Énfasis2 24 22" xfId="35973"/>
    <cellStyle name="20% - Énfasis2 24 23" xfId="37381"/>
    <cellStyle name="20% - Énfasis2 24 24" xfId="38789"/>
    <cellStyle name="20% - Énfasis2 24 25" xfId="40195"/>
    <cellStyle name="20% - Énfasis2 24 26" xfId="41599"/>
    <cellStyle name="20% - Énfasis2 24 27" xfId="42999"/>
    <cellStyle name="20% - Énfasis2 24 28" xfId="44398"/>
    <cellStyle name="20% - Énfasis2 24 29" xfId="45792"/>
    <cellStyle name="20% - Énfasis2 24 3" xfId="9288"/>
    <cellStyle name="20% - Énfasis2 24 30" xfId="47172"/>
    <cellStyle name="20% - Énfasis2 24 31" xfId="48538"/>
    <cellStyle name="20% - Énfasis2 24 32" xfId="49888"/>
    <cellStyle name="20% - Énfasis2 24 33" xfId="51207"/>
    <cellStyle name="20% - Énfasis2 24 34" xfId="52501"/>
    <cellStyle name="20% - Énfasis2 24 35" xfId="53740"/>
    <cellStyle name="20% - Énfasis2 24 36" xfId="54899"/>
    <cellStyle name="20% - Énfasis2 24 37" xfId="55952"/>
    <cellStyle name="20% - Énfasis2 24 4" xfId="10624"/>
    <cellStyle name="20% - Énfasis2 24 5" xfId="12032"/>
    <cellStyle name="20% - Énfasis2 24 6" xfId="13440"/>
    <cellStyle name="20% - Énfasis2 24 7" xfId="14848"/>
    <cellStyle name="20% - Énfasis2 24 8" xfId="16256"/>
    <cellStyle name="20% - Énfasis2 24 9" xfId="17664"/>
    <cellStyle name="20% - Énfasis2 25" xfId="5537"/>
    <cellStyle name="20% - Énfasis2 25 10" xfId="14097"/>
    <cellStyle name="20% - Énfasis2 25 11" xfId="15505"/>
    <cellStyle name="20% - Énfasis2 25 12" xfId="16913"/>
    <cellStyle name="20% - Énfasis2 25 13" xfId="18321"/>
    <cellStyle name="20% - Énfasis2 25 14" xfId="19729"/>
    <cellStyle name="20% - Énfasis2 25 15" xfId="21137"/>
    <cellStyle name="20% - Énfasis2 25 16" xfId="22545"/>
    <cellStyle name="20% - Énfasis2 25 17" xfId="23953"/>
    <cellStyle name="20% - Énfasis2 25 18" xfId="25361"/>
    <cellStyle name="20% - Énfasis2 25 19" xfId="26769"/>
    <cellStyle name="20% - Énfasis2 25 2" xfId="10020"/>
    <cellStyle name="20% - Énfasis2 25 20" xfId="30811"/>
    <cellStyle name="20% - Énfasis2 25 21" xfId="34937"/>
    <cellStyle name="20% - Énfasis2 25 22" xfId="33377"/>
    <cellStyle name="20% - Énfasis2 25 23" xfId="35778"/>
    <cellStyle name="20% - Énfasis2 25 24" xfId="30767"/>
    <cellStyle name="20% - Énfasis2 25 25" xfId="34771"/>
    <cellStyle name="20% - Énfasis2 25 26" xfId="36631"/>
    <cellStyle name="20% - Énfasis2 25 27" xfId="38039"/>
    <cellStyle name="20% - Énfasis2 25 28" xfId="39445"/>
    <cellStyle name="20% - Énfasis2 25 29" xfId="40850"/>
    <cellStyle name="20% - Énfasis2 25 3" xfId="9071"/>
    <cellStyle name="20% - Énfasis2 25 30" xfId="42253"/>
    <cellStyle name="20% - Énfasis2 25 31" xfId="43652"/>
    <cellStyle name="20% - Énfasis2 25 32" xfId="45048"/>
    <cellStyle name="20% - Énfasis2 25 33" xfId="46439"/>
    <cellStyle name="20% - Énfasis2 25 34" xfId="47813"/>
    <cellStyle name="20% - Énfasis2 25 35" xfId="49171"/>
    <cellStyle name="20% - Énfasis2 25 36" xfId="50507"/>
    <cellStyle name="20% - Énfasis2 25 37" xfId="51813"/>
    <cellStyle name="20% - Énfasis2 25 4" xfId="7898"/>
    <cellStyle name="20% - Énfasis2 25 5" xfId="9210"/>
    <cellStyle name="20% - Énfasis2 25 6" xfId="8854"/>
    <cellStyle name="20% - Énfasis2 25 7" xfId="9381"/>
    <cellStyle name="20% - Énfasis2 25 8" xfId="11281"/>
    <cellStyle name="20% - Énfasis2 25 9" xfId="12689"/>
    <cellStyle name="20% - Énfasis2 26" xfId="5660"/>
    <cellStyle name="20% - Énfasis2 26 10" xfId="16154"/>
    <cellStyle name="20% - Énfasis2 26 11" xfId="17562"/>
    <cellStyle name="20% - Énfasis2 26 12" xfId="18970"/>
    <cellStyle name="20% - Énfasis2 26 13" xfId="20378"/>
    <cellStyle name="20% - Énfasis2 26 14" xfId="21786"/>
    <cellStyle name="20% - Énfasis2 26 15" xfId="23194"/>
    <cellStyle name="20% - Énfasis2 26 16" xfId="24602"/>
    <cellStyle name="20% - Énfasis2 26 17" xfId="26010"/>
    <cellStyle name="20% - Énfasis2 26 18" xfId="27418"/>
    <cellStyle name="20% - Énfasis2 26 19" xfId="28826"/>
    <cellStyle name="20% - Énfasis2 26 2" xfId="10140"/>
    <cellStyle name="20% - Énfasis2 26 20" xfId="30293"/>
    <cellStyle name="20% - Énfasis2 26 21" xfId="35593"/>
    <cellStyle name="20% - Énfasis2 26 22" xfId="25241"/>
    <cellStyle name="20% - Énfasis2 26 23" xfId="31999"/>
    <cellStyle name="20% - Énfasis2 26 24" xfId="35871"/>
    <cellStyle name="20% - Énfasis2 26 25" xfId="37279"/>
    <cellStyle name="20% - Énfasis2 26 26" xfId="38687"/>
    <cellStyle name="20% - Énfasis2 26 27" xfId="40093"/>
    <cellStyle name="20% - Énfasis2 26 28" xfId="41498"/>
    <cellStyle name="20% - Énfasis2 26 29" xfId="42898"/>
    <cellStyle name="20% - Énfasis2 26 3" xfId="8098"/>
    <cellStyle name="20% - Énfasis2 26 30" xfId="44297"/>
    <cellStyle name="20% - Énfasis2 26 31" xfId="45692"/>
    <cellStyle name="20% - Énfasis2 26 32" xfId="47074"/>
    <cellStyle name="20% - Énfasis2 26 33" xfId="48441"/>
    <cellStyle name="20% - Énfasis2 26 34" xfId="49791"/>
    <cellStyle name="20% - Énfasis2 26 35" xfId="51111"/>
    <cellStyle name="20% - Énfasis2 26 36" xfId="52406"/>
    <cellStyle name="20% - Énfasis2 26 37" xfId="53647"/>
    <cellStyle name="20% - Énfasis2 26 4" xfId="8587"/>
    <cellStyle name="20% - Énfasis2 26 5" xfId="6766"/>
    <cellStyle name="20% - Énfasis2 26 6" xfId="10522"/>
    <cellStyle name="20% - Énfasis2 26 7" xfId="11930"/>
    <cellStyle name="20% - Énfasis2 26 8" xfId="13338"/>
    <cellStyle name="20% - Énfasis2 26 9" xfId="14746"/>
    <cellStyle name="20% - Énfasis2 27" xfId="4190"/>
    <cellStyle name="20% - Énfasis2 27 10" xfId="21232"/>
    <cellStyle name="20% - Énfasis2 27 11" xfId="22640"/>
    <cellStyle name="20% - Énfasis2 27 12" xfId="24048"/>
    <cellStyle name="20% - Énfasis2 27 13" xfId="25456"/>
    <cellStyle name="20% - Énfasis2 27 14" xfId="26864"/>
    <cellStyle name="20% - Énfasis2 27 15" xfId="28272"/>
    <cellStyle name="20% - Énfasis2 27 16" xfId="29681"/>
    <cellStyle name="20% - Énfasis2 27 17" xfId="31089"/>
    <cellStyle name="20% - Énfasis2 27 18" xfId="32498"/>
    <cellStyle name="20% - Énfasis2 27 19" xfId="33905"/>
    <cellStyle name="20% - Énfasis2 27 2" xfId="8772"/>
    <cellStyle name="20% - Énfasis2 27 20" xfId="34876"/>
    <cellStyle name="20% - Énfasis2 27 21" xfId="36726"/>
    <cellStyle name="20% - Énfasis2 27 22" xfId="38134"/>
    <cellStyle name="20% - Énfasis2 27 23" xfId="39540"/>
    <cellStyle name="20% - Énfasis2 27 24" xfId="40945"/>
    <cellStyle name="20% - Énfasis2 27 25" xfId="42348"/>
    <cellStyle name="20% - Énfasis2 27 26" xfId="43747"/>
    <cellStyle name="20% - Énfasis2 27 27" xfId="45143"/>
    <cellStyle name="20% - Énfasis2 27 28" xfId="46533"/>
    <cellStyle name="20% - Énfasis2 27 29" xfId="47907"/>
    <cellStyle name="20% - Énfasis2 27 3" xfId="11376"/>
    <cellStyle name="20% - Énfasis2 27 30" xfId="49264"/>
    <cellStyle name="20% - Énfasis2 27 31" xfId="50597"/>
    <cellStyle name="20% - Énfasis2 27 32" xfId="51902"/>
    <cellStyle name="20% - Énfasis2 27 33" xfId="53169"/>
    <cellStyle name="20% - Énfasis2 27 34" xfId="54369"/>
    <cellStyle name="20% - Énfasis2 27 35" xfId="55470"/>
    <cellStyle name="20% - Énfasis2 27 36" xfId="56450"/>
    <cellStyle name="20% - Énfasis2 27 37" xfId="57229"/>
    <cellStyle name="20% - Énfasis2 27 4" xfId="12784"/>
    <cellStyle name="20% - Énfasis2 27 5" xfId="14192"/>
    <cellStyle name="20% - Énfasis2 27 6" xfId="15600"/>
    <cellStyle name="20% - Énfasis2 27 7" xfId="17008"/>
    <cellStyle name="20% - Énfasis2 27 8" xfId="18416"/>
    <cellStyle name="20% - Énfasis2 27 9" xfId="19824"/>
    <cellStyle name="20% - Énfasis2 28" xfId="5928"/>
    <cellStyle name="20% - Énfasis2 28 10" xfId="19284"/>
    <cellStyle name="20% - Énfasis2 28 11" xfId="20692"/>
    <cellStyle name="20% - Énfasis2 28 12" xfId="22100"/>
    <cellStyle name="20% - Énfasis2 28 13" xfId="23508"/>
    <cellStyle name="20% - Énfasis2 28 14" xfId="24916"/>
    <cellStyle name="20% - Énfasis2 28 15" xfId="26324"/>
    <cellStyle name="20% - Énfasis2 28 16" xfId="27732"/>
    <cellStyle name="20% - Énfasis2 28 17" xfId="29141"/>
    <cellStyle name="20% - Énfasis2 28 18" xfId="30550"/>
    <cellStyle name="20% - Énfasis2 28 19" xfId="31958"/>
    <cellStyle name="20% - Énfasis2 28 2" xfId="10386"/>
    <cellStyle name="20% - Énfasis2 28 20" xfId="31521"/>
    <cellStyle name="20% - Énfasis2 28 21" xfId="32047"/>
    <cellStyle name="20% - Énfasis2 28 22" xfId="36186"/>
    <cellStyle name="20% - Énfasis2 28 23" xfId="37594"/>
    <cellStyle name="20% - Énfasis2 28 24" xfId="39000"/>
    <cellStyle name="20% - Énfasis2 28 25" xfId="40406"/>
    <cellStyle name="20% - Énfasis2 28 26" xfId="41810"/>
    <cellStyle name="20% - Énfasis2 28 27" xfId="43210"/>
    <cellStyle name="20% - Énfasis2 28 28" xfId="44609"/>
    <cellStyle name="20% - Énfasis2 28 29" xfId="46001"/>
    <cellStyle name="20% - Énfasis2 28 3" xfId="9320"/>
    <cellStyle name="20% - Énfasis2 28 30" xfId="47378"/>
    <cellStyle name="20% - Énfasis2 28 31" xfId="48743"/>
    <cellStyle name="20% - Énfasis2 28 32" xfId="50085"/>
    <cellStyle name="20% - Énfasis2 28 33" xfId="51398"/>
    <cellStyle name="20% - Énfasis2 28 34" xfId="52685"/>
    <cellStyle name="20% - Énfasis2 28 35" xfId="53913"/>
    <cellStyle name="20% - Énfasis2 28 36" xfId="55055"/>
    <cellStyle name="20% - Énfasis2 28 37" xfId="56090"/>
    <cellStyle name="20% - Énfasis2 28 4" xfId="10836"/>
    <cellStyle name="20% - Énfasis2 28 5" xfId="12244"/>
    <cellStyle name="20% - Énfasis2 28 6" xfId="13652"/>
    <cellStyle name="20% - Énfasis2 28 7" xfId="15060"/>
    <cellStyle name="20% - Énfasis2 28 8" xfId="16468"/>
    <cellStyle name="20% - Énfasis2 28 9" xfId="17876"/>
    <cellStyle name="20% - Énfasis2 29" xfId="6055"/>
    <cellStyle name="20% - Énfasis2 29 10" xfId="21769"/>
    <cellStyle name="20% - Énfasis2 29 11" xfId="23177"/>
    <cellStyle name="20% - Énfasis2 29 12" xfId="24585"/>
    <cellStyle name="20% - Énfasis2 29 13" xfId="25993"/>
    <cellStyle name="20% - Énfasis2 29 14" xfId="27401"/>
    <cellStyle name="20% - Énfasis2 29 15" xfId="28809"/>
    <cellStyle name="20% - Énfasis2 29 16" xfId="30219"/>
    <cellStyle name="20% - Énfasis2 29 17" xfId="31626"/>
    <cellStyle name="20% - Énfasis2 29 18" xfId="33036"/>
    <cellStyle name="20% - Énfasis2 29 19" xfId="34442"/>
    <cellStyle name="20% - Énfasis2 29 2" xfId="10505"/>
    <cellStyle name="20% - Énfasis2 29 20" xfId="35854"/>
    <cellStyle name="20% - Énfasis2 29 21" xfId="37262"/>
    <cellStyle name="20% - Énfasis2 29 22" xfId="38670"/>
    <cellStyle name="20% - Énfasis2 29 23" xfId="40076"/>
    <cellStyle name="20% - Énfasis2 29 24" xfId="41481"/>
    <cellStyle name="20% - Énfasis2 29 25" xfId="42881"/>
    <cellStyle name="20% - Énfasis2 29 26" xfId="44280"/>
    <cellStyle name="20% - Énfasis2 29 27" xfId="45675"/>
    <cellStyle name="20% - Énfasis2 29 28" xfId="47057"/>
    <cellStyle name="20% - Énfasis2 29 29" xfId="48424"/>
    <cellStyle name="20% - Énfasis2 29 3" xfId="11913"/>
    <cellStyle name="20% - Énfasis2 29 30" xfId="49774"/>
    <cellStyle name="20% - Énfasis2 29 31" xfId="51094"/>
    <cellStyle name="20% - Énfasis2 29 32" xfId="52390"/>
    <cellStyle name="20% - Énfasis2 29 33" xfId="53634"/>
    <cellStyle name="20% - Énfasis2 29 34" xfId="54800"/>
    <cellStyle name="20% - Énfasis2 29 35" xfId="55863"/>
    <cellStyle name="20% - Énfasis2 29 36" xfId="56775"/>
    <cellStyle name="20% - Énfasis2 29 37" xfId="57466"/>
    <cellStyle name="20% - Énfasis2 29 4" xfId="13321"/>
    <cellStyle name="20% - Énfasis2 29 5" xfId="14729"/>
    <cellStyle name="20% - Énfasis2 29 6" xfId="16137"/>
    <cellStyle name="20% - Énfasis2 29 7" xfId="17545"/>
    <cellStyle name="20% - Énfasis2 29 8" xfId="18953"/>
    <cellStyle name="20% - Énfasis2 29 9" xfId="20361"/>
    <cellStyle name="20% - Énfasis2 3" xfId="352"/>
    <cellStyle name="20% - Énfasis2 3 10" xfId="2071"/>
    <cellStyle name="20% - Énfasis2 3 11" xfId="2221"/>
    <cellStyle name="20% - Énfasis2 3 12" xfId="2364"/>
    <cellStyle name="20% - Énfasis2 3 13" xfId="2561"/>
    <cellStyle name="20% - Énfasis2 3 14" xfId="2713"/>
    <cellStyle name="20% - Énfasis2 3 15" xfId="2860"/>
    <cellStyle name="20% - Énfasis2 3 16" xfId="2706"/>
    <cellStyle name="20% - Énfasis2 3 17" xfId="58159"/>
    <cellStyle name="20% - Énfasis2 3 2" xfId="764"/>
    <cellStyle name="20% - Énfasis2 3 3" xfId="966"/>
    <cellStyle name="20% - Énfasis2 3 4" xfId="1126"/>
    <cellStyle name="20% - Énfasis2 3 5" xfId="1286"/>
    <cellStyle name="20% - Énfasis2 3 6" xfId="1446"/>
    <cellStyle name="20% - Énfasis2 3 7" xfId="1604"/>
    <cellStyle name="20% - Énfasis2 3 8" xfId="1761"/>
    <cellStyle name="20% - Énfasis2 3 9" xfId="1916"/>
    <cellStyle name="20% - Énfasis2 30" xfId="6182"/>
    <cellStyle name="20% - Énfasis2 30 10" xfId="21886"/>
    <cellStyle name="20% - Énfasis2 30 11" xfId="23294"/>
    <cellStyle name="20% - Énfasis2 30 12" xfId="24702"/>
    <cellStyle name="20% - Énfasis2 30 13" xfId="26110"/>
    <cellStyle name="20% - Énfasis2 30 14" xfId="27518"/>
    <cellStyle name="20% - Énfasis2 30 15" xfId="28926"/>
    <cellStyle name="20% - Énfasis2 30 16" xfId="30336"/>
    <cellStyle name="20% - Énfasis2 30 17" xfId="31743"/>
    <cellStyle name="20% - Énfasis2 30 18" xfId="33153"/>
    <cellStyle name="20% - Énfasis2 30 19" xfId="34559"/>
    <cellStyle name="20% - Énfasis2 30 2" xfId="10622"/>
    <cellStyle name="20% - Énfasis2 30 20" xfId="35971"/>
    <cellStyle name="20% - Énfasis2 30 21" xfId="37379"/>
    <cellStyle name="20% - Énfasis2 30 22" xfId="38787"/>
    <cellStyle name="20% - Énfasis2 30 23" xfId="40193"/>
    <cellStyle name="20% - Énfasis2 30 24" xfId="41597"/>
    <cellStyle name="20% - Énfasis2 30 25" xfId="42997"/>
    <cellStyle name="20% - Énfasis2 30 26" xfId="44396"/>
    <cellStyle name="20% - Énfasis2 30 27" xfId="45790"/>
    <cellStyle name="20% - Énfasis2 30 28" xfId="47170"/>
    <cellStyle name="20% - Énfasis2 30 29" xfId="48536"/>
    <cellStyle name="20% - Énfasis2 30 3" xfId="12030"/>
    <cellStyle name="20% - Énfasis2 30 30" xfId="49886"/>
    <cellStyle name="20% - Énfasis2 30 31" xfId="51205"/>
    <cellStyle name="20% - Énfasis2 30 32" xfId="52499"/>
    <cellStyle name="20% - Énfasis2 30 33" xfId="53738"/>
    <cellStyle name="20% - Énfasis2 30 34" xfId="54897"/>
    <cellStyle name="20% - Énfasis2 30 35" xfId="55950"/>
    <cellStyle name="20% - Énfasis2 30 36" xfId="56836"/>
    <cellStyle name="20% - Énfasis2 30 37" xfId="57503"/>
    <cellStyle name="20% - Énfasis2 30 4" xfId="13438"/>
    <cellStyle name="20% - Énfasis2 30 5" xfId="14846"/>
    <cellStyle name="20% - Énfasis2 30 6" xfId="16254"/>
    <cellStyle name="20% - Énfasis2 30 7" xfId="17662"/>
    <cellStyle name="20% - Énfasis2 30 8" xfId="19070"/>
    <cellStyle name="20% - Énfasis2 30 9" xfId="20478"/>
    <cellStyle name="20% - Énfasis2 31" xfId="6309"/>
    <cellStyle name="20% - Énfasis2 31 10" xfId="22002"/>
    <cellStyle name="20% - Énfasis2 31 11" xfId="23410"/>
    <cellStyle name="20% - Énfasis2 31 12" xfId="24818"/>
    <cellStyle name="20% - Énfasis2 31 13" xfId="26226"/>
    <cellStyle name="20% - Énfasis2 31 14" xfId="27634"/>
    <cellStyle name="20% - Énfasis2 31 15" xfId="29042"/>
    <cellStyle name="20% - Énfasis2 31 16" xfId="30451"/>
    <cellStyle name="20% - Énfasis2 31 17" xfId="31859"/>
    <cellStyle name="20% - Énfasis2 31 18" xfId="33268"/>
    <cellStyle name="20% - Énfasis2 31 19" xfId="34676"/>
    <cellStyle name="20% - Énfasis2 31 2" xfId="10738"/>
    <cellStyle name="20% - Énfasis2 31 20" xfId="36087"/>
    <cellStyle name="20% - Énfasis2 31 21" xfId="37495"/>
    <cellStyle name="20% - Énfasis2 31 22" xfId="38901"/>
    <cellStyle name="20% - Énfasis2 31 23" xfId="40307"/>
    <cellStyle name="20% - Énfasis2 31 24" xfId="41711"/>
    <cellStyle name="20% - Énfasis2 31 25" xfId="43111"/>
    <cellStyle name="20% - Énfasis2 31 26" xfId="44510"/>
    <cellStyle name="20% - Énfasis2 31 27" xfId="45903"/>
    <cellStyle name="20% - Énfasis2 31 28" xfId="47280"/>
    <cellStyle name="20% - Énfasis2 31 29" xfId="48646"/>
    <cellStyle name="20% - Énfasis2 31 3" xfId="12146"/>
    <cellStyle name="20% - Énfasis2 31 30" xfId="49993"/>
    <cellStyle name="20% - Énfasis2 31 31" xfId="51311"/>
    <cellStyle name="20% - Énfasis2 31 32" xfId="52603"/>
    <cellStyle name="20% - Énfasis2 31 33" xfId="53835"/>
    <cellStyle name="20% - Énfasis2 31 34" xfId="54979"/>
    <cellStyle name="20% - Énfasis2 31 35" xfId="56024"/>
    <cellStyle name="20% - Énfasis2 31 36" xfId="56892"/>
    <cellStyle name="20% - Énfasis2 31 37" xfId="57540"/>
    <cellStyle name="20% - Énfasis2 31 4" xfId="13554"/>
    <cellStyle name="20% - Énfasis2 31 5" xfId="14962"/>
    <cellStyle name="20% - Énfasis2 31 6" xfId="16370"/>
    <cellStyle name="20% - Énfasis2 31 7" xfId="17778"/>
    <cellStyle name="20% - Énfasis2 31 8" xfId="19186"/>
    <cellStyle name="20% - Énfasis2 31 9" xfId="20594"/>
    <cellStyle name="20% - Énfasis2 32" xfId="6436"/>
    <cellStyle name="20% - Énfasis2 32 10" xfId="22117"/>
    <cellStyle name="20% - Énfasis2 32 11" xfId="23525"/>
    <cellStyle name="20% - Énfasis2 32 12" xfId="24933"/>
    <cellStyle name="20% - Énfasis2 32 13" xfId="26341"/>
    <cellStyle name="20% - Énfasis2 32 14" xfId="27749"/>
    <cellStyle name="20% - Énfasis2 32 15" xfId="29158"/>
    <cellStyle name="20% - Énfasis2 32 16" xfId="30567"/>
    <cellStyle name="20% - Énfasis2 32 17" xfId="31975"/>
    <cellStyle name="20% - Énfasis2 32 18" xfId="33384"/>
    <cellStyle name="20% - Énfasis2 32 19" xfId="34792"/>
    <cellStyle name="20% - Énfasis2 32 2" xfId="10853"/>
    <cellStyle name="20% - Énfasis2 32 20" xfId="36203"/>
    <cellStyle name="20% - Énfasis2 32 21" xfId="37611"/>
    <cellStyle name="20% - Énfasis2 32 22" xfId="39017"/>
    <cellStyle name="20% - Énfasis2 32 23" xfId="40422"/>
    <cellStyle name="20% - Énfasis2 32 24" xfId="41826"/>
    <cellStyle name="20% - Énfasis2 32 25" xfId="43226"/>
    <cellStyle name="20% - Énfasis2 32 26" xfId="44624"/>
    <cellStyle name="20% - Énfasis2 32 27" xfId="46016"/>
    <cellStyle name="20% - Énfasis2 32 28" xfId="47393"/>
    <cellStyle name="20% - Énfasis2 32 29" xfId="48758"/>
    <cellStyle name="20% - Énfasis2 32 3" xfId="12261"/>
    <cellStyle name="20% - Énfasis2 32 30" xfId="50100"/>
    <cellStyle name="20% - Énfasis2 32 31" xfId="51413"/>
    <cellStyle name="20% - Énfasis2 32 32" xfId="52698"/>
    <cellStyle name="20% - Énfasis2 32 33" xfId="53925"/>
    <cellStyle name="20% - Énfasis2 32 34" xfId="55064"/>
    <cellStyle name="20% - Énfasis2 32 35" xfId="56099"/>
    <cellStyle name="20% - Énfasis2 32 36" xfId="56951"/>
    <cellStyle name="20% - Énfasis2 32 37" xfId="57576"/>
    <cellStyle name="20% - Énfasis2 32 4" xfId="13669"/>
    <cellStyle name="20% - Énfasis2 32 5" xfId="15077"/>
    <cellStyle name="20% - Énfasis2 32 6" xfId="16485"/>
    <cellStyle name="20% - Énfasis2 32 7" xfId="17893"/>
    <cellStyle name="20% - Énfasis2 32 8" xfId="19301"/>
    <cellStyle name="20% - Énfasis2 32 9" xfId="20709"/>
    <cellStyle name="20% - Énfasis2 33" xfId="6563"/>
    <cellStyle name="20% - Énfasis2 33 10" xfId="22233"/>
    <cellStyle name="20% - Énfasis2 33 11" xfId="23641"/>
    <cellStyle name="20% - Énfasis2 33 12" xfId="25049"/>
    <cellStyle name="20% - Énfasis2 33 13" xfId="26457"/>
    <cellStyle name="20% - Énfasis2 33 14" xfId="27865"/>
    <cellStyle name="20% - Énfasis2 33 15" xfId="29274"/>
    <cellStyle name="20% - Énfasis2 33 16" xfId="30683"/>
    <cellStyle name="20% - Énfasis2 33 17" xfId="32091"/>
    <cellStyle name="20% - Énfasis2 33 18" xfId="33499"/>
    <cellStyle name="20% - Énfasis2 33 19" xfId="34908"/>
    <cellStyle name="20% - Énfasis2 33 2" xfId="10969"/>
    <cellStyle name="20% - Énfasis2 33 20" xfId="36319"/>
    <cellStyle name="20% - Énfasis2 33 21" xfId="37727"/>
    <cellStyle name="20% - Énfasis2 33 22" xfId="39133"/>
    <cellStyle name="20% - Énfasis2 33 23" xfId="40538"/>
    <cellStyle name="20% - Énfasis2 33 24" xfId="41942"/>
    <cellStyle name="20% - Énfasis2 33 25" xfId="43342"/>
    <cellStyle name="20% - Énfasis2 33 26" xfId="44739"/>
    <cellStyle name="20% - Énfasis2 33 27" xfId="46131"/>
    <cellStyle name="20% - Énfasis2 33 28" xfId="47508"/>
    <cellStyle name="20% - Énfasis2 33 29" xfId="48871"/>
    <cellStyle name="20% - Énfasis2 33 3" xfId="12377"/>
    <cellStyle name="20% - Énfasis2 33 30" xfId="50211"/>
    <cellStyle name="20% - Énfasis2 33 31" xfId="51522"/>
    <cellStyle name="20% - Énfasis2 33 32" xfId="52803"/>
    <cellStyle name="20% - Énfasis2 33 33" xfId="54020"/>
    <cellStyle name="20% - Énfasis2 33 34" xfId="55152"/>
    <cellStyle name="20% - Énfasis2 33 35" xfId="56176"/>
    <cellStyle name="20% - Énfasis2 33 36" xfId="57011"/>
    <cellStyle name="20% - Énfasis2 33 37" xfId="57612"/>
    <cellStyle name="20% - Énfasis2 33 4" xfId="13785"/>
    <cellStyle name="20% - Énfasis2 33 5" xfId="15193"/>
    <cellStyle name="20% - Énfasis2 33 6" xfId="16601"/>
    <cellStyle name="20% - Énfasis2 33 7" xfId="18009"/>
    <cellStyle name="20% - Énfasis2 33 8" xfId="19417"/>
    <cellStyle name="20% - Énfasis2 33 9" xfId="20825"/>
    <cellStyle name="20% - Énfasis2 34" xfId="6690"/>
    <cellStyle name="20% - Énfasis2 34 10" xfId="22345"/>
    <cellStyle name="20% - Énfasis2 34 11" xfId="23753"/>
    <cellStyle name="20% - Énfasis2 34 12" xfId="25161"/>
    <cellStyle name="20% - Énfasis2 34 13" xfId="26569"/>
    <cellStyle name="20% - Énfasis2 34 14" xfId="27977"/>
    <cellStyle name="20% - Énfasis2 34 15" xfId="29386"/>
    <cellStyle name="20% - Énfasis2 34 16" xfId="30795"/>
    <cellStyle name="20% - Énfasis2 34 17" xfId="32203"/>
    <cellStyle name="20% - Énfasis2 34 18" xfId="33611"/>
    <cellStyle name="20% - Énfasis2 34 19" xfId="35019"/>
    <cellStyle name="20% - Énfasis2 34 2" xfId="11081"/>
    <cellStyle name="20% - Énfasis2 34 20" xfId="36431"/>
    <cellStyle name="20% - Énfasis2 34 21" xfId="37839"/>
    <cellStyle name="20% - Énfasis2 34 22" xfId="39245"/>
    <cellStyle name="20% - Énfasis2 34 23" xfId="40650"/>
    <cellStyle name="20% - Énfasis2 34 24" xfId="42054"/>
    <cellStyle name="20% - Énfasis2 34 25" xfId="43453"/>
    <cellStyle name="20% - Énfasis2 34 26" xfId="44849"/>
    <cellStyle name="20% - Énfasis2 34 27" xfId="46241"/>
    <cellStyle name="20% - Énfasis2 34 28" xfId="47618"/>
    <cellStyle name="20% - Énfasis2 34 29" xfId="48978"/>
    <cellStyle name="20% - Énfasis2 34 3" xfId="12489"/>
    <cellStyle name="20% - Énfasis2 34 30" xfId="50317"/>
    <cellStyle name="20% - Énfasis2 34 31" xfId="51627"/>
    <cellStyle name="20% - Énfasis2 34 32" xfId="52905"/>
    <cellStyle name="20% - Énfasis2 34 33" xfId="54112"/>
    <cellStyle name="20% - Énfasis2 34 34" xfId="55234"/>
    <cellStyle name="20% - Énfasis2 34 35" xfId="56246"/>
    <cellStyle name="20% - Énfasis2 34 36" xfId="57066"/>
    <cellStyle name="20% - Énfasis2 34 37" xfId="57648"/>
    <cellStyle name="20% - Énfasis2 34 4" xfId="13897"/>
    <cellStyle name="20% - Énfasis2 34 5" xfId="15305"/>
    <cellStyle name="20% - Énfasis2 34 6" xfId="16713"/>
    <cellStyle name="20% - Énfasis2 34 7" xfId="18121"/>
    <cellStyle name="20% - Énfasis2 34 8" xfId="19529"/>
    <cellStyle name="20% - Énfasis2 34 9" xfId="20937"/>
    <cellStyle name="20% - Énfasis2 35" xfId="6817"/>
    <cellStyle name="20% - Énfasis2 35 10" xfId="22457"/>
    <cellStyle name="20% - Énfasis2 35 11" xfId="23865"/>
    <cellStyle name="20% - Énfasis2 35 12" xfId="25273"/>
    <cellStyle name="20% - Énfasis2 35 13" xfId="26681"/>
    <cellStyle name="20% - Énfasis2 35 14" xfId="28089"/>
    <cellStyle name="20% - Énfasis2 35 15" xfId="29498"/>
    <cellStyle name="20% - Énfasis2 35 16" xfId="30907"/>
    <cellStyle name="20% - Énfasis2 35 17" xfId="32315"/>
    <cellStyle name="20% - Énfasis2 35 18" xfId="33722"/>
    <cellStyle name="20% - Énfasis2 35 19" xfId="35131"/>
    <cellStyle name="20% - Énfasis2 35 2" xfId="11193"/>
    <cellStyle name="20% - Énfasis2 35 20" xfId="36543"/>
    <cellStyle name="20% - Énfasis2 35 21" xfId="37951"/>
    <cellStyle name="20% - Énfasis2 35 22" xfId="39357"/>
    <cellStyle name="20% - Énfasis2 35 23" xfId="40762"/>
    <cellStyle name="20% - Énfasis2 35 24" xfId="42166"/>
    <cellStyle name="20% - Énfasis2 35 25" xfId="43565"/>
    <cellStyle name="20% - Énfasis2 35 26" xfId="44961"/>
    <cellStyle name="20% - Énfasis2 35 27" xfId="46352"/>
    <cellStyle name="20% - Énfasis2 35 28" xfId="47726"/>
    <cellStyle name="20% - Énfasis2 35 29" xfId="49085"/>
    <cellStyle name="20% - Énfasis2 35 3" xfId="12601"/>
    <cellStyle name="20% - Énfasis2 35 30" xfId="50423"/>
    <cellStyle name="20% - Énfasis2 35 31" xfId="51731"/>
    <cellStyle name="20% - Énfasis2 35 32" xfId="53003"/>
    <cellStyle name="20% - Énfasis2 35 33" xfId="54207"/>
    <cellStyle name="20% - Énfasis2 35 34" xfId="55319"/>
    <cellStyle name="20% - Énfasis2 35 35" xfId="56322"/>
    <cellStyle name="20% - Énfasis2 35 36" xfId="57126"/>
    <cellStyle name="20% - Énfasis2 35 37" xfId="57684"/>
    <cellStyle name="20% - Énfasis2 35 4" xfId="14009"/>
    <cellStyle name="20% - Énfasis2 35 5" xfId="15417"/>
    <cellStyle name="20% - Énfasis2 35 6" xfId="16825"/>
    <cellStyle name="20% - Énfasis2 35 7" xfId="18233"/>
    <cellStyle name="20% - Énfasis2 35 8" xfId="19641"/>
    <cellStyle name="20% - Énfasis2 35 9" xfId="21049"/>
    <cellStyle name="20% - Énfasis2 36" xfId="6944"/>
    <cellStyle name="20% - Énfasis2 36 10" xfId="22566"/>
    <cellStyle name="20% - Énfasis2 36 11" xfId="23974"/>
    <cellStyle name="20% - Énfasis2 36 12" xfId="25382"/>
    <cellStyle name="20% - Énfasis2 36 13" xfId="26790"/>
    <cellStyle name="20% - Énfasis2 36 14" xfId="28198"/>
    <cellStyle name="20% - Énfasis2 36 15" xfId="29607"/>
    <cellStyle name="20% - Énfasis2 36 16" xfId="31016"/>
    <cellStyle name="20% - Énfasis2 36 17" xfId="32424"/>
    <cellStyle name="20% - Énfasis2 36 18" xfId="33831"/>
    <cellStyle name="20% - Énfasis2 36 19" xfId="35240"/>
    <cellStyle name="20% - Énfasis2 36 2" xfId="11302"/>
    <cellStyle name="20% - Énfasis2 36 20" xfId="36652"/>
    <cellStyle name="20% - Énfasis2 36 21" xfId="38060"/>
    <cellStyle name="20% - Énfasis2 36 22" xfId="39466"/>
    <cellStyle name="20% - Énfasis2 36 23" xfId="40871"/>
    <cellStyle name="20% - Énfasis2 36 24" xfId="42274"/>
    <cellStyle name="20% - Énfasis2 36 25" xfId="43673"/>
    <cellStyle name="20% - Énfasis2 36 26" xfId="45069"/>
    <cellStyle name="20% - Énfasis2 36 27" xfId="46460"/>
    <cellStyle name="20% - Énfasis2 36 28" xfId="47834"/>
    <cellStyle name="20% - Énfasis2 36 29" xfId="49192"/>
    <cellStyle name="20% - Énfasis2 36 3" xfId="12710"/>
    <cellStyle name="20% - Énfasis2 36 30" xfId="50527"/>
    <cellStyle name="20% - Énfasis2 36 31" xfId="51832"/>
    <cellStyle name="20% - Énfasis2 36 32" xfId="53100"/>
    <cellStyle name="20% - Énfasis2 36 33" xfId="54302"/>
    <cellStyle name="20% - Énfasis2 36 34" xfId="55407"/>
    <cellStyle name="20% - Énfasis2 36 35" xfId="56394"/>
    <cellStyle name="20% - Énfasis2 36 36" xfId="57182"/>
    <cellStyle name="20% - Énfasis2 36 37" xfId="57720"/>
    <cellStyle name="20% - Énfasis2 36 4" xfId="14118"/>
    <cellStyle name="20% - Énfasis2 36 5" xfId="15526"/>
    <cellStyle name="20% - Énfasis2 36 6" xfId="16934"/>
    <cellStyle name="20% - Énfasis2 36 7" xfId="18342"/>
    <cellStyle name="20% - Énfasis2 36 8" xfId="19750"/>
    <cellStyle name="20% - Énfasis2 36 9" xfId="21158"/>
    <cellStyle name="20% - Énfasis2 37" xfId="7071"/>
    <cellStyle name="20% - Énfasis2 37 10" xfId="22672"/>
    <cellStyle name="20% - Énfasis2 37 11" xfId="24080"/>
    <cellStyle name="20% - Énfasis2 37 12" xfId="25488"/>
    <cellStyle name="20% - Énfasis2 37 13" xfId="26896"/>
    <cellStyle name="20% - Énfasis2 37 14" xfId="28304"/>
    <cellStyle name="20% - Énfasis2 37 15" xfId="29713"/>
    <cellStyle name="20% - Énfasis2 37 16" xfId="31120"/>
    <cellStyle name="20% - Énfasis2 37 17" xfId="32530"/>
    <cellStyle name="20% - Énfasis2 37 18" xfId="33937"/>
    <cellStyle name="20% - Énfasis2 37 19" xfId="35346"/>
    <cellStyle name="20% - Énfasis2 37 2" xfId="11408"/>
    <cellStyle name="20% - Énfasis2 37 20" xfId="36758"/>
    <cellStyle name="20% - Énfasis2 37 21" xfId="38166"/>
    <cellStyle name="20% - Énfasis2 37 22" xfId="39572"/>
    <cellStyle name="20% - Énfasis2 37 23" xfId="40977"/>
    <cellStyle name="20% - Énfasis2 37 24" xfId="42380"/>
    <cellStyle name="20% - Énfasis2 37 25" xfId="43779"/>
    <cellStyle name="20% - Énfasis2 37 26" xfId="45175"/>
    <cellStyle name="20% - Énfasis2 37 27" xfId="46565"/>
    <cellStyle name="20% - Énfasis2 37 28" xfId="47937"/>
    <cellStyle name="20% - Énfasis2 37 29" xfId="49292"/>
    <cellStyle name="20% - Énfasis2 37 3" xfId="12816"/>
    <cellStyle name="20% - Énfasis2 37 30" xfId="50624"/>
    <cellStyle name="20% - Énfasis2 37 31" xfId="51929"/>
    <cellStyle name="20% - Énfasis2 37 32" xfId="53193"/>
    <cellStyle name="20% - Énfasis2 37 33" xfId="54389"/>
    <cellStyle name="20% - Énfasis2 37 34" xfId="55488"/>
    <cellStyle name="20% - Énfasis2 37 35" xfId="56461"/>
    <cellStyle name="20% - Énfasis2 37 36" xfId="57238"/>
    <cellStyle name="20% - Énfasis2 37 37" xfId="57755"/>
    <cellStyle name="20% - Énfasis2 37 4" xfId="14224"/>
    <cellStyle name="20% - Énfasis2 37 5" xfId="15632"/>
    <cellStyle name="20% - Énfasis2 37 6" xfId="17040"/>
    <cellStyle name="20% - Énfasis2 37 7" xfId="18448"/>
    <cellStyle name="20% - Énfasis2 37 8" xfId="19856"/>
    <cellStyle name="20% - Énfasis2 37 9" xfId="21264"/>
    <cellStyle name="20% - Énfasis2 38" xfId="7198"/>
    <cellStyle name="20% - Énfasis2 38 10" xfId="22773"/>
    <cellStyle name="20% - Énfasis2 38 11" xfId="24181"/>
    <cellStyle name="20% - Énfasis2 38 12" xfId="25589"/>
    <cellStyle name="20% - Énfasis2 38 13" xfId="26997"/>
    <cellStyle name="20% - Énfasis2 38 14" xfId="28405"/>
    <cellStyle name="20% - Énfasis2 38 15" xfId="29815"/>
    <cellStyle name="20% - Énfasis2 38 16" xfId="31222"/>
    <cellStyle name="20% - Énfasis2 38 17" xfId="32632"/>
    <cellStyle name="20% - Énfasis2 38 18" xfId="34039"/>
    <cellStyle name="20% - Énfasis2 38 19" xfId="35447"/>
    <cellStyle name="20% - Énfasis2 38 2" xfId="11509"/>
    <cellStyle name="20% - Énfasis2 38 20" xfId="36860"/>
    <cellStyle name="20% - Énfasis2 38 21" xfId="38268"/>
    <cellStyle name="20% - Énfasis2 38 22" xfId="39674"/>
    <cellStyle name="20% - Énfasis2 38 23" xfId="41079"/>
    <cellStyle name="20% - Énfasis2 38 24" xfId="42481"/>
    <cellStyle name="20% - Énfasis2 38 25" xfId="43880"/>
    <cellStyle name="20% - Énfasis2 38 26" xfId="45276"/>
    <cellStyle name="20% - Énfasis2 38 27" xfId="46664"/>
    <cellStyle name="20% - Énfasis2 38 28" xfId="48034"/>
    <cellStyle name="20% - Énfasis2 38 29" xfId="49387"/>
    <cellStyle name="20% - Énfasis2 38 3" xfId="12917"/>
    <cellStyle name="20% - Énfasis2 38 30" xfId="50716"/>
    <cellStyle name="20% - Énfasis2 38 31" xfId="52020"/>
    <cellStyle name="20% - Énfasis2 38 32" xfId="53282"/>
    <cellStyle name="20% - Énfasis2 38 33" xfId="54476"/>
    <cellStyle name="20% - Énfasis2 38 34" xfId="55568"/>
    <cellStyle name="20% - Énfasis2 38 35" xfId="56535"/>
    <cellStyle name="20% - Énfasis2 38 36" xfId="57294"/>
    <cellStyle name="20% - Énfasis2 38 37" xfId="57789"/>
    <cellStyle name="20% - Énfasis2 38 4" xfId="14325"/>
    <cellStyle name="20% - Énfasis2 38 5" xfId="15733"/>
    <cellStyle name="20% - Énfasis2 38 6" xfId="17141"/>
    <cellStyle name="20% - Énfasis2 38 7" xfId="18549"/>
    <cellStyle name="20% - Énfasis2 38 8" xfId="19957"/>
    <cellStyle name="20% - Énfasis2 38 9" xfId="21365"/>
    <cellStyle name="20% - Énfasis2 39" xfId="7325"/>
    <cellStyle name="20% - Énfasis2 39 10" xfId="22873"/>
    <cellStyle name="20% - Énfasis2 39 11" xfId="24281"/>
    <cellStyle name="20% - Énfasis2 39 12" xfId="25689"/>
    <cellStyle name="20% - Énfasis2 39 13" xfId="27097"/>
    <cellStyle name="20% - Énfasis2 39 14" xfId="28505"/>
    <cellStyle name="20% - Énfasis2 39 15" xfId="29915"/>
    <cellStyle name="20% - Énfasis2 39 16" xfId="31322"/>
    <cellStyle name="20% - Énfasis2 39 17" xfId="32732"/>
    <cellStyle name="20% - Énfasis2 39 18" xfId="34138"/>
    <cellStyle name="20% - Énfasis2 39 19" xfId="35547"/>
    <cellStyle name="20% - Énfasis2 39 2" xfId="11609"/>
    <cellStyle name="20% - Énfasis2 39 20" xfId="36960"/>
    <cellStyle name="20% - Énfasis2 39 21" xfId="38368"/>
    <cellStyle name="20% - Énfasis2 39 22" xfId="39774"/>
    <cellStyle name="20% - Énfasis2 39 23" xfId="41179"/>
    <cellStyle name="20% - Énfasis2 39 24" xfId="42581"/>
    <cellStyle name="20% - Énfasis2 39 25" xfId="43980"/>
    <cellStyle name="20% - Énfasis2 39 26" xfId="45376"/>
    <cellStyle name="20% - Énfasis2 39 27" xfId="46764"/>
    <cellStyle name="20% - Énfasis2 39 28" xfId="48134"/>
    <cellStyle name="20% - Énfasis2 39 29" xfId="49486"/>
    <cellStyle name="20% - Énfasis2 39 3" xfId="13017"/>
    <cellStyle name="20% - Énfasis2 39 30" xfId="50813"/>
    <cellStyle name="20% - Énfasis2 39 31" xfId="52117"/>
    <cellStyle name="20% - Énfasis2 39 32" xfId="53374"/>
    <cellStyle name="20% - Énfasis2 39 33" xfId="54564"/>
    <cellStyle name="20% - Énfasis2 39 34" xfId="55649"/>
    <cellStyle name="20% - Énfasis2 39 35" xfId="56604"/>
    <cellStyle name="20% - Énfasis2 39 36" xfId="57345"/>
    <cellStyle name="20% - Énfasis2 39 37" xfId="57823"/>
    <cellStyle name="20% - Énfasis2 39 4" xfId="14425"/>
    <cellStyle name="20% - Énfasis2 39 5" xfId="15833"/>
    <cellStyle name="20% - Énfasis2 39 6" xfId="17241"/>
    <cellStyle name="20% - Énfasis2 39 7" xfId="18649"/>
    <cellStyle name="20% - Énfasis2 39 8" xfId="20057"/>
    <cellStyle name="20% - Énfasis2 39 9" xfId="21465"/>
    <cellStyle name="20% - Énfasis2 4" xfId="369"/>
    <cellStyle name="20% - Énfasis2 4 10" xfId="2032"/>
    <cellStyle name="20% - Énfasis2 4 11" xfId="2183"/>
    <cellStyle name="20% - Énfasis2 4 12" xfId="2381"/>
    <cellStyle name="20% - Énfasis2 4 13" xfId="2521"/>
    <cellStyle name="20% - Énfasis2 4 14" xfId="2677"/>
    <cellStyle name="20% - Énfasis2 4 15" xfId="2822"/>
    <cellStyle name="20% - Énfasis2 4 16" xfId="2642"/>
    <cellStyle name="20% - Énfasis2 4 17" xfId="58160"/>
    <cellStyle name="20% - Énfasis2 4 2" xfId="781"/>
    <cellStyle name="20% - Énfasis2 4 3" xfId="925"/>
    <cellStyle name="20% - Énfasis2 4 4" xfId="1085"/>
    <cellStyle name="20% - Énfasis2 4 5" xfId="1245"/>
    <cellStyle name="20% - Énfasis2 4 6" xfId="1405"/>
    <cellStyle name="20% - Énfasis2 4 7" xfId="1563"/>
    <cellStyle name="20% - Énfasis2 4 8" xfId="1721"/>
    <cellStyle name="20% - Énfasis2 4 9" xfId="1877"/>
    <cellStyle name="20% - Énfasis2 40" xfId="7452"/>
    <cellStyle name="20% - Énfasis2 40 10" xfId="22968"/>
    <cellStyle name="20% - Énfasis2 40 11" xfId="24376"/>
    <cellStyle name="20% - Énfasis2 40 12" xfId="25784"/>
    <cellStyle name="20% - Énfasis2 40 13" xfId="27192"/>
    <cellStyle name="20% - Énfasis2 40 14" xfId="28600"/>
    <cellStyle name="20% - Énfasis2 40 15" xfId="30010"/>
    <cellStyle name="20% - Énfasis2 40 16" xfId="31417"/>
    <cellStyle name="20% - Énfasis2 40 17" xfId="32827"/>
    <cellStyle name="20% - Énfasis2 40 18" xfId="34233"/>
    <cellStyle name="20% - Énfasis2 40 19" xfId="35642"/>
    <cellStyle name="20% - Énfasis2 40 2" xfId="11704"/>
    <cellStyle name="20% - Énfasis2 40 20" xfId="37055"/>
    <cellStyle name="20% - Énfasis2 40 21" xfId="38463"/>
    <cellStyle name="20% - Énfasis2 40 22" xfId="39869"/>
    <cellStyle name="20% - Énfasis2 40 23" xfId="41274"/>
    <cellStyle name="20% - Énfasis2 40 24" xfId="42676"/>
    <cellStyle name="20% - Énfasis2 40 25" xfId="44075"/>
    <cellStyle name="20% - Énfasis2 40 26" xfId="45471"/>
    <cellStyle name="20% - Énfasis2 40 27" xfId="46857"/>
    <cellStyle name="20% - Énfasis2 40 28" xfId="48227"/>
    <cellStyle name="20% - Énfasis2 40 29" xfId="49579"/>
    <cellStyle name="20% - Énfasis2 40 3" xfId="13112"/>
    <cellStyle name="20% - Énfasis2 40 30" xfId="50905"/>
    <cellStyle name="20% - Énfasis2 40 31" xfId="52208"/>
    <cellStyle name="20% - Énfasis2 40 32" xfId="53461"/>
    <cellStyle name="20% - Énfasis2 40 33" xfId="54647"/>
    <cellStyle name="20% - Énfasis2 40 34" xfId="55727"/>
    <cellStyle name="20% - Énfasis2 40 35" xfId="56667"/>
    <cellStyle name="20% - Énfasis2 40 36" xfId="57395"/>
    <cellStyle name="20% - Énfasis2 40 37" xfId="57856"/>
    <cellStyle name="20% - Énfasis2 40 4" xfId="14520"/>
    <cellStyle name="20% - Énfasis2 40 5" xfId="15928"/>
    <cellStyle name="20% - Énfasis2 40 6" xfId="17336"/>
    <cellStyle name="20% - Énfasis2 40 7" xfId="18744"/>
    <cellStyle name="20% - Énfasis2 40 8" xfId="20152"/>
    <cellStyle name="20% - Énfasis2 40 9" xfId="21560"/>
    <cellStyle name="20% - Énfasis2 41" xfId="7578"/>
    <cellStyle name="20% - Énfasis2 41 10" xfId="23054"/>
    <cellStyle name="20% - Énfasis2 41 11" xfId="24462"/>
    <cellStyle name="20% - Énfasis2 41 12" xfId="25870"/>
    <cellStyle name="20% - Énfasis2 41 13" xfId="27278"/>
    <cellStyle name="20% - Énfasis2 41 14" xfId="28686"/>
    <cellStyle name="20% - Énfasis2 41 15" xfId="30096"/>
    <cellStyle name="20% - Énfasis2 41 16" xfId="31503"/>
    <cellStyle name="20% - Énfasis2 41 17" xfId="32913"/>
    <cellStyle name="20% - Énfasis2 41 18" xfId="34319"/>
    <cellStyle name="20% - Énfasis2 41 19" xfId="35728"/>
    <cellStyle name="20% - Énfasis2 41 2" xfId="11790"/>
    <cellStyle name="20% - Énfasis2 41 20" xfId="37141"/>
    <cellStyle name="20% - Énfasis2 41 21" xfId="38549"/>
    <cellStyle name="20% - Énfasis2 41 22" xfId="39955"/>
    <cellStyle name="20% - Énfasis2 41 23" xfId="41360"/>
    <cellStyle name="20% - Énfasis2 41 24" xfId="42762"/>
    <cellStyle name="20% - Énfasis2 41 25" xfId="44161"/>
    <cellStyle name="20% - Énfasis2 41 26" xfId="45557"/>
    <cellStyle name="20% - Énfasis2 41 27" xfId="46942"/>
    <cellStyle name="20% - Énfasis2 41 28" xfId="48312"/>
    <cellStyle name="20% - Énfasis2 41 29" xfId="49664"/>
    <cellStyle name="20% - Énfasis2 41 3" xfId="13198"/>
    <cellStyle name="20% - Énfasis2 41 30" xfId="50989"/>
    <cellStyle name="20% - Énfasis2 41 31" xfId="52288"/>
    <cellStyle name="20% - Énfasis2 41 32" xfId="53538"/>
    <cellStyle name="20% - Énfasis2 41 33" xfId="54718"/>
    <cellStyle name="20% - Énfasis2 41 34" xfId="55792"/>
    <cellStyle name="20% - Énfasis2 41 35" xfId="56724"/>
    <cellStyle name="20% - Énfasis2 41 36" xfId="57438"/>
    <cellStyle name="20% - Énfasis2 41 37" xfId="57887"/>
    <cellStyle name="20% - Énfasis2 41 4" xfId="14606"/>
    <cellStyle name="20% - Énfasis2 41 5" xfId="16014"/>
    <cellStyle name="20% - Énfasis2 41 6" xfId="17422"/>
    <cellStyle name="20% - Énfasis2 41 7" xfId="18830"/>
    <cellStyle name="20% - Énfasis2 41 8" xfId="20238"/>
    <cellStyle name="20% - Énfasis2 41 9" xfId="21646"/>
    <cellStyle name="20% - Énfasis2 42" xfId="7705"/>
    <cellStyle name="20% - Énfasis2 43" xfId="9929"/>
    <cellStyle name="20% - Énfasis2 44" xfId="9032"/>
    <cellStyle name="20% - Énfasis2 45" xfId="11665"/>
    <cellStyle name="20% - Énfasis2 46" xfId="13073"/>
    <cellStyle name="20% - Énfasis2 47" xfId="14481"/>
    <cellStyle name="20% - Énfasis2 48" xfId="15889"/>
    <cellStyle name="20% - Énfasis2 49" xfId="17297"/>
    <cellStyle name="20% - Énfasis2 5" xfId="478"/>
    <cellStyle name="20% - Énfasis2 5 10" xfId="2110"/>
    <cellStyle name="20% - Énfasis2 5 11" xfId="2256"/>
    <cellStyle name="20% - Énfasis2 5 12" xfId="2445"/>
    <cellStyle name="20% - Énfasis2 5 13" xfId="2602"/>
    <cellStyle name="20% - Énfasis2 5 14" xfId="2751"/>
    <cellStyle name="20% - Énfasis2 5 15" xfId="2892"/>
    <cellStyle name="20% - Énfasis2 5 16" xfId="2983"/>
    <cellStyle name="20% - Énfasis2 5 2" xfId="848"/>
    <cellStyle name="20% - Énfasis2 5 3" xfId="1008"/>
    <cellStyle name="20% - Énfasis2 5 4" xfId="1168"/>
    <cellStyle name="20% - Énfasis2 5 5" xfId="1328"/>
    <cellStyle name="20% - Énfasis2 5 6" xfId="1487"/>
    <cellStyle name="20% - Énfasis2 5 7" xfId="1646"/>
    <cellStyle name="20% - Énfasis2 5 8" xfId="1802"/>
    <cellStyle name="20% - Énfasis2 5 9" xfId="1958"/>
    <cellStyle name="20% - Énfasis2 50" xfId="18705"/>
    <cellStyle name="20% - Énfasis2 51" xfId="20113"/>
    <cellStyle name="20% - Énfasis2 52" xfId="21521"/>
    <cellStyle name="20% - Énfasis2 53" xfId="22929"/>
    <cellStyle name="20% - Énfasis2 54" xfId="24337"/>
    <cellStyle name="20% - Énfasis2 55" xfId="25745"/>
    <cellStyle name="20% - Énfasis2 56" xfId="27153"/>
    <cellStyle name="20% - Énfasis2 57" xfId="28561"/>
    <cellStyle name="20% - Énfasis2 58" xfId="29971"/>
    <cellStyle name="20% - Énfasis2 59" xfId="31378"/>
    <cellStyle name="20% - Énfasis2 6" xfId="511"/>
    <cellStyle name="20% - Énfasis2 6 10" xfId="2133"/>
    <cellStyle name="20% - Énfasis2 6 11" xfId="2279"/>
    <cellStyle name="20% - Énfasis2 6 12" xfId="2468"/>
    <cellStyle name="20% - Énfasis2 6 13" xfId="2625"/>
    <cellStyle name="20% - Énfasis2 6 14" xfId="2774"/>
    <cellStyle name="20% - Énfasis2 6 15" xfId="2915"/>
    <cellStyle name="20% - Énfasis2 6 16" xfId="2946"/>
    <cellStyle name="20% - Énfasis2 6 17" xfId="58161"/>
    <cellStyle name="20% - Énfasis2 6 2" xfId="871"/>
    <cellStyle name="20% - Énfasis2 6 3" xfId="1031"/>
    <cellStyle name="20% - Énfasis2 6 4" xfId="1191"/>
    <cellStyle name="20% - Énfasis2 6 5" xfId="1351"/>
    <cellStyle name="20% - Énfasis2 6 6" xfId="1510"/>
    <cellStyle name="20% - Énfasis2 6 7" xfId="1669"/>
    <cellStyle name="20% - Énfasis2 6 8" xfId="1825"/>
    <cellStyle name="20% - Énfasis2 6 9" xfId="1981"/>
    <cellStyle name="20% - Énfasis2 60" xfId="21958"/>
    <cellStyle name="20% - Énfasis2 61" xfId="28390"/>
    <cellStyle name="20% - Énfasis2 62" xfId="35307"/>
    <cellStyle name="20% - Énfasis2 63" xfId="37016"/>
    <cellStyle name="20% - Énfasis2 64" xfId="38424"/>
    <cellStyle name="20% - Énfasis2 65" xfId="39830"/>
    <cellStyle name="20% - Énfasis2 66" xfId="41235"/>
    <cellStyle name="20% - Énfasis2 67" xfId="42637"/>
    <cellStyle name="20% - Énfasis2 68" xfId="44036"/>
    <cellStyle name="20% - Énfasis2 69" xfId="45432"/>
    <cellStyle name="20% - Énfasis2 7" xfId="430"/>
    <cellStyle name="20% - Énfasis2 7 10" xfId="2012"/>
    <cellStyle name="20% - Énfasis2 7 11" xfId="2163"/>
    <cellStyle name="20% - Énfasis2 7 12" xfId="2400"/>
    <cellStyle name="20% - Énfasis2 7 13" xfId="2501"/>
    <cellStyle name="20% - Énfasis2 7 14" xfId="2658"/>
    <cellStyle name="20% - Énfasis2 7 15" xfId="2803"/>
    <cellStyle name="20% - Énfasis2 7 16" xfId="2875"/>
    <cellStyle name="20% - Énfasis2 7 17" xfId="58162"/>
    <cellStyle name="20% - Énfasis2 7 2" xfId="801"/>
    <cellStyle name="20% - Énfasis2 7 3" xfId="905"/>
    <cellStyle name="20% - Énfasis2 7 4" xfId="1065"/>
    <cellStyle name="20% - Énfasis2 7 5" xfId="1225"/>
    <cellStyle name="20% - Énfasis2 7 6" xfId="1385"/>
    <cellStyle name="20% - Énfasis2 7 7" xfId="1544"/>
    <cellStyle name="20% - Énfasis2 7 8" xfId="1703"/>
    <cellStyle name="20% - Énfasis2 7 9" xfId="1857"/>
    <cellStyle name="20% - Énfasis2 70" xfId="46819"/>
    <cellStyle name="20% - Énfasis2 71" xfId="48189"/>
    <cellStyle name="20% - Énfasis2 72" xfId="49541"/>
    <cellStyle name="20% - Énfasis2 73" xfId="50867"/>
    <cellStyle name="20% - Énfasis2 74" xfId="52170"/>
    <cellStyle name="20% - Énfasis2 75" xfId="53425"/>
    <cellStyle name="20% - Énfasis2 76" xfId="54614"/>
    <cellStyle name="20% - Énfasis2 77" xfId="55698"/>
    <cellStyle name="20% - Énfasis2 78" xfId="58158"/>
    <cellStyle name="20% - Énfasis2 79" xfId="58245"/>
    <cellStyle name="20% - Énfasis2 8" xfId="504"/>
    <cellStyle name="20% - Énfasis2 8 10" xfId="4623"/>
    <cellStyle name="20% - Énfasis2 8 11" xfId="4760"/>
    <cellStyle name="20% - Énfasis2 8 12" xfId="4882"/>
    <cellStyle name="20% - Énfasis2 8 13" xfId="5008"/>
    <cellStyle name="20% - Énfasis2 8 14" xfId="5126"/>
    <cellStyle name="20% - Énfasis2 8 15" xfId="5259"/>
    <cellStyle name="20% - Énfasis2 8 16" xfId="5385"/>
    <cellStyle name="20% - Énfasis2 8 17" xfId="5509"/>
    <cellStyle name="20% - Énfasis2 8 18" xfId="5632"/>
    <cellStyle name="20% - Énfasis2 8 19" xfId="5730"/>
    <cellStyle name="20% - Énfasis2 8 2" xfId="3178"/>
    <cellStyle name="20% - Énfasis2 8 20" xfId="5900"/>
    <cellStyle name="20% - Énfasis2 8 21" xfId="6027"/>
    <cellStyle name="20% - Énfasis2 8 22" xfId="6154"/>
    <cellStyle name="20% - Énfasis2 8 23" xfId="6281"/>
    <cellStyle name="20% - Énfasis2 8 24" xfId="6408"/>
    <cellStyle name="20% - Énfasis2 8 25" xfId="6535"/>
    <cellStyle name="20% - Énfasis2 8 26" xfId="6662"/>
    <cellStyle name="20% - Énfasis2 8 27" xfId="6789"/>
    <cellStyle name="20% - Énfasis2 8 28" xfId="6916"/>
    <cellStyle name="20% - Énfasis2 8 29" xfId="7043"/>
    <cellStyle name="20% - Énfasis2 8 3" xfId="3770"/>
    <cellStyle name="20% - Énfasis2 8 30" xfId="7170"/>
    <cellStyle name="20% - Énfasis2 8 31" xfId="7297"/>
    <cellStyle name="20% - Énfasis2 8 32" xfId="7424"/>
    <cellStyle name="20% - Énfasis2 8 33" xfId="7550"/>
    <cellStyle name="20% - Énfasis2 8 34" xfId="7677"/>
    <cellStyle name="20% - Énfasis2 8 35" xfId="7768"/>
    <cellStyle name="20% - Énfasis2 8 36" xfId="9390"/>
    <cellStyle name="20% - Énfasis2 8 37" xfId="8231"/>
    <cellStyle name="20% - Énfasis2 8 38" xfId="9347"/>
    <cellStyle name="20% - Énfasis2 8 39" xfId="7875"/>
    <cellStyle name="20% - Énfasis2 8 4" xfId="3891"/>
    <cellStyle name="20% - Énfasis2 8 40" xfId="8415"/>
    <cellStyle name="20% - Énfasis2 8 41" xfId="10226"/>
    <cellStyle name="20% - Énfasis2 8 42" xfId="10036"/>
    <cellStyle name="20% - Énfasis2 8 43" xfId="10958"/>
    <cellStyle name="20% - Énfasis2 8 44" xfId="12366"/>
    <cellStyle name="20% - Énfasis2 8 45" xfId="13774"/>
    <cellStyle name="20% - Énfasis2 8 46" xfId="15182"/>
    <cellStyle name="20% - Énfasis2 8 47" xfId="16590"/>
    <cellStyle name="20% - Énfasis2 8 48" xfId="17998"/>
    <cellStyle name="20% - Énfasis2 8 49" xfId="19406"/>
    <cellStyle name="20% - Énfasis2 8 5" xfId="4014"/>
    <cellStyle name="20% - Énfasis2 8 50" xfId="20814"/>
    <cellStyle name="20% - Énfasis2 8 51" xfId="22222"/>
    <cellStyle name="20% - Énfasis2 8 52" xfId="23630"/>
    <cellStyle name="20% - Énfasis2 8 53" xfId="30433"/>
    <cellStyle name="20% - Énfasis2 8 54" xfId="34112"/>
    <cellStyle name="20% - Énfasis2 8 55" xfId="24485"/>
    <cellStyle name="20% - Énfasis2 8 56" xfId="35027"/>
    <cellStyle name="20% - Énfasis2 8 57" xfId="35450"/>
    <cellStyle name="20% - Énfasis2 8 58" xfId="32986"/>
    <cellStyle name="20% - Énfasis2 8 59" xfId="26203"/>
    <cellStyle name="20% - Énfasis2 8 6" xfId="4137"/>
    <cellStyle name="20% - Énfasis2 8 60" xfId="34431"/>
    <cellStyle name="20% - Énfasis2 8 61" xfId="36308"/>
    <cellStyle name="20% - Énfasis2 8 62" xfId="37716"/>
    <cellStyle name="20% - Énfasis2 8 63" xfId="39122"/>
    <cellStyle name="20% - Énfasis2 8 64" xfId="40527"/>
    <cellStyle name="20% - Énfasis2 8 65" xfId="41931"/>
    <cellStyle name="20% - Énfasis2 8 66" xfId="43331"/>
    <cellStyle name="20% - Énfasis2 8 67" xfId="44728"/>
    <cellStyle name="20% - Énfasis2 8 68" xfId="46120"/>
    <cellStyle name="20% - Énfasis2 8 69" xfId="47497"/>
    <cellStyle name="20% - Énfasis2 8 7" xfId="4261"/>
    <cellStyle name="20% - Énfasis2 8 70" xfId="48860"/>
    <cellStyle name="20% - Énfasis2 8 8" xfId="4384"/>
    <cellStyle name="20% - Énfasis2 8 9" xfId="4509"/>
    <cellStyle name="20% - Énfasis2 80" xfId="58247"/>
    <cellStyle name="20% - Énfasis2 81" xfId="58281"/>
    <cellStyle name="20% - Énfasis2 82" xfId="58289"/>
    <cellStyle name="20% - Énfasis2 83" xfId="58303"/>
    <cellStyle name="20% - Énfasis2 84" xfId="58317"/>
    <cellStyle name="20% - Énfasis2 85" xfId="58331"/>
    <cellStyle name="20% - Énfasis2 86" xfId="58345"/>
    <cellStyle name="20% - Énfasis2 87" xfId="58359"/>
    <cellStyle name="20% - Énfasis2 88" xfId="58373"/>
    <cellStyle name="20% - Énfasis2 89" xfId="58387"/>
    <cellStyle name="20% - Énfasis2 9" xfId="818"/>
    <cellStyle name="20% - Énfasis2 9 10" xfId="3262"/>
    <cellStyle name="20% - Énfasis2 9 11" xfId="4113"/>
    <cellStyle name="20% - Énfasis2 9 12" xfId="3468"/>
    <cellStyle name="20% - Énfasis2 9 13" xfId="3322"/>
    <cellStyle name="20% - Énfasis2 9 14" xfId="4540"/>
    <cellStyle name="20% - Énfasis2 9 15" xfId="5062"/>
    <cellStyle name="20% - Énfasis2 9 16" xfId="4823"/>
    <cellStyle name="20% - Énfasis2 9 17" xfId="4943"/>
    <cellStyle name="20% - Énfasis2 9 18" xfId="4935"/>
    <cellStyle name="20% - Énfasis2 9 19" xfId="4309"/>
    <cellStyle name="20% - Énfasis2 9 2" xfId="3219"/>
    <cellStyle name="20% - Énfasis2 9 2 2" xfId="3434"/>
    <cellStyle name="20% - Énfasis2 9 20" xfId="5560"/>
    <cellStyle name="20% - Énfasis2 9 21" xfId="5041"/>
    <cellStyle name="20% - Énfasis2 9 22" xfId="5771"/>
    <cellStyle name="20% - Énfasis2 9 23" xfId="5664"/>
    <cellStyle name="20% - Énfasis2 9 24" xfId="5175"/>
    <cellStyle name="20% - Énfasis2 9 25" xfId="5756"/>
    <cellStyle name="20% - Énfasis2 9 26" xfId="4661"/>
    <cellStyle name="20% - Énfasis2 9 27" xfId="5191"/>
    <cellStyle name="20% - Énfasis2 9 28" xfId="5299"/>
    <cellStyle name="20% - Énfasis2 9 29" xfId="5876"/>
    <cellStyle name="20% - Énfasis2 9 3" xfId="3457"/>
    <cellStyle name="20% - Énfasis2 9 30" xfId="6003"/>
    <cellStyle name="20% - Énfasis2 9 31" xfId="6130"/>
    <cellStyle name="20% - Énfasis2 9 32" xfId="6257"/>
    <cellStyle name="20% - Énfasis2 9 33" xfId="6384"/>
    <cellStyle name="20% - Énfasis2 9 34" xfId="6511"/>
    <cellStyle name="20% - Énfasis2 9 35" xfId="7808"/>
    <cellStyle name="20% - Énfasis2 9 36" xfId="7923"/>
    <cellStyle name="20% - Énfasis2 9 37" xfId="11109"/>
    <cellStyle name="20% - Énfasis2 9 38" xfId="12517"/>
    <cellStyle name="20% - Énfasis2 9 39" xfId="13925"/>
    <cellStyle name="20% - Énfasis2 9 4" xfId="3416"/>
    <cellStyle name="20% - Énfasis2 9 40" xfId="15333"/>
    <cellStyle name="20% - Énfasis2 9 41" xfId="16741"/>
    <cellStyle name="20% - Énfasis2 9 42" xfId="18149"/>
    <cellStyle name="20% - Énfasis2 9 43" xfId="19557"/>
    <cellStyle name="20% - Énfasis2 9 44" xfId="20965"/>
    <cellStyle name="20% - Énfasis2 9 45" xfId="22373"/>
    <cellStyle name="20% - Énfasis2 9 46" xfId="23781"/>
    <cellStyle name="20% - Énfasis2 9 47" xfId="25189"/>
    <cellStyle name="20% - Énfasis2 9 48" xfId="26597"/>
    <cellStyle name="20% - Énfasis2 9 49" xfId="28005"/>
    <cellStyle name="20% - Énfasis2 9 5" xfId="3330"/>
    <cellStyle name="20% - Énfasis2 9 50" xfId="29414"/>
    <cellStyle name="20% - Énfasis2 9 51" xfId="30823"/>
    <cellStyle name="20% - Énfasis2 9 52" xfId="32231"/>
    <cellStyle name="20% - Énfasis2 9 53" xfId="33230"/>
    <cellStyle name="20% - Énfasis2 9 54" xfId="34705"/>
    <cellStyle name="20% - Énfasis2 9 55" xfId="36459"/>
    <cellStyle name="20% - Énfasis2 9 56" xfId="37867"/>
    <cellStyle name="20% - Énfasis2 9 57" xfId="39273"/>
    <cellStyle name="20% - Énfasis2 9 58" xfId="40678"/>
    <cellStyle name="20% - Énfasis2 9 59" xfId="42082"/>
    <cellStyle name="20% - Énfasis2 9 6" xfId="3423"/>
    <cellStyle name="20% - Énfasis2 9 60" xfId="43481"/>
    <cellStyle name="20% - Énfasis2 9 61" xfId="44877"/>
    <cellStyle name="20% - Énfasis2 9 62" xfId="46269"/>
    <cellStyle name="20% - Énfasis2 9 63" xfId="47646"/>
    <cellStyle name="20% - Énfasis2 9 64" xfId="49005"/>
    <cellStyle name="20% - Énfasis2 9 65" xfId="50344"/>
    <cellStyle name="20% - Énfasis2 9 66" xfId="51654"/>
    <cellStyle name="20% - Énfasis2 9 67" xfId="52930"/>
    <cellStyle name="20% - Énfasis2 9 68" xfId="54137"/>
    <cellStyle name="20% - Énfasis2 9 69" xfId="55257"/>
    <cellStyle name="20% - Énfasis2 9 7" xfId="3443"/>
    <cellStyle name="20% - Énfasis2 9 70" xfId="56265"/>
    <cellStyle name="20% - Énfasis2 9 8" xfId="3629"/>
    <cellStyle name="20% - Énfasis2 9 9" xfId="3534"/>
    <cellStyle name="20% - Énfasis2 90" xfId="58401"/>
    <cellStyle name="20% - Énfasis2 91" xfId="58414"/>
    <cellStyle name="20% - Énfasis2 92" xfId="58426"/>
    <cellStyle name="20% - Énfasis2 93" xfId="58438"/>
    <cellStyle name="20% - Énfasis2 94" xfId="58449"/>
    <cellStyle name="20% - Énfasis2 95" xfId="58468"/>
    <cellStyle name="20% - Énfasis2 96" xfId="58483"/>
    <cellStyle name="20% - Énfasis2 97" xfId="58503"/>
    <cellStyle name="20% - Énfasis3" xfId="271" builtinId="38" customBuiltin="1"/>
    <cellStyle name="20% - Énfasis3 10" xfId="1060"/>
    <cellStyle name="20% - Énfasis3 10 10" xfId="20121"/>
    <cellStyle name="20% - Énfasis3 10 11" xfId="21529"/>
    <cellStyle name="20% - Énfasis3 10 12" xfId="22937"/>
    <cellStyle name="20% - Énfasis3 10 13" xfId="24345"/>
    <cellStyle name="20% - Énfasis3 10 14" xfId="25753"/>
    <cellStyle name="20% - Énfasis3 10 15" xfId="27161"/>
    <cellStyle name="20% - Énfasis3 10 16" xfId="28569"/>
    <cellStyle name="20% - Énfasis3 10 17" xfId="29979"/>
    <cellStyle name="20% - Énfasis3 10 18" xfId="31386"/>
    <cellStyle name="20% - Énfasis3 10 19" xfId="32796"/>
    <cellStyle name="20% - Énfasis3 10 2" xfId="3606"/>
    <cellStyle name="20% - Énfasis3 10 20" xfId="33512"/>
    <cellStyle name="20% - Énfasis3 10 21" xfId="35315"/>
    <cellStyle name="20% - Énfasis3 10 22" xfId="37024"/>
    <cellStyle name="20% - Énfasis3 10 23" xfId="38432"/>
    <cellStyle name="20% - Énfasis3 10 24" xfId="39838"/>
    <cellStyle name="20% - Énfasis3 10 25" xfId="41243"/>
    <cellStyle name="20% - Énfasis3 10 26" xfId="42645"/>
    <cellStyle name="20% - Énfasis3 10 27" xfId="44044"/>
    <cellStyle name="20% - Énfasis3 10 28" xfId="45440"/>
    <cellStyle name="20% - Énfasis3 10 29" xfId="46827"/>
    <cellStyle name="20% - Énfasis3 10 3" xfId="10403"/>
    <cellStyle name="20% - Énfasis3 10 30" xfId="48197"/>
    <cellStyle name="20% - Énfasis3 10 31" xfId="49549"/>
    <cellStyle name="20% - Énfasis3 10 32" xfId="50875"/>
    <cellStyle name="20% - Énfasis3 10 33" xfId="52178"/>
    <cellStyle name="20% - Énfasis3 10 34" xfId="53433"/>
    <cellStyle name="20% - Énfasis3 10 35" xfId="54621"/>
    <cellStyle name="20% - Énfasis3 10 36" xfId="55705"/>
    <cellStyle name="20% - Énfasis3 10 37" xfId="56649"/>
    <cellStyle name="20% - Énfasis3 10 4" xfId="11673"/>
    <cellStyle name="20% - Énfasis3 10 5" xfId="13081"/>
    <cellStyle name="20% - Énfasis3 10 6" xfId="14489"/>
    <cellStyle name="20% - Énfasis3 10 7" xfId="15897"/>
    <cellStyle name="20% - Énfasis3 10 8" xfId="17305"/>
    <cellStyle name="20% - Énfasis3 10 9" xfId="18713"/>
    <cellStyle name="20% - Énfasis3 11" xfId="1220"/>
    <cellStyle name="20% - Énfasis3 11 10" xfId="19136"/>
    <cellStyle name="20% - Énfasis3 11 11" xfId="20544"/>
    <cellStyle name="20% - Énfasis3 11 12" xfId="21952"/>
    <cellStyle name="20% - Énfasis3 11 13" xfId="23360"/>
    <cellStyle name="20% - Énfasis3 11 14" xfId="24768"/>
    <cellStyle name="20% - Énfasis3 11 15" xfId="26176"/>
    <cellStyle name="20% - Énfasis3 11 16" xfId="27584"/>
    <cellStyle name="20% - Énfasis3 11 17" xfId="28992"/>
    <cellStyle name="20% - Énfasis3 11 18" xfId="30402"/>
    <cellStyle name="20% - Énfasis3 11 19" xfId="31809"/>
    <cellStyle name="20% - Énfasis3 11 2" xfId="3724"/>
    <cellStyle name="20% - Énfasis3 11 20" xfId="33335"/>
    <cellStyle name="20% - Énfasis3 11 21" xfId="33584"/>
    <cellStyle name="20% - Énfasis3 11 22" xfId="36037"/>
    <cellStyle name="20% - Énfasis3 11 23" xfId="37445"/>
    <cellStyle name="20% - Énfasis3 11 24" xfId="38853"/>
    <cellStyle name="20% - Énfasis3 11 25" xfId="40259"/>
    <cellStyle name="20% - Énfasis3 11 26" xfId="41663"/>
    <cellStyle name="20% - Énfasis3 11 27" xfId="43063"/>
    <cellStyle name="20% - Énfasis3 11 28" xfId="44462"/>
    <cellStyle name="20% - Énfasis3 11 29" xfId="45855"/>
    <cellStyle name="20% - Énfasis3 11 3" xfId="10295"/>
    <cellStyle name="20% - Énfasis3 11 30" xfId="47234"/>
    <cellStyle name="20% - Énfasis3 11 31" xfId="48600"/>
    <cellStyle name="20% - Énfasis3 11 32" xfId="49950"/>
    <cellStyle name="20% - Énfasis3 11 33" xfId="51269"/>
    <cellStyle name="20% - Énfasis3 11 34" xfId="52562"/>
    <cellStyle name="20% - Énfasis3 11 35" xfId="53800"/>
    <cellStyle name="20% - Énfasis3 11 36" xfId="54954"/>
    <cellStyle name="20% - Énfasis3 11 37" xfId="56005"/>
    <cellStyle name="20% - Énfasis3 11 4" xfId="10688"/>
    <cellStyle name="20% - Énfasis3 11 5" xfId="12096"/>
    <cellStyle name="20% - Énfasis3 11 6" xfId="13504"/>
    <cellStyle name="20% - Énfasis3 11 7" xfId="14912"/>
    <cellStyle name="20% - Énfasis3 11 8" xfId="16320"/>
    <cellStyle name="20% - Énfasis3 11 9" xfId="17728"/>
    <cellStyle name="20% - Énfasis3 12" xfId="1380"/>
    <cellStyle name="20% - Énfasis3 12 10" xfId="11400"/>
    <cellStyle name="20% - Énfasis3 12 11" xfId="12808"/>
    <cellStyle name="20% - Énfasis3 12 12" xfId="14216"/>
    <cellStyle name="20% - Énfasis3 12 13" xfId="15624"/>
    <cellStyle name="20% - Énfasis3 12 14" xfId="17032"/>
    <cellStyle name="20% - Énfasis3 12 15" xfId="18440"/>
    <cellStyle name="20% - Énfasis3 12 16" xfId="19848"/>
    <cellStyle name="20% - Énfasis3 12 17" xfId="21256"/>
    <cellStyle name="20% - Énfasis3 12 18" xfId="22664"/>
    <cellStyle name="20% - Énfasis3 12 19" xfId="24072"/>
    <cellStyle name="20% - Énfasis3 12 2" xfId="3845"/>
    <cellStyle name="20% - Énfasis3 12 20" xfId="31306"/>
    <cellStyle name="20% - Énfasis3 12 21" xfId="28283"/>
    <cellStyle name="20% - Énfasis3 12 22" xfId="35503"/>
    <cellStyle name="20% - Énfasis3 12 23" xfId="31714"/>
    <cellStyle name="20% - Énfasis3 12 24" xfId="32059"/>
    <cellStyle name="20% - Énfasis3 12 25" xfId="27592"/>
    <cellStyle name="20% - Énfasis3 12 26" xfId="32953"/>
    <cellStyle name="20% - Énfasis3 12 27" xfId="34900"/>
    <cellStyle name="20% - Énfasis3 12 28" xfId="36750"/>
    <cellStyle name="20% - Énfasis3 12 29" xfId="38158"/>
    <cellStyle name="20% - Énfasis3 12 3" xfId="7582"/>
    <cellStyle name="20% - Énfasis3 12 30" xfId="39564"/>
    <cellStyle name="20% - Énfasis3 12 31" xfId="40969"/>
    <cellStyle name="20% - Énfasis3 12 32" xfId="42372"/>
    <cellStyle name="20% - Énfasis3 12 33" xfId="43771"/>
    <cellStyle name="20% - Énfasis3 12 34" xfId="45167"/>
    <cellStyle name="20% - Énfasis3 12 35" xfId="46557"/>
    <cellStyle name="20% - Énfasis3 12 36" xfId="47929"/>
    <cellStyle name="20% - Énfasis3 12 37" xfId="49285"/>
    <cellStyle name="20% - Énfasis3 12 4" xfId="9101"/>
    <cellStyle name="20% - Énfasis3 12 5" xfId="8480"/>
    <cellStyle name="20% - Énfasis3 12 6" xfId="10169"/>
    <cellStyle name="20% - Énfasis3 12 7" xfId="8045"/>
    <cellStyle name="20% - Énfasis3 12 8" xfId="8652"/>
    <cellStyle name="20% - Énfasis3 12 9" xfId="9625"/>
    <cellStyle name="20% - Énfasis3 13" xfId="1539"/>
    <cellStyle name="20% - Énfasis3 13 10" xfId="15165"/>
    <cellStyle name="20% - Énfasis3 13 11" xfId="16573"/>
    <cellStyle name="20% - Énfasis3 13 12" xfId="17981"/>
    <cellStyle name="20% - Énfasis3 13 13" xfId="19389"/>
    <cellStyle name="20% - Énfasis3 13 14" xfId="20797"/>
    <cellStyle name="20% - Énfasis3 13 15" xfId="22205"/>
    <cellStyle name="20% - Énfasis3 13 16" xfId="23613"/>
    <cellStyle name="20% - Énfasis3 13 17" xfId="25021"/>
    <cellStyle name="20% - Énfasis3 13 18" xfId="26429"/>
    <cellStyle name="20% - Énfasis3 13 19" xfId="27837"/>
    <cellStyle name="20% - Énfasis3 13 2" xfId="3968"/>
    <cellStyle name="20% - Énfasis3 13 20" xfId="35000"/>
    <cellStyle name="20% - Énfasis3 13 21" xfId="32542"/>
    <cellStyle name="20% - Énfasis3 13 22" xfId="35751"/>
    <cellStyle name="20% - Énfasis3 13 23" xfId="35683"/>
    <cellStyle name="20% - Énfasis3 13 24" xfId="34414"/>
    <cellStyle name="20% - Énfasis3 13 25" xfId="36291"/>
    <cellStyle name="20% - Énfasis3 13 26" xfId="37699"/>
    <cellStyle name="20% - Énfasis3 13 27" xfId="39105"/>
    <cellStyle name="20% - Énfasis3 13 28" xfId="40510"/>
    <cellStyle name="20% - Énfasis3 13 29" xfId="41914"/>
    <cellStyle name="20% - Énfasis3 13 3" xfId="8391"/>
    <cellStyle name="20% - Énfasis3 13 30" xfId="43314"/>
    <cellStyle name="20% - Énfasis3 13 31" xfId="44711"/>
    <cellStyle name="20% - Énfasis3 13 32" xfId="46103"/>
    <cellStyle name="20% - Énfasis3 13 33" xfId="47480"/>
    <cellStyle name="20% - Énfasis3 13 34" xfId="48844"/>
    <cellStyle name="20% - Énfasis3 13 35" xfId="50185"/>
    <cellStyle name="20% - Énfasis3 13 36" xfId="51498"/>
    <cellStyle name="20% - Énfasis3 13 37" xfId="52782"/>
    <cellStyle name="20% - Énfasis3 13 4" xfId="7587"/>
    <cellStyle name="20% - Énfasis3 13 5" xfId="8827"/>
    <cellStyle name="20% - Énfasis3 13 6" xfId="8703"/>
    <cellStyle name="20% - Énfasis3 13 7" xfId="10941"/>
    <cellStyle name="20% - Énfasis3 13 8" xfId="12349"/>
    <cellStyle name="20% - Énfasis3 13 9" xfId="13757"/>
    <cellStyle name="20% - Énfasis3 14" xfId="1698"/>
    <cellStyle name="20% - Énfasis3 14 10" xfId="16057"/>
    <cellStyle name="20% - Énfasis3 14 11" xfId="17465"/>
    <cellStyle name="20% - Énfasis3 14 12" xfId="18873"/>
    <cellStyle name="20% - Énfasis3 14 13" xfId="20281"/>
    <cellStyle name="20% - Énfasis3 14 14" xfId="21689"/>
    <cellStyle name="20% - Énfasis3 14 15" xfId="23097"/>
    <cellStyle name="20% - Énfasis3 14 16" xfId="24505"/>
    <cellStyle name="20% - Énfasis3 14 17" xfId="25913"/>
    <cellStyle name="20% - Énfasis3 14 18" xfId="27321"/>
    <cellStyle name="20% - Énfasis3 14 19" xfId="28729"/>
    <cellStyle name="20% - Énfasis3 14 2" xfId="4091"/>
    <cellStyle name="20% - Énfasis3 14 20" xfId="25566"/>
    <cellStyle name="20% - Énfasis3 14 21" xfId="30875"/>
    <cellStyle name="20% - Énfasis3 14 22" xfId="26653"/>
    <cellStyle name="20% - Énfasis3 14 23" xfId="33116"/>
    <cellStyle name="20% - Énfasis3 14 24" xfId="35433"/>
    <cellStyle name="20% - Énfasis3 14 25" xfId="37183"/>
    <cellStyle name="20% - Énfasis3 14 26" xfId="38591"/>
    <cellStyle name="20% - Énfasis3 14 27" xfId="39997"/>
    <cellStyle name="20% - Énfasis3 14 28" xfId="41402"/>
    <cellStyle name="20% - Énfasis3 14 29" xfId="42804"/>
    <cellStyle name="20% - Énfasis3 14 3" xfId="9326"/>
    <cellStyle name="20% - Énfasis3 14 30" xfId="44203"/>
    <cellStyle name="20% - Énfasis3 14 31" xfId="45599"/>
    <cellStyle name="20% - Énfasis3 14 32" xfId="46983"/>
    <cellStyle name="20% - Énfasis3 14 33" xfId="48352"/>
    <cellStyle name="20% - Énfasis3 14 34" xfId="49703"/>
    <cellStyle name="20% - Énfasis3 14 35" xfId="51025"/>
    <cellStyle name="20% - Énfasis3 14 36" xfId="52323"/>
    <cellStyle name="20% - Énfasis3 14 37" xfId="53571"/>
    <cellStyle name="20% - Énfasis3 14 4" xfId="10215"/>
    <cellStyle name="20% - Énfasis3 14 5" xfId="7903"/>
    <cellStyle name="20% - Énfasis3 14 6" xfId="9651"/>
    <cellStyle name="20% - Énfasis3 14 7" xfId="11833"/>
    <cellStyle name="20% - Énfasis3 14 8" xfId="13241"/>
    <cellStyle name="20% - Énfasis3 14 9" xfId="14649"/>
    <cellStyle name="20% - Énfasis3 15" xfId="1852"/>
    <cellStyle name="20% - Énfasis3 15 10" xfId="15152"/>
    <cellStyle name="20% - Énfasis3 15 11" xfId="16560"/>
    <cellStyle name="20% - Énfasis3 15 12" xfId="17968"/>
    <cellStyle name="20% - Énfasis3 15 13" xfId="19376"/>
    <cellStyle name="20% - Énfasis3 15 14" xfId="20784"/>
    <cellStyle name="20% - Énfasis3 15 15" xfId="22192"/>
    <cellStyle name="20% - Énfasis3 15 16" xfId="23600"/>
    <cellStyle name="20% - Énfasis3 15 17" xfId="25008"/>
    <cellStyle name="20% - Énfasis3 15 18" xfId="26416"/>
    <cellStyle name="20% - Énfasis3 15 19" xfId="27824"/>
    <cellStyle name="20% - Énfasis3 15 2" xfId="4215"/>
    <cellStyle name="20% - Énfasis3 15 20" xfId="33271"/>
    <cellStyle name="20% - Énfasis3 15 21" xfId="34920"/>
    <cellStyle name="20% - Énfasis3 15 22" xfId="31113"/>
    <cellStyle name="20% - Énfasis3 15 23" xfId="34977"/>
    <cellStyle name="20% - Énfasis3 15 24" xfId="34401"/>
    <cellStyle name="20% - Énfasis3 15 25" xfId="36278"/>
    <cellStyle name="20% - Énfasis3 15 26" xfId="37686"/>
    <cellStyle name="20% - Énfasis3 15 27" xfId="39092"/>
    <cellStyle name="20% - Énfasis3 15 28" xfId="40497"/>
    <cellStyle name="20% - Énfasis3 15 29" xfId="41901"/>
    <cellStyle name="20% - Énfasis3 15 3" xfId="8268"/>
    <cellStyle name="20% - Énfasis3 15 30" xfId="43301"/>
    <cellStyle name="20% - Énfasis3 15 31" xfId="44698"/>
    <cellStyle name="20% - Énfasis3 15 32" xfId="46090"/>
    <cellStyle name="20% - Énfasis3 15 33" xfId="47467"/>
    <cellStyle name="20% - Énfasis3 15 34" xfId="48832"/>
    <cellStyle name="20% - Énfasis3 15 35" xfId="50173"/>
    <cellStyle name="20% - Énfasis3 15 36" xfId="51486"/>
    <cellStyle name="20% - Énfasis3 15 37" xfId="52770"/>
    <cellStyle name="20% - Énfasis3 15 4" xfId="7942"/>
    <cellStyle name="20% - Énfasis3 15 5" xfId="8301"/>
    <cellStyle name="20% - Énfasis3 15 6" xfId="8368"/>
    <cellStyle name="20% - Énfasis3 15 7" xfId="10928"/>
    <cellStyle name="20% - Énfasis3 15 8" xfId="12336"/>
    <cellStyle name="20% - Énfasis3 15 9" xfId="13744"/>
    <cellStyle name="20% - Énfasis3 16" xfId="2007"/>
    <cellStyle name="20% - Énfasis3 16 10" xfId="21226"/>
    <cellStyle name="20% - Énfasis3 16 11" xfId="22634"/>
    <cellStyle name="20% - Énfasis3 16 12" xfId="24042"/>
    <cellStyle name="20% - Énfasis3 16 13" xfId="25450"/>
    <cellStyle name="20% - Énfasis3 16 14" xfId="26858"/>
    <cellStyle name="20% - Énfasis3 16 15" xfId="28266"/>
    <cellStyle name="20% - Énfasis3 16 16" xfId="29675"/>
    <cellStyle name="20% - Énfasis3 16 17" xfId="31083"/>
    <cellStyle name="20% - Énfasis3 16 18" xfId="32492"/>
    <cellStyle name="20% - Énfasis3 16 19" xfId="33899"/>
    <cellStyle name="20% - Énfasis3 16 2" xfId="4339"/>
    <cellStyle name="20% - Énfasis3 16 20" xfId="34870"/>
    <cellStyle name="20% - Énfasis3 16 21" xfId="36720"/>
    <cellStyle name="20% - Énfasis3 16 22" xfId="38128"/>
    <cellStyle name="20% - Énfasis3 16 23" xfId="39534"/>
    <cellStyle name="20% - Énfasis3 16 24" xfId="40939"/>
    <cellStyle name="20% - Énfasis3 16 25" xfId="42342"/>
    <cellStyle name="20% - Énfasis3 16 26" xfId="43741"/>
    <cellStyle name="20% - Énfasis3 16 27" xfId="45137"/>
    <cellStyle name="20% - Énfasis3 16 28" xfId="46527"/>
    <cellStyle name="20% - Énfasis3 16 29" xfId="47901"/>
    <cellStyle name="20% - Énfasis3 16 3" xfId="11370"/>
    <cellStyle name="20% - Énfasis3 16 30" xfId="49258"/>
    <cellStyle name="20% - Énfasis3 16 31" xfId="50591"/>
    <cellStyle name="20% - Énfasis3 16 32" xfId="51896"/>
    <cellStyle name="20% - Énfasis3 16 33" xfId="53164"/>
    <cellStyle name="20% - Énfasis3 16 34" xfId="54364"/>
    <cellStyle name="20% - Énfasis3 16 35" xfId="55466"/>
    <cellStyle name="20% - Énfasis3 16 36" xfId="56447"/>
    <cellStyle name="20% - Énfasis3 16 37" xfId="57226"/>
    <cellStyle name="20% - Énfasis3 16 4" xfId="12778"/>
    <cellStyle name="20% - Énfasis3 16 5" xfId="14186"/>
    <cellStyle name="20% - Énfasis3 16 6" xfId="15594"/>
    <cellStyle name="20% - Énfasis3 16 7" xfId="17002"/>
    <cellStyle name="20% - Énfasis3 16 8" xfId="18410"/>
    <cellStyle name="20% - Énfasis3 16 9" xfId="19818"/>
    <cellStyle name="20% - Énfasis3 17" xfId="2159"/>
    <cellStyle name="20% - Énfasis3 17 10" xfId="17923"/>
    <cellStyle name="20% - Énfasis3 17 11" xfId="19331"/>
    <cellStyle name="20% - Énfasis3 17 12" xfId="20739"/>
    <cellStyle name="20% - Énfasis3 17 13" xfId="22147"/>
    <cellStyle name="20% - Énfasis3 17 14" xfId="23555"/>
    <cellStyle name="20% - Énfasis3 17 15" xfId="24963"/>
    <cellStyle name="20% - Énfasis3 17 16" xfId="26371"/>
    <cellStyle name="20% - Énfasis3 17 17" xfId="27779"/>
    <cellStyle name="20% - Énfasis3 17 18" xfId="29188"/>
    <cellStyle name="20% - Énfasis3 17 19" xfId="30597"/>
    <cellStyle name="20% - Énfasis3 17 2" xfId="4463"/>
    <cellStyle name="20% - Énfasis3 17 20" xfId="32502"/>
    <cellStyle name="20% - Énfasis3 17 21" xfId="32288"/>
    <cellStyle name="20% - Énfasis3 17 22" xfId="32409"/>
    <cellStyle name="20% - Énfasis3 17 23" xfId="36233"/>
    <cellStyle name="20% - Énfasis3 17 24" xfId="37641"/>
    <cellStyle name="20% - Énfasis3 17 25" xfId="39047"/>
    <cellStyle name="20% - Énfasis3 17 26" xfId="40452"/>
    <cellStyle name="20% - Énfasis3 17 27" xfId="41856"/>
    <cellStyle name="20% - Énfasis3 17 28" xfId="43256"/>
    <cellStyle name="20% - Énfasis3 17 29" xfId="44654"/>
    <cellStyle name="20% - Énfasis3 17 3" xfId="9345"/>
    <cellStyle name="20% - Énfasis3 17 30" xfId="46046"/>
    <cellStyle name="20% - Énfasis3 17 31" xfId="47423"/>
    <cellStyle name="20% - Énfasis3 17 32" xfId="48788"/>
    <cellStyle name="20% - Énfasis3 17 33" xfId="50129"/>
    <cellStyle name="20% - Énfasis3 17 34" xfId="51442"/>
    <cellStyle name="20% - Énfasis3 17 35" xfId="52727"/>
    <cellStyle name="20% - Énfasis3 17 36" xfId="53948"/>
    <cellStyle name="20% - Énfasis3 17 37" xfId="55086"/>
    <cellStyle name="20% - Énfasis3 17 4" xfId="8335"/>
    <cellStyle name="20% - Énfasis3 17 5" xfId="10883"/>
    <cellStyle name="20% - Énfasis3 17 6" xfId="12291"/>
    <cellStyle name="20% - Énfasis3 17 7" xfId="13699"/>
    <cellStyle name="20% - Énfasis3 17 8" xfId="15107"/>
    <cellStyle name="20% - Énfasis3 17 9" xfId="16515"/>
    <cellStyle name="20% - Énfasis3 18" xfId="2313"/>
    <cellStyle name="20% - Énfasis3 18 10" xfId="20223"/>
    <cellStyle name="20% - Énfasis3 18 11" xfId="21631"/>
    <cellStyle name="20% - Énfasis3 18 12" xfId="23039"/>
    <cellStyle name="20% - Énfasis3 18 13" xfId="24447"/>
    <cellStyle name="20% - Énfasis3 18 14" xfId="25855"/>
    <cellStyle name="20% - Énfasis3 18 15" xfId="27263"/>
    <cellStyle name="20% - Énfasis3 18 16" xfId="28671"/>
    <cellStyle name="20% - Énfasis3 18 17" xfId="30081"/>
    <cellStyle name="20% - Énfasis3 18 18" xfId="31488"/>
    <cellStyle name="20% - Énfasis3 18 19" xfId="32898"/>
    <cellStyle name="20% - Énfasis3 18 2" xfId="4424"/>
    <cellStyle name="20% - Énfasis3 18 20" xfId="32543"/>
    <cellStyle name="20% - Énfasis3 18 21" xfId="28367"/>
    <cellStyle name="20% - Énfasis3 18 22" xfId="37126"/>
    <cellStyle name="20% - Énfasis3 18 23" xfId="38534"/>
    <cellStyle name="20% - Énfasis3 18 24" xfId="39940"/>
    <cellStyle name="20% - Énfasis3 18 25" xfId="41345"/>
    <cellStyle name="20% - Énfasis3 18 26" xfId="42747"/>
    <cellStyle name="20% - Énfasis3 18 27" xfId="44146"/>
    <cellStyle name="20% - Énfasis3 18 28" xfId="45542"/>
    <cellStyle name="20% - Énfasis3 18 29" xfId="46928"/>
    <cellStyle name="20% - Énfasis3 18 3" xfId="10102"/>
    <cellStyle name="20% - Énfasis3 18 30" xfId="48298"/>
    <cellStyle name="20% - Énfasis3 18 31" xfId="49650"/>
    <cellStyle name="20% - Énfasis3 18 32" xfId="50975"/>
    <cellStyle name="20% - Énfasis3 18 33" xfId="52275"/>
    <cellStyle name="20% - Énfasis3 18 34" xfId="53526"/>
    <cellStyle name="20% - Énfasis3 18 35" xfId="54707"/>
    <cellStyle name="20% - Énfasis3 18 36" xfId="55782"/>
    <cellStyle name="20% - Énfasis3 18 37" xfId="56716"/>
    <cellStyle name="20% - Énfasis3 18 4" xfId="11775"/>
    <cellStyle name="20% - Énfasis3 18 5" xfId="13183"/>
    <cellStyle name="20% - Énfasis3 18 6" xfId="14591"/>
    <cellStyle name="20% - Énfasis3 18 7" xfId="15999"/>
    <cellStyle name="20% - Énfasis3 18 8" xfId="17407"/>
    <cellStyle name="20% - Énfasis3 18 9" xfId="18815"/>
    <cellStyle name="20% - Énfasis3 19" xfId="2496"/>
    <cellStyle name="20% - Énfasis3 19 10" xfId="21352"/>
    <cellStyle name="20% - Énfasis3 19 11" xfId="22760"/>
    <cellStyle name="20% - Énfasis3 19 12" xfId="24168"/>
    <cellStyle name="20% - Énfasis3 19 13" xfId="25576"/>
    <cellStyle name="20% - Énfasis3 19 14" xfId="26984"/>
    <cellStyle name="20% - Énfasis3 19 15" xfId="28392"/>
    <cellStyle name="20% - Énfasis3 19 16" xfId="29802"/>
    <cellStyle name="20% - Énfasis3 19 17" xfId="31209"/>
    <cellStyle name="20% - Énfasis3 19 18" xfId="32619"/>
    <cellStyle name="20% - Énfasis3 19 19" xfId="34026"/>
    <cellStyle name="20% - Énfasis3 19 2" xfId="4714"/>
    <cellStyle name="20% - Énfasis3 19 20" xfId="35118"/>
    <cellStyle name="20% - Énfasis3 19 21" xfId="36847"/>
    <cellStyle name="20% - Énfasis3 19 22" xfId="38255"/>
    <cellStyle name="20% - Énfasis3 19 23" xfId="39661"/>
    <cellStyle name="20% - Énfasis3 19 24" xfId="41066"/>
    <cellStyle name="20% - Énfasis3 19 25" xfId="42468"/>
    <cellStyle name="20% - Énfasis3 19 26" xfId="43867"/>
    <cellStyle name="20% - Énfasis3 19 27" xfId="45263"/>
    <cellStyle name="20% - Énfasis3 19 28" xfId="46651"/>
    <cellStyle name="20% - Énfasis3 19 29" xfId="48022"/>
    <cellStyle name="20% - Énfasis3 19 3" xfId="11496"/>
    <cellStyle name="20% - Énfasis3 19 30" xfId="49375"/>
    <cellStyle name="20% - Énfasis3 19 31" xfId="50704"/>
    <cellStyle name="20% - Énfasis3 19 32" xfId="52008"/>
    <cellStyle name="20% - Énfasis3 19 33" xfId="53271"/>
    <cellStyle name="20% - Énfasis3 19 34" xfId="54465"/>
    <cellStyle name="20% - Énfasis3 19 35" xfId="55559"/>
    <cellStyle name="20% - Énfasis3 19 36" xfId="56527"/>
    <cellStyle name="20% - Énfasis3 19 37" xfId="57291"/>
    <cellStyle name="20% - Énfasis3 19 4" xfId="12904"/>
    <cellStyle name="20% - Énfasis3 19 5" xfId="14312"/>
    <cellStyle name="20% - Énfasis3 19 6" xfId="15720"/>
    <cellStyle name="20% - Énfasis3 19 7" xfId="17128"/>
    <cellStyle name="20% - Énfasis3 19 8" xfId="18536"/>
    <cellStyle name="20% - Énfasis3 19 9" xfId="19944"/>
    <cellStyle name="20% - Énfasis3 2" xfId="107"/>
    <cellStyle name="20% - Énfasis3 2 10" xfId="1319"/>
    <cellStyle name="20% - Énfasis3 2 11" xfId="1478"/>
    <cellStyle name="20% - Énfasis3 2 12" xfId="1637"/>
    <cellStyle name="20% - Énfasis3 2 13" xfId="1793"/>
    <cellStyle name="20% - Énfasis3 2 14" xfId="1949"/>
    <cellStyle name="20% - Énfasis3 2 15" xfId="2101"/>
    <cellStyle name="20% - Énfasis3 2 16" xfId="2324"/>
    <cellStyle name="20% - Énfasis3 2 17" xfId="2436"/>
    <cellStyle name="20% - Énfasis3 2 18" xfId="2593"/>
    <cellStyle name="20% - Énfasis3 2 19" xfId="2743"/>
    <cellStyle name="20% - Énfasis3 2 2" xfId="400"/>
    <cellStyle name="20% - Énfasis3 2 20" xfId="2939"/>
    <cellStyle name="20% - Énfasis3 2 3" xfId="458"/>
    <cellStyle name="20% - Énfasis3 2 4" xfId="560"/>
    <cellStyle name="20% - Énfasis3 2 5" xfId="617"/>
    <cellStyle name="20% - Énfasis3 2 5 2" xfId="57938"/>
    <cellStyle name="20% - Énfasis3 2 6" xfId="674"/>
    <cellStyle name="20% - Énfasis3 2 6 2" xfId="58017"/>
    <cellStyle name="20% - Énfasis3 2 7" xfId="839"/>
    <cellStyle name="20% - Énfasis3 2 7 2" xfId="58086"/>
    <cellStyle name="20% - Énfasis3 2 8" xfId="999"/>
    <cellStyle name="20% - Énfasis3 2 9" xfId="1159"/>
    <cellStyle name="20% - Énfasis3 20" xfId="2653"/>
    <cellStyle name="20% - Énfasis3 20 10" xfId="9451"/>
    <cellStyle name="20% - Énfasis3 20 11" xfId="8386"/>
    <cellStyle name="20% - Énfasis3 20 12" xfId="7730"/>
    <cellStyle name="20% - Énfasis3 20 13" xfId="11813"/>
    <cellStyle name="20% - Énfasis3 20 14" xfId="13221"/>
    <cellStyle name="20% - Énfasis3 20 15" xfId="14629"/>
    <cellStyle name="20% - Énfasis3 20 16" xfId="16037"/>
    <cellStyle name="20% - Énfasis3 20 17" xfId="17445"/>
    <cellStyle name="20% - Énfasis3 20 18" xfId="18853"/>
    <cellStyle name="20% - Énfasis3 20 19" xfId="20261"/>
    <cellStyle name="20% - Énfasis3 20 2" xfId="4837"/>
    <cellStyle name="20% - Énfasis3 20 20" xfId="33292"/>
    <cellStyle name="20% - Énfasis3 20 21" xfId="33805"/>
    <cellStyle name="20% - Énfasis3 20 22" xfId="14915"/>
    <cellStyle name="20% - Énfasis3 20 23" xfId="31637"/>
    <cellStyle name="20% - Énfasis3 20 24" xfId="34812"/>
    <cellStyle name="20% - Énfasis3 20 25" xfId="35743"/>
    <cellStyle name="20% - Énfasis3 20 26" xfId="32496"/>
    <cellStyle name="20% - Énfasis3 20 27" xfId="29268"/>
    <cellStyle name="20% - Énfasis3 20 28" xfId="34995"/>
    <cellStyle name="20% - Énfasis3 20 29" xfId="14611"/>
    <cellStyle name="20% - Énfasis3 20 3" xfId="9325"/>
    <cellStyle name="20% - Énfasis3 20 30" xfId="35413"/>
    <cellStyle name="20% - Énfasis3 20 31" xfId="37163"/>
    <cellStyle name="20% - Énfasis3 20 32" xfId="38571"/>
    <cellStyle name="20% - Énfasis3 20 33" xfId="39977"/>
    <cellStyle name="20% - Énfasis3 20 34" xfId="41382"/>
    <cellStyle name="20% - Énfasis3 20 35" xfId="42784"/>
    <cellStyle name="20% - Énfasis3 20 36" xfId="44183"/>
    <cellStyle name="20% - Énfasis3 20 37" xfId="45579"/>
    <cellStyle name="20% - Énfasis3 20 4" xfId="8235"/>
    <cellStyle name="20% - Énfasis3 20 5" xfId="8894"/>
    <cellStyle name="20% - Énfasis3 20 6" xfId="9006"/>
    <cellStyle name="20% - Énfasis3 20 7" xfId="8054"/>
    <cellStyle name="20% - Énfasis3 20 8" xfId="8819"/>
    <cellStyle name="20% - Énfasis3 20 9" xfId="8556"/>
    <cellStyle name="20% - Énfasis3 21" xfId="2800"/>
    <cellStyle name="20% - Énfasis3 21 10" xfId="9932"/>
    <cellStyle name="20% - Énfasis3 21 11" xfId="9228"/>
    <cellStyle name="20% - Énfasis3 21 12" xfId="10498"/>
    <cellStyle name="20% - Énfasis3 21 13" xfId="11906"/>
    <cellStyle name="20% - Énfasis3 21 14" xfId="13314"/>
    <cellStyle name="20% - Énfasis3 21 15" xfId="14722"/>
    <cellStyle name="20% - Énfasis3 21 16" xfId="16130"/>
    <cellStyle name="20% - Énfasis3 21 17" xfId="17538"/>
    <cellStyle name="20% - Énfasis3 21 18" xfId="18946"/>
    <cellStyle name="20% - Énfasis3 21 19" xfId="20354"/>
    <cellStyle name="20% - Énfasis3 21 2" xfId="4961"/>
    <cellStyle name="20% - Énfasis3 21 20" xfId="33166"/>
    <cellStyle name="20% - Énfasis3 21 21" xfId="25970"/>
    <cellStyle name="20% - Énfasis3 21 22" xfId="29725"/>
    <cellStyle name="20% - Énfasis3 21 23" xfId="33158"/>
    <cellStyle name="20% - Énfasis3 21 24" xfId="33928"/>
    <cellStyle name="20% - Énfasis3 21 25" xfId="34141"/>
    <cellStyle name="20% - Énfasis3 21 26" xfId="31492"/>
    <cellStyle name="20% - Énfasis3 21 27" xfId="31456"/>
    <cellStyle name="20% - Énfasis3 21 28" xfId="26844"/>
    <cellStyle name="20% - Énfasis3 21 29" xfId="22663"/>
    <cellStyle name="20% - Énfasis3 21 3" xfId="6092"/>
    <cellStyle name="20% - Énfasis3 21 30" xfId="35848"/>
    <cellStyle name="20% - Énfasis3 21 31" xfId="37256"/>
    <cellStyle name="20% - Énfasis3 21 32" xfId="38664"/>
    <cellStyle name="20% - Énfasis3 21 33" xfId="40070"/>
    <cellStyle name="20% - Énfasis3 21 34" xfId="41475"/>
    <cellStyle name="20% - Énfasis3 21 35" xfId="42875"/>
    <cellStyle name="20% - Énfasis3 21 36" xfId="44274"/>
    <cellStyle name="20% - Énfasis3 21 37" xfId="45669"/>
    <cellStyle name="20% - Énfasis3 21 4" xfId="10246"/>
    <cellStyle name="20% - Énfasis3 21 5" xfId="8949"/>
    <cellStyle name="20% - Énfasis3 21 6" xfId="9599"/>
    <cellStyle name="20% - Énfasis3 21 7" xfId="9639"/>
    <cellStyle name="20% - Énfasis3 21 8" xfId="9892"/>
    <cellStyle name="20% - Énfasis3 21 9" xfId="8226"/>
    <cellStyle name="20% - Énfasis3 22" xfId="2406"/>
    <cellStyle name="20% - Énfasis3 22 10" xfId="20851"/>
    <cellStyle name="20% - Énfasis3 22 11" xfId="22259"/>
    <cellStyle name="20% - Énfasis3 22 12" xfId="23667"/>
    <cellStyle name="20% - Énfasis3 22 13" xfId="25075"/>
    <cellStyle name="20% - Énfasis3 22 14" xfId="26483"/>
    <cellStyle name="20% - Énfasis3 22 15" xfId="27891"/>
    <cellStyle name="20% - Énfasis3 22 16" xfId="29300"/>
    <cellStyle name="20% - Énfasis3 22 17" xfId="30709"/>
    <cellStyle name="20% - Énfasis3 22 18" xfId="32117"/>
    <cellStyle name="20% - Énfasis3 22 19" xfId="33525"/>
    <cellStyle name="20% - Énfasis3 22 2" xfId="4979"/>
    <cellStyle name="20% - Énfasis3 22 20" xfId="34586"/>
    <cellStyle name="20% - Énfasis3 22 21" xfId="36345"/>
    <cellStyle name="20% - Énfasis3 22 22" xfId="37753"/>
    <cellStyle name="20% - Énfasis3 22 23" xfId="39159"/>
    <cellStyle name="20% - Énfasis3 22 24" xfId="40564"/>
    <cellStyle name="20% - Énfasis3 22 25" xfId="41968"/>
    <cellStyle name="20% - Énfasis3 22 26" xfId="43368"/>
    <cellStyle name="20% - Énfasis3 22 27" xfId="44765"/>
    <cellStyle name="20% - Énfasis3 22 28" xfId="46157"/>
    <cellStyle name="20% - Énfasis3 22 29" xfId="47534"/>
    <cellStyle name="20% - Énfasis3 22 3" xfId="10995"/>
    <cellStyle name="20% - Énfasis3 22 30" xfId="48897"/>
    <cellStyle name="20% - Énfasis3 22 31" xfId="50236"/>
    <cellStyle name="20% - Énfasis3 22 32" xfId="51546"/>
    <cellStyle name="20% - Énfasis3 22 33" xfId="52826"/>
    <cellStyle name="20% - Énfasis3 22 34" xfId="54043"/>
    <cellStyle name="20% - Énfasis3 22 35" xfId="55171"/>
    <cellStyle name="20% - Énfasis3 22 36" xfId="56190"/>
    <cellStyle name="20% - Énfasis3 22 37" xfId="57022"/>
    <cellStyle name="20% - Énfasis3 22 4" xfId="12403"/>
    <cellStyle name="20% - Énfasis3 22 5" xfId="13811"/>
    <cellStyle name="20% - Énfasis3 22 6" xfId="15219"/>
    <cellStyle name="20% - Énfasis3 22 7" xfId="16627"/>
    <cellStyle name="20% - Énfasis3 22 8" xfId="18035"/>
    <cellStyle name="20% - Énfasis3 22 9" xfId="19443"/>
    <cellStyle name="20% - Énfasis3 23" xfId="5213"/>
    <cellStyle name="20% - Énfasis3 23 10" xfId="10426"/>
    <cellStyle name="20% - Énfasis3 23 11" xfId="9283"/>
    <cellStyle name="20% - Énfasis3 23 12" xfId="7906"/>
    <cellStyle name="20% - Énfasis3 23 13" xfId="9328"/>
    <cellStyle name="20% - Énfasis3 23 14" xfId="10002"/>
    <cellStyle name="20% - Énfasis3 23 15" xfId="11076"/>
    <cellStyle name="20% - Énfasis3 23 16" xfId="12484"/>
    <cellStyle name="20% - Énfasis3 23 17" xfId="13892"/>
    <cellStyle name="20% - Énfasis3 23 18" xfId="15300"/>
    <cellStyle name="20% - Énfasis3 23 19" xfId="16708"/>
    <cellStyle name="20% - Énfasis3 23 2" xfId="9705"/>
    <cellStyle name="20% - Énfasis3 23 20" xfId="34103"/>
    <cellStyle name="20% - Énfasis3 23 21" xfId="28953"/>
    <cellStyle name="20% - Énfasis3 23 22" xfId="22538"/>
    <cellStyle name="20% - Énfasis3 23 23" xfId="24655"/>
    <cellStyle name="20% - Énfasis3 23 24" xfId="28073"/>
    <cellStyle name="20% - Énfasis3 23 25" xfId="32501"/>
    <cellStyle name="20% - Énfasis3 23 26" xfId="34217"/>
    <cellStyle name="20% - Énfasis3 23 27" xfId="34101"/>
    <cellStyle name="20% - Énfasis3 23 28" xfId="33214"/>
    <cellStyle name="20% - Énfasis3 23 29" xfId="34678"/>
    <cellStyle name="20% - Énfasis3 23 3" xfId="10268"/>
    <cellStyle name="20% - Énfasis3 23 30" xfId="26439"/>
    <cellStyle name="20% - Énfasis3 23 31" xfId="33471"/>
    <cellStyle name="20% - Énfasis3 23 32" xfId="34554"/>
    <cellStyle name="20% - Énfasis3 23 33" xfId="36426"/>
    <cellStyle name="20% - Énfasis3 23 34" xfId="37834"/>
    <cellStyle name="20% - Énfasis3 23 35" xfId="39240"/>
    <cellStyle name="20% - Énfasis3 23 36" xfId="40645"/>
    <cellStyle name="20% - Énfasis3 23 37" xfId="42049"/>
    <cellStyle name="20% - Énfasis3 23 4" xfId="10209"/>
    <cellStyle name="20% - Énfasis3 23 5" xfId="6336"/>
    <cellStyle name="20% - Énfasis3 23 6" xfId="9236"/>
    <cellStyle name="20% - Énfasis3 23 7" xfId="9531"/>
    <cellStyle name="20% - Énfasis3 23 8" xfId="9871"/>
    <cellStyle name="20% - Énfasis3 23 9" xfId="8946"/>
    <cellStyle name="20% - Énfasis3 24" xfId="5338"/>
    <cellStyle name="20% - Énfasis3 24 10" xfId="18259"/>
    <cellStyle name="20% - Énfasis3 24 11" xfId="19667"/>
    <cellStyle name="20% - Énfasis3 24 12" xfId="21075"/>
    <cellStyle name="20% - Énfasis3 24 13" xfId="22483"/>
    <cellStyle name="20% - Énfasis3 24 14" xfId="23891"/>
    <cellStyle name="20% - Énfasis3 24 15" xfId="25299"/>
    <cellStyle name="20% - Énfasis3 24 16" xfId="26707"/>
    <cellStyle name="20% - Énfasis3 24 17" xfId="28115"/>
    <cellStyle name="20% - Énfasis3 24 18" xfId="29524"/>
    <cellStyle name="20% - Énfasis3 24 19" xfId="30933"/>
    <cellStyle name="20% - Énfasis3 24 2" xfId="9827"/>
    <cellStyle name="20% - Énfasis3 24 20" xfId="31098"/>
    <cellStyle name="20% - Énfasis3 24 21" xfId="28998"/>
    <cellStyle name="20% - Énfasis3 24 22" xfId="29265"/>
    <cellStyle name="20% - Énfasis3 24 23" xfId="36569"/>
    <cellStyle name="20% - Énfasis3 24 24" xfId="37977"/>
    <cellStyle name="20% - Énfasis3 24 25" xfId="39383"/>
    <cellStyle name="20% - Énfasis3 24 26" xfId="40788"/>
    <cellStyle name="20% - Énfasis3 24 27" xfId="42192"/>
    <cellStyle name="20% - Énfasis3 24 28" xfId="43591"/>
    <cellStyle name="20% - Énfasis3 24 29" xfId="44987"/>
    <cellStyle name="20% - Énfasis3 24 3" xfId="9168"/>
    <cellStyle name="20% - Énfasis3 24 30" xfId="46378"/>
    <cellStyle name="20% - Énfasis3 24 31" xfId="47752"/>
    <cellStyle name="20% - Énfasis3 24 32" xfId="49111"/>
    <cellStyle name="20% - Énfasis3 24 33" xfId="50448"/>
    <cellStyle name="20% - Énfasis3 24 34" xfId="51756"/>
    <cellStyle name="20% - Énfasis3 24 35" xfId="53026"/>
    <cellStyle name="20% - Énfasis3 24 36" xfId="54229"/>
    <cellStyle name="20% - Énfasis3 24 37" xfId="55340"/>
    <cellStyle name="20% - Énfasis3 24 4" xfId="9073"/>
    <cellStyle name="20% - Énfasis3 24 5" xfId="11219"/>
    <cellStyle name="20% - Énfasis3 24 6" xfId="12627"/>
    <cellStyle name="20% - Énfasis3 24 7" xfId="14035"/>
    <cellStyle name="20% - Énfasis3 24 8" xfId="15443"/>
    <cellStyle name="20% - Énfasis3 24 9" xfId="16851"/>
    <cellStyle name="20% - Énfasis3 25" xfId="5464"/>
    <cellStyle name="20% - Énfasis3 25 10" xfId="17895"/>
    <cellStyle name="20% - Énfasis3 25 11" xfId="19303"/>
    <cellStyle name="20% - Énfasis3 25 12" xfId="20711"/>
    <cellStyle name="20% - Énfasis3 25 13" xfId="22119"/>
    <cellStyle name="20% - Énfasis3 25 14" xfId="23527"/>
    <cellStyle name="20% - Énfasis3 25 15" xfId="24935"/>
    <cellStyle name="20% - Énfasis3 25 16" xfId="26343"/>
    <cellStyle name="20% - Énfasis3 25 17" xfId="27751"/>
    <cellStyle name="20% - Énfasis3 25 18" xfId="29160"/>
    <cellStyle name="20% - Énfasis3 25 19" xfId="30569"/>
    <cellStyle name="20% - Énfasis3 25 2" xfId="9948"/>
    <cellStyle name="20% - Énfasis3 25 20" xfId="35698"/>
    <cellStyle name="20% - Énfasis3 25 21" xfId="34148"/>
    <cellStyle name="20% - Énfasis3 25 22" xfId="28924"/>
    <cellStyle name="20% - Énfasis3 25 23" xfId="36205"/>
    <cellStyle name="20% - Énfasis3 25 24" xfId="37613"/>
    <cellStyle name="20% - Énfasis3 25 25" xfId="39019"/>
    <cellStyle name="20% - Énfasis3 25 26" xfId="40424"/>
    <cellStyle name="20% - Énfasis3 25 27" xfId="41828"/>
    <cellStyle name="20% - Énfasis3 25 28" xfId="43228"/>
    <cellStyle name="20% - Énfasis3 25 29" xfId="44626"/>
    <cellStyle name="20% - Énfasis3 25 3" xfId="8718"/>
    <cellStyle name="20% - Énfasis3 25 30" xfId="46018"/>
    <cellStyle name="20% - Énfasis3 25 31" xfId="47395"/>
    <cellStyle name="20% - Énfasis3 25 32" xfId="48760"/>
    <cellStyle name="20% - Énfasis3 25 33" xfId="50102"/>
    <cellStyle name="20% - Énfasis3 25 34" xfId="51415"/>
    <cellStyle name="20% - Énfasis3 25 35" xfId="52700"/>
    <cellStyle name="20% - Énfasis3 25 36" xfId="53927"/>
    <cellStyle name="20% - Énfasis3 25 37" xfId="55066"/>
    <cellStyle name="20% - Énfasis3 25 4" xfId="9286"/>
    <cellStyle name="20% - Énfasis3 25 5" xfId="10855"/>
    <cellStyle name="20% - Énfasis3 25 6" xfId="12263"/>
    <cellStyle name="20% - Énfasis3 25 7" xfId="13671"/>
    <cellStyle name="20% - Énfasis3 25 8" xfId="15079"/>
    <cellStyle name="20% - Énfasis3 25 9" xfId="16487"/>
    <cellStyle name="20% - Énfasis3 26" xfId="5586"/>
    <cellStyle name="20% - Énfasis3 26 10" xfId="14849"/>
    <cellStyle name="20% - Énfasis3 26 11" xfId="16257"/>
    <cellStyle name="20% - Énfasis3 26 12" xfId="17665"/>
    <cellStyle name="20% - Énfasis3 26 13" xfId="19073"/>
    <cellStyle name="20% - Énfasis3 26 14" xfId="20481"/>
    <cellStyle name="20% - Énfasis3 26 15" xfId="21889"/>
    <cellStyle name="20% - Énfasis3 26 16" xfId="23297"/>
    <cellStyle name="20% - Énfasis3 26 17" xfId="24705"/>
    <cellStyle name="20% - Énfasis3 26 18" xfId="26113"/>
    <cellStyle name="20% - Énfasis3 26 19" xfId="27521"/>
    <cellStyle name="20% - Énfasis3 26 2" xfId="10067"/>
    <cellStyle name="20% - Énfasis3 26 20" xfId="34968"/>
    <cellStyle name="20% - Énfasis3 26 21" xfId="33119"/>
    <cellStyle name="20% - Énfasis3 26 22" xfId="34297"/>
    <cellStyle name="20% - Énfasis3 26 23" xfId="33421"/>
    <cellStyle name="20% - Énfasis3 26 24" xfId="34127"/>
    <cellStyle name="20% - Énfasis3 26 25" xfId="35974"/>
    <cellStyle name="20% - Énfasis3 26 26" xfId="37382"/>
    <cellStyle name="20% - Énfasis3 26 27" xfId="38790"/>
    <cellStyle name="20% - Énfasis3 26 28" xfId="40196"/>
    <cellStyle name="20% - Énfasis3 26 29" xfId="41600"/>
    <cellStyle name="20% - Énfasis3 26 3" xfId="8120"/>
    <cellStyle name="20% - Énfasis3 26 30" xfId="43000"/>
    <cellStyle name="20% - Énfasis3 26 31" xfId="44399"/>
    <cellStyle name="20% - Énfasis3 26 32" xfId="45793"/>
    <cellStyle name="20% - Énfasis3 26 33" xfId="47173"/>
    <cellStyle name="20% - Énfasis3 26 34" xfId="48539"/>
    <cellStyle name="20% - Énfasis3 26 35" xfId="49889"/>
    <cellStyle name="20% - Énfasis3 26 36" xfId="51208"/>
    <cellStyle name="20% - Énfasis3 26 37" xfId="52502"/>
    <cellStyle name="20% - Énfasis3 26 4" xfId="9489"/>
    <cellStyle name="20% - Énfasis3 26 5" xfId="9942"/>
    <cellStyle name="20% - Énfasis3 26 6" xfId="7888"/>
    <cellStyle name="20% - Énfasis3 26 7" xfId="10625"/>
    <cellStyle name="20% - Énfasis3 26 8" xfId="12033"/>
    <cellStyle name="20% - Énfasis3 26 9" xfId="13441"/>
    <cellStyle name="20% - Énfasis3 27" xfId="3260"/>
    <cellStyle name="20% - Énfasis3 27 10" xfId="13230"/>
    <cellStyle name="20% - Énfasis3 27 11" xfId="14638"/>
    <cellStyle name="20% - Énfasis3 27 12" xfId="16046"/>
    <cellStyle name="20% - Énfasis3 27 13" xfId="17454"/>
    <cellStyle name="20% - Énfasis3 27 14" xfId="18862"/>
    <cellStyle name="20% - Énfasis3 27 15" xfId="20270"/>
    <cellStyle name="20% - Énfasis3 27 16" xfId="21678"/>
    <cellStyle name="20% - Énfasis3 27 17" xfId="23086"/>
    <cellStyle name="20% - Énfasis3 27 18" xfId="24494"/>
    <cellStyle name="20% - Énfasis3 27 19" xfId="25902"/>
    <cellStyle name="20% - Énfasis3 27 2" xfId="7846"/>
    <cellStyle name="20% - Énfasis3 27 20" xfId="26318"/>
    <cellStyle name="20% - Énfasis3 27 21" xfId="35647"/>
    <cellStyle name="20% - Énfasis3 27 22" xfId="27516"/>
    <cellStyle name="20% - Énfasis3 27 23" xfId="25347"/>
    <cellStyle name="20% - Énfasis3 27 24" xfId="33578"/>
    <cellStyle name="20% - Énfasis3 27 25" xfId="31771"/>
    <cellStyle name="20% - Énfasis3 27 26" xfId="35422"/>
    <cellStyle name="20% - Énfasis3 27 27" xfId="37172"/>
    <cellStyle name="20% - Énfasis3 27 28" xfId="38580"/>
    <cellStyle name="20% - Énfasis3 27 29" xfId="39986"/>
    <cellStyle name="20% - Énfasis3 27 3" xfId="8260"/>
    <cellStyle name="20% - Énfasis3 27 30" xfId="41391"/>
    <cellStyle name="20% - Énfasis3 27 31" xfId="42793"/>
    <cellStyle name="20% - Énfasis3 27 32" xfId="44192"/>
    <cellStyle name="20% - Énfasis3 27 33" xfId="45588"/>
    <cellStyle name="20% - Énfasis3 27 34" xfId="46972"/>
    <cellStyle name="20% - Énfasis3 27 35" xfId="48341"/>
    <cellStyle name="20% - Énfasis3 27 36" xfId="49692"/>
    <cellStyle name="20% - Énfasis3 27 37" xfId="51015"/>
    <cellStyle name="20% - Énfasis3 27 4" xfId="8651"/>
    <cellStyle name="20% - Énfasis3 27 5" xfId="9754"/>
    <cellStyle name="20% - Énfasis3 27 6" xfId="7615"/>
    <cellStyle name="20% - Énfasis3 27 7" xfId="5451"/>
    <cellStyle name="20% - Énfasis3 27 8" xfId="9446"/>
    <cellStyle name="20% - Énfasis3 27 9" xfId="11822"/>
    <cellStyle name="20% - Énfasis3 28" xfId="5853"/>
    <cellStyle name="20% - Énfasis3 28 10" xfId="15258"/>
    <cellStyle name="20% - Énfasis3 28 11" xfId="16666"/>
    <cellStyle name="20% - Énfasis3 28 12" xfId="18074"/>
    <cellStyle name="20% - Énfasis3 28 13" xfId="19482"/>
    <cellStyle name="20% - Énfasis3 28 14" xfId="20890"/>
    <cellStyle name="20% - Énfasis3 28 15" xfId="22298"/>
    <cellStyle name="20% - Énfasis3 28 16" xfId="23706"/>
    <cellStyle name="20% - Énfasis3 28 17" xfId="25114"/>
    <cellStyle name="20% - Énfasis3 28 18" xfId="26522"/>
    <cellStyle name="20% - Énfasis3 28 19" xfId="27930"/>
    <cellStyle name="20% - Énfasis3 28 2" xfId="10313"/>
    <cellStyle name="20% - Énfasis3 28 20" xfId="32280"/>
    <cellStyle name="20% - Énfasis3 28 21" xfId="34684"/>
    <cellStyle name="20% - Énfasis3 28 22" xfId="32334"/>
    <cellStyle name="20% - Énfasis3 28 23" xfId="20706"/>
    <cellStyle name="20% - Énfasis3 28 24" xfId="34512"/>
    <cellStyle name="20% - Énfasis3 28 25" xfId="36384"/>
    <cellStyle name="20% - Énfasis3 28 26" xfId="37792"/>
    <cellStyle name="20% - Énfasis3 28 27" xfId="39198"/>
    <cellStyle name="20% - Énfasis3 28 28" xfId="40603"/>
    <cellStyle name="20% - Énfasis3 28 29" xfId="42007"/>
    <cellStyle name="20% - Énfasis3 28 3" xfId="9350"/>
    <cellStyle name="20% - Énfasis3 28 30" xfId="43407"/>
    <cellStyle name="20% - Énfasis3 28 31" xfId="44804"/>
    <cellStyle name="20% - Énfasis3 28 32" xfId="46196"/>
    <cellStyle name="20% - Énfasis3 28 33" xfId="47573"/>
    <cellStyle name="20% - Énfasis3 28 34" xfId="48935"/>
    <cellStyle name="20% - Énfasis3 28 35" xfId="50274"/>
    <cellStyle name="20% - Énfasis3 28 36" xfId="51584"/>
    <cellStyle name="20% - Énfasis3 28 37" xfId="52864"/>
    <cellStyle name="20% - Énfasis3 28 4" xfId="7968"/>
    <cellStyle name="20% - Énfasis3 28 5" xfId="9984"/>
    <cellStyle name="20% - Énfasis3 28 6" xfId="6315"/>
    <cellStyle name="20% - Énfasis3 28 7" xfId="11034"/>
    <cellStyle name="20% - Énfasis3 28 8" xfId="12442"/>
    <cellStyle name="20% - Énfasis3 28 9" xfId="13850"/>
    <cellStyle name="20% - Énfasis3 29" xfId="5980"/>
    <cellStyle name="20% - Énfasis3 29 10" xfId="19362"/>
    <cellStyle name="20% - Énfasis3 29 11" xfId="20770"/>
    <cellStyle name="20% - Énfasis3 29 12" xfId="22178"/>
    <cellStyle name="20% - Énfasis3 29 13" xfId="23586"/>
    <cellStyle name="20% - Énfasis3 29 14" xfId="24994"/>
    <cellStyle name="20% - Énfasis3 29 15" xfId="26402"/>
    <cellStyle name="20% - Énfasis3 29 16" xfId="27810"/>
    <cellStyle name="20% - Énfasis3 29 17" xfId="29219"/>
    <cellStyle name="20% - Énfasis3 29 18" xfId="30628"/>
    <cellStyle name="20% - Énfasis3 29 19" xfId="32036"/>
    <cellStyle name="20% - Énfasis3 29 2" xfId="10432"/>
    <cellStyle name="20% - Énfasis3 29 20" xfId="32426"/>
    <cellStyle name="20% - Énfasis3 29 21" xfId="34387"/>
    <cellStyle name="20% - Énfasis3 29 22" xfId="36264"/>
    <cellStyle name="20% - Énfasis3 29 23" xfId="37672"/>
    <cellStyle name="20% - Énfasis3 29 24" xfId="39078"/>
    <cellStyle name="20% - Énfasis3 29 25" xfId="40483"/>
    <cellStyle name="20% - Énfasis3 29 26" xfId="41887"/>
    <cellStyle name="20% - Énfasis3 29 27" xfId="43287"/>
    <cellStyle name="20% - Énfasis3 29 28" xfId="44685"/>
    <cellStyle name="20% - Énfasis3 29 29" xfId="46077"/>
    <cellStyle name="20% - Énfasis3 29 3" xfId="6443"/>
    <cellStyle name="20% - Énfasis3 29 30" xfId="47454"/>
    <cellStyle name="20% - Énfasis3 29 31" xfId="48819"/>
    <cellStyle name="20% - Énfasis3 29 32" xfId="50160"/>
    <cellStyle name="20% - Énfasis3 29 33" xfId="51473"/>
    <cellStyle name="20% - Énfasis3 29 34" xfId="52758"/>
    <cellStyle name="20% - Énfasis3 29 35" xfId="53979"/>
    <cellStyle name="20% - Énfasis3 29 36" xfId="55117"/>
    <cellStyle name="20% - Énfasis3 29 37" xfId="56146"/>
    <cellStyle name="20% - Énfasis3 29 4" xfId="10914"/>
    <cellStyle name="20% - Énfasis3 29 5" xfId="12322"/>
    <cellStyle name="20% - Énfasis3 29 6" xfId="13730"/>
    <cellStyle name="20% - Énfasis3 29 7" xfId="15138"/>
    <cellStyle name="20% - Énfasis3 29 8" xfId="16546"/>
    <cellStyle name="20% - Énfasis3 29 9" xfId="17954"/>
    <cellStyle name="20% - Énfasis3 3" xfId="356"/>
    <cellStyle name="20% - Énfasis3 3 10" xfId="2067"/>
    <cellStyle name="20% - Énfasis3 3 11" xfId="2217"/>
    <cellStyle name="20% - Énfasis3 3 12" xfId="2368"/>
    <cellStyle name="20% - Énfasis3 3 13" xfId="2557"/>
    <cellStyle name="20% - Énfasis3 3 14" xfId="2709"/>
    <cellStyle name="20% - Énfasis3 3 15" xfId="2856"/>
    <cellStyle name="20% - Énfasis3 3 16" xfId="2998"/>
    <cellStyle name="20% - Énfasis3 3 17" xfId="58164"/>
    <cellStyle name="20% - Énfasis3 3 2" xfId="768"/>
    <cellStyle name="20% - Énfasis3 3 3" xfId="962"/>
    <cellStyle name="20% - Énfasis3 3 4" xfId="1122"/>
    <cellStyle name="20% - Énfasis3 3 5" xfId="1282"/>
    <cellStyle name="20% - Énfasis3 3 6" xfId="1442"/>
    <cellStyle name="20% - Énfasis3 3 7" xfId="1600"/>
    <cellStyle name="20% - Énfasis3 3 8" xfId="1757"/>
    <cellStyle name="20% - Énfasis3 3 9" xfId="1912"/>
    <cellStyle name="20% - Énfasis3 30" xfId="6107"/>
    <cellStyle name="20% - Énfasis3 30 10" xfId="21813"/>
    <cellStyle name="20% - Énfasis3 30 11" xfId="23221"/>
    <cellStyle name="20% - Énfasis3 30 12" xfId="24629"/>
    <cellStyle name="20% - Énfasis3 30 13" xfId="26037"/>
    <cellStyle name="20% - Énfasis3 30 14" xfId="27445"/>
    <cellStyle name="20% - Énfasis3 30 15" xfId="28853"/>
    <cellStyle name="20% - Énfasis3 30 16" xfId="30263"/>
    <cellStyle name="20% - Énfasis3 30 17" xfId="31670"/>
    <cellStyle name="20% - Énfasis3 30 18" xfId="33080"/>
    <cellStyle name="20% - Énfasis3 30 19" xfId="34486"/>
    <cellStyle name="20% - Énfasis3 30 2" xfId="10549"/>
    <cellStyle name="20% - Énfasis3 30 20" xfId="35898"/>
    <cellStyle name="20% - Énfasis3 30 21" xfId="37306"/>
    <cellStyle name="20% - Énfasis3 30 22" xfId="38714"/>
    <cellStyle name="20% - Énfasis3 30 23" xfId="40120"/>
    <cellStyle name="20% - Énfasis3 30 24" xfId="41525"/>
    <cellStyle name="20% - Énfasis3 30 25" xfId="42925"/>
    <cellStyle name="20% - Énfasis3 30 26" xfId="44324"/>
    <cellStyle name="20% - Énfasis3 30 27" xfId="45719"/>
    <cellStyle name="20% - Énfasis3 30 28" xfId="47100"/>
    <cellStyle name="20% - Énfasis3 30 29" xfId="48467"/>
    <cellStyle name="20% - Énfasis3 30 3" xfId="11957"/>
    <cellStyle name="20% - Énfasis3 30 30" xfId="49817"/>
    <cellStyle name="20% - Énfasis3 30 31" xfId="51137"/>
    <cellStyle name="20% - Énfasis3 30 32" xfId="52432"/>
    <cellStyle name="20% - Énfasis3 30 33" xfId="53673"/>
    <cellStyle name="20% - Énfasis3 30 34" xfId="54837"/>
    <cellStyle name="20% - Énfasis3 30 35" xfId="55899"/>
    <cellStyle name="20% - Énfasis3 30 36" xfId="56803"/>
    <cellStyle name="20% - Énfasis3 30 37" xfId="57483"/>
    <cellStyle name="20% - Énfasis3 30 4" xfId="13365"/>
    <cellStyle name="20% - Énfasis3 30 5" xfId="14773"/>
    <cellStyle name="20% - Énfasis3 30 6" xfId="16181"/>
    <cellStyle name="20% - Énfasis3 30 7" xfId="17589"/>
    <cellStyle name="20% - Énfasis3 30 8" xfId="18997"/>
    <cellStyle name="20% - Énfasis3 30 9" xfId="20405"/>
    <cellStyle name="20% - Énfasis3 31" xfId="6234"/>
    <cellStyle name="20% - Énfasis3 31 10" xfId="21930"/>
    <cellStyle name="20% - Énfasis3 31 11" xfId="23338"/>
    <cellStyle name="20% - Énfasis3 31 12" xfId="24746"/>
    <cellStyle name="20% - Énfasis3 31 13" xfId="26154"/>
    <cellStyle name="20% - Énfasis3 31 14" xfId="27562"/>
    <cellStyle name="20% - Énfasis3 31 15" xfId="28970"/>
    <cellStyle name="20% - Énfasis3 31 16" xfId="30380"/>
    <cellStyle name="20% - Énfasis3 31 17" xfId="31787"/>
    <cellStyle name="20% - Énfasis3 31 18" xfId="33196"/>
    <cellStyle name="20% - Énfasis3 31 19" xfId="34603"/>
    <cellStyle name="20% - Énfasis3 31 2" xfId="10666"/>
    <cellStyle name="20% - Énfasis3 31 20" xfId="36015"/>
    <cellStyle name="20% - Énfasis3 31 21" xfId="37423"/>
    <cellStyle name="20% - Énfasis3 31 22" xfId="38831"/>
    <cellStyle name="20% - Énfasis3 31 23" xfId="40237"/>
    <cellStyle name="20% - Énfasis3 31 24" xfId="41641"/>
    <cellStyle name="20% - Énfasis3 31 25" xfId="43041"/>
    <cellStyle name="20% - Énfasis3 31 26" xfId="44440"/>
    <cellStyle name="20% - Énfasis3 31 27" xfId="45833"/>
    <cellStyle name="20% - Énfasis3 31 28" xfId="47212"/>
    <cellStyle name="20% - Énfasis3 31 29" xfId="48578"/>
    <cellStyle name="20% - Énfasis3 31 3" xfId="12074"/>
    <cellStyle name="20% - Énfasis3 31 30" xfId="49928"/>
    <cellStyle name="20% - Énfasis3 31 31" xfId="51247"/>
    <cellStyle name="20% - Énfasis3 31 32" xfId="52540"/>
    <cellStyle name="20% - Énfasis3 31 33" xfId="53778"/>
    <cellStyle name="20% - Énfasis3 31 34" xfId="54932"/>
    <cellStyle name="20% - Énfasis3 31 35" xfId="55983"/>
    <cellStyle name="20% - Énfasis3 31 36" xfId="56862"/>
    <cellStyle name="20% - Énfasis3 31 37" xfId="57520"/>
    <cellStyle name="20% - Énfasis3 31 4" xfId="13482"/>
    <cellStyle name="20% - Énfasis3 31 5" xfId="14890"/>
    <cellStyle name="20% - Énfasis3 31 6" xfId="16298"/>
    <cellStyle name="20% - Énfasis3 31 7" xfId="17706"/>
    <cellStyle name="20% - Énfasis3 31 8" xfId="19114"/>
    <cellStyle name="20% - Énfasis3 31 9" xfId="20522"/>
    <cellStyle name="20% - Énfasis3 32" xfId="6361"/>
    <cellStyle name="20% - Énfasis3 32 10" xfId="22044"/>
    <cellStyle name="20% - Énfasis3 32 11" xfId="23452"/>
    <cellStyle name="20% - Énfasis3 32 12" xfId="24860"/>
    <cellStyle name="20% - Énfasis3 32 13" xfId="26268"/>
    <cellStyle name="20% - Énfasis3 32 14" xfId="27676"/>
    <cellStyle name="20% - Énfasis3 32 15" xfId="29085"/>
    <cellStyle name="20% - Énfasis3 32 16" xfId="30494"/>
    <cellStyle name="20% - Énfasis3 32 17" xfId="31902"/>
    <cellStyle name="20% - Énfasis3 32 18" xfId="33311"/>
    <cellStyle name="20% - Énfasis3 32 19" xfId="34719"/>
    <cellStyle name="20% - Énfasis3 32 2" xfId="10780"/>
    <cellStyle name="20% - Énfasis3 32 20" xfId="36130"/>
    <cellStyle name="20% - Énfasis3 32 21" xfId="37538"/>
    <cellStyle name="20% - Énfasis3 32 22" xfId="38944"/>
    <cellStyle name="20% - Énfasis3 32 23" xfId="40350"/>
    <cellStyle name="20% - Énfasis3 32 24" xfId="41754"/>
    <cellStyle name="20% - Énfasis3 32 25" xfId="43154"/>
    <cellStyle name="20% - Énfasis3 32 26" xfId="44553"/>
    <cellStyle name="20% - Énfasis3 32 27" xfId="45946"/>
    <cellStyle name="20% - Énfasis3 32 28" xfId="47323"/>
    <cellStyle name="20% - Énfasis3 32 29" xfId="48688"/>
    <cellStyle name="20% - Énfasis3 32 3" xfId="12188"/>
    <cellStyle name="20% - Énfasis3 32 30" xfId="50034"/>
    <cellStyle name="20% - Énfasis3 32 31" xfId="51350"/>
    <cellStyle name="20% - Énfasis3 32 32" xfId="52639"/>
    <cellStyle name="20% - Énfasis3 32 33" xfId="53870"/>
    <cellStyle name="20% - Énfasis3 32 34" xfId="55013"/>
    <cellStyle name="20% - Énfasis3 32 35" xfId="56054"/>
    <cellStyle name="20% - Énfasis3 32 36" xfId="56919"/>
    <cellStyle name="20% - Énfasis3 32 37" xfId="57556"/>
    <cellStyle name="20% - Énfasis3 32 4" xfId="13596"/>
    <cellStyle name="20% - Énfasis3 32 5" xfId="15004"/>
    <cellStyle name="20% - Énfasis3 32 6" xfId="16412"/>
    <cellStyle name="20% - Énfasis3 32 7" xfId="17820"/>
    <cellStyle name="20% - Énfasis3 32 8" xfId="19228"/>
    <cellStyle name="20% - Énfasis3 32 9" xfId="20636"/>
    <cellStyle name="20% - Énfasis3 33" xfId="6488"/>
    <cellStyle name="20% - Énfasis3 33 10" xfId="22160"/>
    <cellStyle name="20% - Énfasis3 33 11" xfId="23568"/>
    <cellStyle name="20% - Énfasis3 33 12" xfId="24976"/>
    <cellStyle name="20% - Énfasis3 33 13" xfId="26384"/>
    <cellStyle name="20% - Énfasis3 33 14" xfId="27792"/>
    <cellStyle name="20% - Énfasis3 33 15" xfId="29201"/>
    <cellStyle name="20% - Énfasis3 33 16" xfId="30610"/>
    <cellStyle name="20% - Énfasis3 33 17" xfId="32018"/>
    <cellStyle name="20% - Énfasis3 33 18" xfId="33427"/>
    <cellStyle name="20% - Énfasis3 33 19" xfId="34835"/>
    <cellStyle name="20% - Énfasis3 33 2" xfId="10896"/>
    <cellStyle name="20% - Énfasis3 33 20" xfId="36246"/>
    <cellStyle name="20% - Énfasis3 33 21" xfId="37654"/>
    <cellStyle name="20% - Énfasis3 33 22" xfId="39060"/>
    <cellStyle name="20% - Énfasis3 33 23" xfId="40465"/>
    <cellStyle name="20% - Énfasis3 33 24" xfId="41869"/>
    <cellStyle name="20% - Énfasis3 33 25" xfId="43269"/>
    <cellStyle name="20% - Énfasis3 33 26" xfId="44667"/>
    <cellStyle name="20% - Énfasis3 33 27" xfId="46059"/>
    <cellStyle name="20% - Énfasis3 33 28" xfId="47436"/>
    <cellStyle name="20% - Énfasis3 33 29" xfId="48801"/>
    <cellStyle name="20% - Énfasis3 33 3" xfId="12304"/>
    <cellStyle name="20% - Énfasis3 33 30" xfId="50142"/>
    <cellStyle name="20% - Énfasis3 33 31" xfId="51455"/>
    <cellStyle name="20% - Énfasis3 33 32" xfId="52740"/>
    <cellStyle name="20% - Énfasis3 33 33" xfId="53961"/>
    <cellStyle name="20% - Énfasis3 33 34" xfId="55099"/>
    <cellStyle name="20% - Énfasis3 33 35" xfId="56128"/>
    <cellStyle name="20% - Énfasis3 33 36" xfId="56979"/>
    <cellStyle name="20% - Énfasis3 33 37" xfId="57592"/>
    <cellStyle name="20% - Énfasis3 33 4" xfId="13712"/>
    <cellStyle name="20% - Énfasis3 33 5" xfId="15120"/>
    <cellStyle name="20% - Énfasis3 33 6" xfId="16528"/>
    <cellStyle name="20% - Énfasis3 33 7" xfId="17936"/>
    <cellStyle name="20% - Énfasis3 33 8" xfId="19344"/>
    <cellStyle name="20% - Énfasis3 33 9" xfId="20752"/>
    <cellStyle name="20% - Énfasis3 34" xfId="6615"/>
    <cellStyle name="20% - Énfasis3 34 10" xfId="22274"/>
    <cellStyle name="20% - Énfasis3 34 11" xfId="23682"/>
    <cellStyle name="20% - Énfasis3 34 12" xfId="25090"/>
    <cellStyle name="20% - Énfasis3 34 13" xfId="26498"/>
    <cellStyle name="20% - Énfasis3 34 14" xfId="27906"/>
    <cellStyle name="20% - Énfasis3 34 15" xfId="29315"/>
    <cellStyle name="20% - Énfasis3 34 16" xfId="30724"/>
    <cellStyle name="20% - Énfasis3 34 17" xfId="32132"/>
    <cellStyle name="20% - Énfasis3 34 18" xfId="33540"/>
    <cellStyle name="20% - Énfasis3 34 19" xfId="34949"/>
    <cellStyle name="20% - Énfasis3 34 2" xfId="11010"/>
    <cellStyle name="20% - Énfasis3 34 20" xfId="36360"/>
    <cellStyle name="20% - Énfasis3 34 21" xfId="37768"/>
    <cellStyle name="20% - Énfasis3 34 22" xfId="39174"/>
    <cellStyle name="20% - Énfasis3 34 23" xfId="40579"/>
    <cellStyle name="20% - Énfasis3 34 24" xfId="41983"/>
    <cellStyle name="20% - Énfasis3 34 25" xfId="43383"/>
    <cellStyle name="20% - Énfasis3 34 26" xfId="44780"/>
    <cellStyle name="20% - Énfasis3 34 27" xfId="46172"/>
    <cellStyle name="20% - Énfasis3 34 28" xfId="47549"/>
    <cellStyle name="20% - Énfasis3 34 29" xfId="48911"/>
    <cellStyle name="20% - Énfasis3 34 3" xfId="12418"/>
    <cellStyle name="20% - Énfasis3 34 30" xfId="50250"/>
    <cellStyle name="20% - Énfasis3 34 31" xfId="51560"/>
    <cellStyle name="20% - Énfasis3 34 32" xfId="52840"/>
    <cellStyle name="20% - Énfasis3 34 33" xfId="54057"/>
    <cellStyle name="20% - Énfasis3 34 34" xfId="55185"/>
    <cellStyle name="20% - Énfasis3 34 35" xfId="56203"/>
    <cellStyle name="20% - Énfasis3 34 36" xfId="57033"/>
    <cellStyle name="20% - Énfasis3 34 37" xfId="57628"/>
    <cellStyle name="20% - Énfasis3 34 4" xfId="13826"/>
    <cellStyle name="20% - Énfasis3 34 5" xfId="15234"/>
    <cellStyle name="20% - Énfasis3 34 6" xfId="16642"/>
    <cellStyle name="20% - Énfasis3 34 7" xfId="18050"/>
    <cellStyle name="20% - Énfasis3 34 8" xfId="19458"/>
    <cellStyle name="20% - Énfasis3 34 9" xfId="20866"/>
    <cellStyle name="20% - Énfasis3 35" xfId="6742"/>
    <cellStyle name="20% - Énfasis3 35 10" xfId="22386"/>
    <cellStyle name="20% - Énfasis3 35 11" xfId="23794"/>
    <cellStyle name="20% - Énfasis3 35 12" xfId="25202"/>
    <cellStyle name="20% - Énfasis3 35 13" xfId="26610"/>
    <cellStyle name="20% - Énfasis3 35 14" xfId="28018"/>
    <cellStyle name="20% - Énfasis3 35 15" xfId="29427"/>
    <cellStyle name="20% - Énfasis3 35 16" xfId="30836"/>
    <cellStyle name="20% - Énfasis3 35 17" xfId="32244"/>
    <cellStyle name="20% - Énfasis3 35 18" xfId="33652"/>
    <cellStyle name="20% - Énfasis3 35 19" xfId="35060"/>
    <cellStyle name="20% - Énfasis3 35 2" xfId="11122"/>
    <cellStyle name="20% - Énfasis3 35 20" xfId="36472"/>
    <cellStyle name="20% - Énfasis3 35 21" xfId="37880"/>
    <cellStyle name="20% - Énfasis3 35 22" xfId="39286"/>
    <cellStyle name="20% - Énfasis3 35 23" xfId="40691"/>
    <cellStyle name="20% - Énfasis3 35 24" xfId="42095"/>
    <cellStyle name="20% - Énfasis3 35 25" xfId="43494"/>
    <cellStyle name="20% - Énfasis3 35 26" xfId="44890"/>
    <cellStyle name="20% - Énfasis3 35 27" xfId="46282"/>
    <cellStyle name="20% - Énfasis3 35 28" xfId="47659"/>
    <cellStyle name="20% - Énfasis3 35 29" xfId="49018"/>
    <cellStyle name="20% - Énfasis3 35 3" xfId="12530"/>
    <cellStyle name="20% - Énfasis3 35 30" xfId="50357"/>
    <cellStyle name="20% - Énfasis3 35 31" xfId="51667"/>
    <cellStyle name="20% - Énfasis3 35 32" xfId="52943"/>
    <cellStyle name="20% - Énfasis3 35 33" xfId="54150"/>
    <cellStyle name="20% - Énfasis3 35 34" xfId="55270"/>
    <cellStyle name="20% - Énfasis3 35 35" xfId="56277"/>
    <cellStyle name="20% - Énfasis3 35 36" xfId="57091"/>
    <cellStyle name="20% - Énfasis3 35 37" xfId="57664"/>
    <cellStyle name="20% - Énfasis3 35 4" xfId="13938"/>
    <cellStyle name="20% - Énfasis3 35 5" xfId="15346"/>
    <cellStyle name="20% - Énfasis3 35 6" xfId="16754"/>
    <cellStyle name="20% - Énfasis3 35 7" xfId="18162"/>
    <cellStyle name="20% - Énfasis3 35 8" xfId="19570"/>
    <cellStyle name="20% - Énfasis3 35 9" xfId="20978"/>
    <cellStyle name="20% - Énfasis3 36" xfId="6869"/>
    <cellStyle name="20% - Énfasis3 36 10" xfId="22495"/>
    <cellStyle name="20% - Énfasis3 36 11" xfId="23903"/>
    <cellStyle name="20% - Énfasis3 36 12" xfId="25311"/>
    <cellStyle name="20% - Énfasis3 36 13" xfId="26719"/>
    <cellStyle name="20% - Énfasis3 36 14" xfId="28127"/>
    <cellStyle name="20% - Énfasis3 36 15" xfId="29536"/>
    <cellStyle name="20% - Énfasis3 36 16" xfId="30945"/>
    <cellStyle name="20% - Énfasis3 36 17" xfId="32353"/>
    <cellStyle name="20% - Énfasis3 36 18" xfId="33760"/>
    <cellStyle name="20% - Énfasis3 36 19" xfId="35169"/>
    <cellStyle name="20% - Énfasis3 36 2" xfId="11231"/>
    <cellStyle name="20% - Énfasis3 36 20" xfId="36581"/>
    <cellStyle name="20% - Énfasis3 36 21" xfId="37989"/>
    <cellStyle name="20% - Énfasis3 36 22" xfId="39395"/>
    <cellStyle name="20% - Énfasis3 36 23" xfId="40800"/>
    <cellStyle name="20% - Énfasis3 36 24" xfId="42204"/>
    <cellStyle name="20% - Énfasis3 36 25" xfId="43603"/>
    <cellStyle name="20% - Énfasis3 36 26" xfId="44999"/>
    <cellStyle name="20% - Énfasis3 36 27" xfId="46390"/>
    <cellStyle name="20% - Énfasis3 36 28" xfId="47764"/>
    <cellStyle name="20% - Énfasis3 36 29" xfId="49123"/>
    <cellStyle name="20% - Énfasis3 36 3" xfId="12639"/>
    <cellStyle name="20% - Énfasis3 36 30" xfId="50460"/>
    <cellStyle name="20% - Énfasis3 36 31" xfId="51768"/>
    <cellStyle name="20% - Énfasis3 36 32" xfId="53038"/>
    <cellStyle name="20% - Énfasis3 36 33" xfId="54241"/>
    <cellStyle name="20% - Énfasis3 36 34" xfId="55352"/>
    <cellStyle name="20% - Énfasis3 36 35" xfId="56351"/>
    <cellStyle name="20% - Énfasis3 36 36" xfId="57150"/>
    <cellStyle name="20% - Énfasis3 36 37" xfId="57700"/>
    <cellStyle name="20% - Énfasis3 36 4" xfId="14047"/>
    <cellStyle name="20% - Énfasis3 36 5" xfId="15455"/>
    <cellStyle name="20% - Énfasis3 36 6" xfId="16863"/>
    <cellStyle name="20% - Énfasis3 36 7" xfId="18271"/>
    <cellStyle name="20% - Énfasis3 36 8" xfId="19679"/>
    <cellStyle name="20% - Énfasis3 36 9" xfId="21087"/>
    <cellStyle name="20% - Énfasis3 37" xfId="6996"/>
    <cellStyle name="20% - Énfasis3 37 10" xfId="22601"/>
    <cellStyle name="20% - Énfasis3 37 11" xfId="24009"/>
    <cellStyle name="20% - Énfasis3 37 12" xfId="25417"/>
    <cellStyle name="20% - Énfasis3 37 13" xfId="26825"/>
    <cellStyle name="20% - Énfasis3 37 14" xfId="28233"/>
    <cellStyle name="20% - Énfasis3 37 15" xfId="29642"/>
    <cellStyle name="20% - Énfasis3 37 16" xfId="31051"/>
    <cellStyle name="20% - Énfasis3 37 17" xfId="32459"/>
    <cellStyle name="20% - Énfasis3 37 18" xfId="33866"/>
    <cellStyle name="20% - Énfasis3 37 19" xfId="35275"/>
    <cellStyle name="20% - Énfasis3 37 2" xfId="11337"/>
    <cellStyle name="20% - Énfasis3 37 20" xfId="36687"/>
    <cellStyle name="20% - Énfasis3 37 21" xfId="38095"/>
    <cellStyle name="20% - Énfasis3 37 22" xfId="39501"/>
    <cellStyle name="20% - Énfasis3 37 23" xfId="40906"/>
    <cellStyle name="20% - Énfasis3 37 24" xfId="42309"/>
    <cellStyle name="20% - Énfasis3 37 25" xfId="43708"/>
    <cellStyle name="20% - Énfasis3 37 26" xfId="45104"/>
    <cellStyle name="20% - Énfasis3 37 27" xfId="46494"/>
    <cellStyle name="20% - Énfasis3 37 28" xfId="47868"/>
    <cellStyle name="20% - Énfasis3 37 29" xfId="49226"/>
    <cellStyle name="20% - Énfasis3 37 3" xfId="12745"/>
    <cellStyle name="20% - Énfasis3 37 30" xfId="50560"/>
    <cellStyle name="20% - Énfasis3 37 31" xfId="51865"/>
    <cellStyle name="20% - Énfasis3 37 32" xfId="53133"/>
    <cellStyle name="20% - Énfasis3 37 33" xfId="54334"/>
    <cellStyle name="20% - Énfasis3 37 34" xfId="55438"/>
    <cellStyle name="20% - Énfasis3 37 35" xfId="56422"/>
    <cellStyle name="20% - Énfasis3 37 36" xfId="57204"/>
    <cellStyle name="20% - Énfasis3 37 37" xfId="57735"/>
    <cellStyle name="20% - Énfasis3 37 4" xfId="14153"/>
    <cellStyle name="20% - Énfasis3 37 5" xfId="15561"/>
    <cellStyle name="20% - Énfasis3 37 6" xfId="16969"/>
    <cellStyle name="20% - Énfasis3 37 7" xfId="18377"/>
    <cellStyle name="20% - Énfasis3 37 8" xfId="19785"/>
    <cellStyle name="20% - Énfasis3 37 9" xfId="21193"/>
    <cellStyle name="20% - Énfasis3 38" xfId="7123"/>
    <cellStyle name="20% - Énfasis3 38 10" xfId="22704"/>
    <cellStyle name="20% - Énfasis3 38 11" xfId="24112"/>
    <cellStyle name="20% - Énfasis3 38 12" xfId="25520"/>
    <cellStyle name="20% - Énfasis3 38 13" xfId="26928"/>
    <cellStyle name="20% - Énfasis3 38 14" xfId="28336"/>
    <cellStyle name="20% - Énfasis3 38 15" xfId="29745"/>
    <cellStyle name="20% - Énfasis3 38 16" xfId="31152"/>
    <cellStyle name="20% - Énfasis3 38 17" xfId="32562"/>
    <cellStyle name="20% - Énfasis3 38 18" xfId="33969"/>
    <cellStyle name="20% - Énfasis3 38 19" xfId="35377"/>
    <cellStyle name="20% - Énfasis3 38 2" xfId="11440"/>
    <cellStyle name="20% - Énfasis3 38 20" xfId="36790"/>
    <cellStyle name="20% - Énfasis3 38 21" xfId="38198"/>
    <cellStyle name="20% - Énfasis3 38 22" xfId="39604"/>
    <cellStyle name="20% - Énfasis3 38 23" xfId="41009"/>
    <cellStyle name="20% - Énfasis3 38 24" xfId="42412"/>
    <cellStyle name="20% - Énfasis3 38 25" xfId="43811"/>
    <cellStyle name="20% - Énfasis3 38 26" xfId="45207"/>
    <cellStyle name="20% - Énfasis3 38 27" xfId="46597"/>
    <cellStyle name="20% - Énfasis3 38 28" xfId="47969"/>
    <cellStyle name="20% - Énfasis3 38 29" xfId="49322"/>
    <cellStyle name="20% - Énfasis3 38 3" xfId="12848"/>
    <cellStyle name="20% - Énfasis3 38 30" xfId="50654"/>
    <cellStyle name="20% - Énfasis3 38 31" xfId="51958"/>
    <cellStyle name="20% - Énfasis3 38 32" xfId="53221"/>
    <cellStyle name="20% - Énfasis3 38 33" xfId="54416"/>
    <cellStyle name="20% - Énfasis3 38 34" xfId="55514"/>
    <cellStyle name="20% - Énfasis3 38 35" xfId="56485"/>
    <cellStyle name="20% - Énfasis3 38 36" xfId="57258"/>
    <cellStyle name="20% - Énfasis3 38 37" xfId="57769"/>
    <cellStyle name="20% - Énfasis3 38 4" xfId="14256"/>
    <cellStyle name="20% - Énfasis3 38 5" xfId="15664"/>
    <cellStyle name="20% - Énfasis3 38 6" xfId="17072"/>
    <cellStyle name="20% - Énfasis3 38 7" xfId="18480"/>
    <cellStyle name="20% - Énfasis3 38 8" xfId="19888"/>
    <cellStyle name="20% - Énfasis3 38 9" xfId="21296"/>
    <cellStyle name="20% - Énfasis3 39" xfId="7250"/>
    <cellStyle name="20% - Énfasis3 39 10" xfId="22803"/>
    <cellStyle name="20% - Énfasis3 39 11" xfId="24211"/>
    <cellStyle name="20% - Énfasis3 39 12" xfId="25619"/>
    <cellStyle name="20% - Énfasis3 39 13" xfId="27027"/>
    <cellStyle name="20% - Énfasis3 39 14" xfId="28435"/>
    <cellStyle name="20% - Énfasis3 39 15" xfId="29845"/>
    <cellStyle name="20% - Énfasis3 39 16" xfId="31252"/>
    <cellStyle name="20% - Énfasis3 39 17" xfId="32662"/>
    <cellStyle name="20% - Énfasis3 39 18" xfId="34069"/>
    <cellStyle name="20% - Énfasis3 39 19" xfId="35477"/>
    <cellStyle name="20% - Énfasis3 39 2" xfId="11539"/>
    <cellStyle name="20% - Énfasis3 39 20" xfId="36890"/>
    <cellStyle name="20% - Énfasis3 39 21" xfId="38298"/>
    <cellStyle name="20% - Énfasis3 39 22" xfId="39704"/>
    <cellStyle name="20% - Énfasis3 39 23" xfId="41109"/>
    <cellStyle name="20% - Énfasis3 39 24" xfId="42511"/>
    <cellStyle name="20% - Énfasis3 39 25" xfId="43910"/>
    <cellStyle name="20% - Énfasis3 39 26" xfId="45306"/>
    <cellStyle name="20% - Énfasis3 39 27" xfId="46694"/>
    <cellStyle name="20% - Énfasis3 39 28" xfId="48064"/>
    <cellStyle name="20% - Énfasis3 39 29" xfId="49417"/>
    <cellStyle name="20% - Énfasis3 39 3" xfId="12947"/>
    <cellStyle name="20% - Énfasis3 39 30" xfId="50745"/>
    <cellStyle name="20% - Énfasis3 39 31" xfId="52049"/>
    <cellStyle name="20% - Énfasis3 39 32" xfId="53309"/>
    <cellStyle name="20% - Énfasis3 39 33" xfId="54502"/>
    <cellStyle name="20% - Énfasis3 39 34" xfId="55593"/>
    <cellStyle name="20% - Énfasis3 39 35" xfId="56556"/>
    <cellStyle name="20% - Énfasis3 39 36" xfId="57311"/>
    <cellStyle name="20% - Énfasis3 39 37" xfId="57803"/>
    <cellStyle name="20% - Énfasis3 39 4" xfId="14355"/>
    <cellStyle name="20% - Énfasis3 39 5" xfId="15763"/>
    <cellStyle name="20% - Énfasis3 39 6" xfId="17171"/>
    <cellStyle name="20% - Énfasis3 39 7" xfId="18579"/>
    <cellStyle name="20% - Énfasis3 39 8" xfId="19987"/>
    <cellStyle name="20% - Énfasis3 39 9" xfId="21395"/>
    <cellStyle name="20% - Énfasis3 4" xfId="354"/>
    <cellStyle name="20% - Énfasis3 4 10" xfId="1943"/>
    <cellStyle name="20% - Énfasis3 4 11" xfId="2095"/>
    <cellStyle name="20% - Énfasis3 4 12" xfId="2366"/>
    <cellStyle name="20% - Énfasis3 4 13" xfId="2430"/>
    <cellStyle name="20% - Énfasis3 4 14" xfId="2587"/>
    <cellStyle name="20% - Énfasis3 4 15" xfId="2738"/>
    <cellStyle name="20% - Énfasis3 4 16" xfId="2959"/>
    <cellStyle name="20% - Énfasis3 4 17" xfId="58165"/>
    <cellStyle name="20% - Énfasis3 4 2" xfId="766"/>
    <cellStyle name="20% - Énfasis3 4 3" xfId="833"/>
    <cellStyle name="20% - Énfasis3 4 4" xfId="993"/>
    <cellStyle name="20% - Énfasis3 4 5" xfId="1153"/>
    <cellStyle name="20% - Énfasis3 4 6" xfId="1313"/>
    <cellStyle name="20% - Énfasis3 4 7" xfId="1472"/>
    <cellStyle name="20% - Énfasis3 4 8" xfId="1631"/>
    <cellStyle name="20% - Énfasis3 4 9" xfId="1787"/>
    <cellStyle name="20% - Énfasis3 40" xfId="7377"/>
    <cellStyle name="20% - Énfasis3 40 10" xfId="22900"/>
    <cellStyle name="20% - Énfasis3 40 11" xfId="24308"/>
    <cellStyle name="20% - Énfasis3 40 12" xfId="25716"/>
    <cellStyle name="20% - Énfasis3 40 13" xfId="27124"/>
    <cellStyle name="20% - Énfasis3 40 14" xfId="28532"/>
    <cellStyle name="20% - Énfasis3 40 15" xfId="29942"/>
    <cellStyle name="20% - Énfasis3 40 16" xfId="31349"/>
    <cellStyle name="20% - Énfasis3 40 17" xfId="32759"/>
    <cellStyle name="20% - Énfasis3 40 18" xfId="34165"/>
    <cellStyle name="20% - Énfasis3 40 19" xfId="35574"/>
    <cellStyle name="20% - Énfasis3 40 2" xfId="11636"/>
    <cellStyle name="20% - Énfasis3 40 20" xfId="36987"/>
    <cellStyle name="20% - Énfasis3 40 21" xfId="38395"/>
    <cellStyle name="20% - Énfasis3 40 22" xfId="39801"/>
    <cellStyle name="20% - Énfasis3 40 23" xfId="41206"/>
    <cellStyle name="20% - Énfasis3 40 24" xfId="42608"/>
    <cellStyle name="20% - Énfasis3 40 25" xfId="44007"/>
    <cellStyle name="20% - Énfasis3 40 26" xfId="45403"/>
    <cellStyle name="20% - Énfasis3 40 27" xfId="46791"/>
    <cellStyle name="20% - Énfasis3 40 28" xfId="48161"/>
    <cellStyle name="20% - Énfasis3 40 29" xfId="49513"/>
    <cellStyle name="20% - Énfasis3 40 3" xfId="13044"/>
    <cellStyle name="20% - Énfasis3 40 30" xfId="50839"/>
    <cellStyle name="20% - Énfasis3 40 31" xfId="52143"/>
    <cellStyle name="20% - Énfasis3 40 32" xfId="53398"/>
    <cellStyle name="20% - Énfasis3 40 33" xfId="54587"/>
    <cellStyle name="20% - Énfasis3 40 34" xfId="55672"/>
    <cellStyle name="20% - Énfasis3 40 35" xfId="56625"/>
    <cellStyle name="20% - Énfasis3 40 36" xfId="57362"/>
    <cellStyle name="20% - Énfasis3 40 37" xfId="57837"/>
    <cellStyle name="20% - Énfasis3 40 4" xfId="14452"/>
    <cellStyle name="20% - Énfasis3 40 5" xfId="15860"/>
    <cellStyle name="20% - Énfasis3 40 6" xfId="17268"/>
    <cellStyle name="20% - Énfasis3 40 7" xfId="18676"/>
    <cellStyle name="20% - Énfasis3 40 8" xfId="20084"/>
    <cellStyle name="20% - Énfasis3 40 9" xfId="21492"/>
    <cellStyle name="20% - Énfasis3 41" xfId="7503"/>
    <cellStyle name="20% - Énfasis3 41 10" xfId="22988"/>
    <cellStyle name="20% - Énfasis3 41 11" xfId="24396"/>
    <cellStyle name="20% - Énfasis3 41 12" xfId="25804"/>
    <cellStyle name="20% - Énfasis3 41 13" xfId="27212"/>
    <cellStyle name="20% - Énfasis3 41 14" xfId="28620"/>
    <cellStyle name="20% - Énfasis3 41 15" xfId="30030"/>
    <cellStyle name="20% - Énfasis3 41 16" xfId="31437"/>
    <cellStyle name="20% - Énfasis3 41 17" xfId="32847"/>
    <cellStyle name="20% - Énfasis3 41 18" xfId="34253"/>
    <cellStyle name="20% - Énfasis3 41 19" xfId="35662"/>
    <cellStyle name="20% - Énfasis3 41 2" xfId="11724"/>
    <cellStyle name="20% - Énfasis3 41 20" xfId="37075"/>
    <cellStyle name="20% - Énfasis3 41 21" xfId="38483"/>
    <cellStyle name="20% - Énfasis3 41 22" xfId="39889"/>
    <cellStyle name="20% - Énfasis3 41 23" xfId="41294"/>
    <cellStyle name="20% - Énfasis3 41 24" xfId="42696"/>
    <cellStyle name="20% - Énfasis3 41 25" xfId="44095"/>
    <cellStyle name="20% - Énfasis3 41 26" xfId="45491"/>
    <cellStyle name="20% - Énfasis3 41 27" xfId="46877"/>
    <cellStyle name="20% - Énfasis3 41 28" xfId="48247"/>
    <cellStyle name="20% - Énfasis3 41 29" xfId="49599"/>
    <cellStyle name="20% - Énfasis3 41 3" xfId="13132"/>
    <cellStyle name="20% - Énfasis3 41 30" xfId="50925"/>
    <cellStyle name="20% - Énfasis3 41 31" xfId="52228"/>
    <cellStyle name="20% - Énfasis3 41 32" xfId="53481"/>
    <cellStyle name="20% - Énfasis3 41 33" xfId="54666"/>
    <cellStyle name="20% - Énfasis3 41 34" xfId="55744"/>
    <cellStyle name="20% - Énfasis3 41 35" xfId="56683"/>
    <cellStyle name="20% - Énfasis3 41 36" xfId="57409"/>
    <cellStyle name="20% - Énfasis3 41 37" xfId="57869"/>
    <cellStyle name="20% - Énfasis3 41 4" xfId="14540"/>
    <cellStyle name="20% - Énfasis3 41 5" xfId="15948"/>
    <cellStyle name="20% - Énfasis3 41 6" xfId="17356"/>
    <cellStyle name="20% - Énfasis3 41 7" xfId="18764"/>
    <cellStyle name="20% - Énfasis3 41 8" xfId="20172"/>
    <cellStyle name="20% - Énfasis3 41 9" xfId="21580"/>
    <cellStyle name="20% - Énfasis3 42" xfId="7630"/>
    <cellStyle name="20% - Énfasis3 43" xfId="9537"/>
    <cellStyle name="20% - Énfasis3 44" xfId="9161"/>
    <cellStyle name="20% - Énfasis3 45" xfId="9897"/>
    <cellStyle name="20% - Énfasis3 46" xfId="9752"/>
    <cellStyle name="20% - Énfasis3 47" xfId="9172"/>
    <cellStyle name="20% - Énfasis3 48" xfId="8627"/>
    <cellStyle name="20% - Énfasis3 49" xfId="8948"/>
    <cellStyle name="20% - Énfasis3 5" xfId="482"/>
    <cellStyle name="20% - Énfasis3 5 10" xfId="2114"/>
    <cellStyle name="20% - Énfasis3 5 11" xfId="2260"/>
    <cellStyle name="20% - Énfasis3 5 12" xfId="2449"/>
    <cellStyle name="20% - Énfasis3 5 13" xfId="2606"/>
    <cellStyle name="20% - Énfasis3 5 14" xfId="2755"/>
    <cellStyle name="20% - Énfasis3 5 15" xfId="2896"/>
    <cellStyle name="20% - Énfasis3 5 16" xfId="2886"/>
    <cellStyle name="20% - Énfasis3 5 2" xfId="852"/>
    <cellStyle name="20% - Énfasis3 5 3" xfId="1012"/>
    <cellStyle name="20% - Énfasis3 5 4" xfId="1172"/>
    <cellStyle name="20% - Énfasis3 5 5" xfId="1332"/>
    <cellStyle name="20% - Énfasis3 5 6" xfId="1491"/>
    <cellStyle name="20% - Énfasis3 5 7" xfId="1650"/>
    <cellStyle name="20% - Énfasis3 5 8" xfId="1806"/>
    <cellStyle name="20% - Énfasis3 5 9" xfId="1962"/>
    <cellStyle name="20% - Énfasis3 50" xfId="10172"/>
    <cellStyle name="20% - Énfasis3 51" xfId="8842"/>
    <cellStyle name="20% - Énfasis3 52" xfId="10694"/>
    <cellStyle name="20% - Énfasis3 53" xfId="12102"/>
    <cellStyle name="20% - Énfasis3 54" xfId="13510"/>
    <cellStyle name="20% - Énfasis3 55" xfId="14918"/>
    <cellStyle name="20% - Énfasis3 56" xfId="16326"/>
    <cellStyle name="20% - Énfasis3 57" xfId="17734"/>
    <cellStyle name="20% - Énfasis3 58" xfId="19142"/>
    <cellStyle name="20% - Énfasis3 59" xfId="20550"/>
    <cellStyle name="20% - Énfasis3 6" xfId="515"/>
    <cellStyle name="20% - Énfasis3 6 10" xfId="2136"/>
    <cellStyle name="20% - Énfasis3 6 11" xfId="2282"/>
    <cellStyle name="20% - Énfasis3 6 12" xfId="2471"/>
    <cellStyle name="20% - Énfasis3 6 13" xfId="2628"/>
    <cellStyle name="20% - Énfasis3 6 14" xfId="2777"/>
    <cellStyle name="20% - Énfasis3 6 15" xfId="2918"/>
    <cellStyle name="20% - Énfasis3 6 16" xfId="2554"/>
    <cellStyle name="20% - Énfasis3 6 17" xfId="58166"/>
    <cellStyle name="20% - Énfasis3 6 2" xfId="874"/>
    <cellStyle name="20% - Énfasis3 6 3" xfId="1034"/>
    <cellStyle name="20% - Énfasis3 6 4" xfId="1194"/>
    <cellStyle name="20% - Énfasis3 6 5" xfId="1354"/>
    <cellStyle name="20% - Énfasis3 6 6" xfId="1513"/>
    <cellStyle name="20% - Énfasis3 6 7" xfId="1672"/>
    <cellStyle name="20% - Énfasis3 6 8" xfId="1828"/>
    <cellStyle name="20% - Énfasis3 6 9" xfId="1984"/>
    <cellStyle name="20% - Énfasis3 60" xfId="32865"/>
    <cellStyle name="20% - Énfasis3 61" xfId="25781"/>
    <cellStyle name="20% - Énfasis3 62" xfId="33727"/>
    <cellStyle name="20% - Énfasis3 63" xfId="33155"/>
    <cellStyle name="20% - Énfasis3 64" xfId="29819"/>
    <cellStyle name="20% - Énfasis3 65" xfId="35633"/>
    <cellStyle name="20% - Énfasis3 66" xfId="34023"/>
    <cellStyle name="20% - Énfasis3 67" xfId="32801"/>
    <cellStyle name="20% - Énfasis3 68" xfId="35766"/>
    <cellStyle name="20% - Énfasis3 69" xfId="31847"/>
    <cellStyle name="20% - Énfasis3 7" xfId="517"/>
    <cellStyle name="20% - Énfasis3 7 10" xfId="2138"/>
    <cellStyle name="20% - Énfasis3 7 11" xfId="2284"/>
    <cellStyle name="20% - Énfasis3 7 12" xfId="2473"/>
    <cellStyle name="20% - Énfasis3 7 13" xfId="2630"/>
    <cellStyle name="20% - Énfasis3 7 14" xfId="2779"/>
    <cellStyle name="20% - Énfasis3 7 15" xfId="2920"/>
    <cellStyle name="20% - Énfasis3 7 16" xfId="2994"/>
    <cellStyle name="20% - Énfasis3 7 17" xfId="58167"/>
    <cellStyle name="20% - Énfasis3 7 2" xfId="876"/>
    <cellStyle name="20% - Énfasis3 7 3" xfId="1036"/>
    <cellStyle name="20% - Énfasis3 7 4" xfId="1196"/>
    <cellStyle name="20% - Énfasis3 7 5" xfId="1356"/>
    <cellStyle name="20% - Énfasis3 7 6" xfId="1515"/>
    <cellStyle name="20% - Énfasis3 7 7" xfId="1674"/>
    <cellStyle name="20% - Énfasis3 7 8" xfId="1830"/>
    <cellStyle name="20% - Énfasis3 7 9" xfId="1986"/>
    <cellStyle name="20% - Énfasis3 70" xfId="36043"/>
    <cellStyle name="20% - Énfasis3 71" xfId="37451"/>
    <cellStyle name="20% - Énfasis3 72" xfId="38858"/>
    <cellStyle name="20% - Énfasis3 73" xfId="40264"/>
    <cellStyle name="20% - Énfasis3 74" xfId="41668"/>
    <cellStyle name="20% - Énfasis3 75" xfId="43068"/>
    <cellStyle name="20% - Énfasis3 76" xfId="44467"/>
    <cellStyle name="20% - Énfasis3 77" xfId="45860"/>
    <cellStyle name="20% - Énfasis3 78" xfId="58163"/>
    <cellStyle name="20% - Énfasis3 79" xfId="58248"/>
    <cellStyle name="20% - Énfasis3 8" xfId="510"/>
    <cellStyle name="20% - Énfasis3 8 10" xfId="4627"/>
    <cellStyle name="20% - Énfasis3 8 11" xfId="4764"/>
    <cellStyle name="20% - Énfasis3 8 12" xfId="4886"/>
    <cellStyle name="20% - Énfasis3 8 13" xfId="5012"/>
    <cellStyle name="20% - Énfasis3 8 14" xfId="5130"/>
    <cellStyle name="20% - Énfasis3 8 15" xfId="5263"/>
    <cellStyle name="20% - Énfasis3 8 16" xfId="5389"/>
    <cellStyle name="20% - Énfasis3 8 17" xfId="5513"/>
    <cellStyle name="20% - Énfasis3 8 18" xfId="5636"/>
    <cellStyle name="20% - Énfasis3 8 19" xfId="5734"/>
    <cellStyle name="20% - Énfasis3 8 2" xfId="3182"/>
    <cellStyle name="20% - Énfasis3 8 20" xfId="5904"/>
    <cellStyle name="20% - Énfasis3 8 21" xfId="6031"/>
    <cellStyle name="20% - Énfasis3 8 22" xfId="6158"/>
    <cellStyle name="20% - Énfasis3 8 23" xfId="6285"/>
    <cellStyle name="20% - Énfasis3 8 24" xfId="6412"/>
    <cellStyle name="20% - Énfasis3 8 25" xfId="6539"/>
    <cellStyle name="20% - Énfasis3 8 26" xfId="6666"/>
    <cellStyle name="20% - Énfasis3 8 27" xfId="6793"/>
    <cellStyle name="20% - Énfasis3 8 28" xfId="6920"/>
    <cellStyle name="20% - Énfasis3 8 29" xfId="7047"/>
    <cellStyle name="20% - Énfasis3 8 3" xfId="3774"/>
    <cellStyle name="20% - Énfasis3 8 30" xfId="7174"/>
    <cellStyle name="20% - Énfasis3 8 31" xfId="7301"/>
    <cellStyle name="20% - Énfasis3 8 32" xfId="7428"/>
    <cellStyle name="20% - Énfasis3 8 33" xfId="7554"/>
    <cellStyle name="20% - Énfasis3 8 34" xfId="7681"/>
    <cellStyle name="20% - Énfasis3 8 35" xfId="7772"/>
    <cellStyle name="20% - Énfasis3 8 36" xfId="7378"/>
    <cellStyle name="20% - Énfasis3 8 37" xfId="7836"/>
    <cellStyle name="20% - Énfasis3 8 38" xfId="9738"/>
    <cellStyle name="20% - Énfasis3 8 39" xfId="10720"/>
    <cellStyle name="20% - Énfasis3 8 4" xfId="3895"/>
    <cellStyle name="20% - Énfasis3 8 40" xfId="12128"/>
    <cellStyle name="20% - Énfasis3 8 41" xfId="13536"/>
    <cellStyle name="20% - Énfasis3 8 42" xfId="14944"/>
    <cellStyle name="20% - Énfasis3 8 43" xfId="16352"/>
    <cellStyle name="20% - Énfasis3 8 44" xfId="17760"/>
    <cellStyle name="20% - Énfasis3 8 45" xfId="19168"/>
    <cellStyle name="20% - Énfasis3 8 46" xfId="20576"/>
    <cellStyle name="20% - Énfasis3 8 47" xfId="21984"/>
    <cellStyle name="20% - Énfasis3 8 48" xfId="23392"/>
    <cellStyle name="20% - Énfasis3 8 49" xfId="24800"/>
    <cellStyle name="20% - Énfasis3 8 5" xfId="4018"/>
    <cellStyle name="20% - Énfasis3 8 50" xfId="26208"/>
    <cellStyle name="20% - Énfasis3 8 51" xfId="27616"/>
    <cellStyle name="20% - Énfasis3 8 52" xfId="29024"/>
    <cellStyle name="20% - Énfasis3 8 53" xfId="34238"/>
    <cellStyle name="20% - Énfasis3 8 54" xfId="30244"/>
    <cellStyle name="20% - Énfasis3 8 55" xfId="29031"/>
    <cellStyle name="20% - Énfasis3 8 56" xfId="27105"/>
    <cellStyle name="20% - Énfasis3 8 57" xfId="36069"/>
    <cellStyle name="20% - Énfasis3 8 58" xfId="37477"/>
    <cellStyle name="20% - Énfasis3 8 59" xfId="38883"/>
    <cellStyle name="20% - Énfasis3 8 6" xfId="4141"/>
    <cellStyle name="20% - Énfasis3 8 60" xfId="40289"/>
    <cellStyle name="20% - Énfasis3 8 61" xfId="41693"/>
    <cellStyle name="20% - Énfasis3 8 62" xfId="43093"/>
    <cellStyle name="20% - Énfasis3 8 63" xfId="44492"/>
    <cellStyle name="20% - Énfasis3 8 64" xfId="45885"/>
    <cellStyle name="20% - Énfasis3 8 65" xfId="47262"/>
    <cellStyle name="20% - Énfasis3 8 66" xfId="48628"/>
    <cellStyle name="20% - Énfasis3 8 67" xfId="49977"/>
    <cellStyle name="20% - Énfasis3 8 68" xfId="51295"/>
    <cellStyle name="20% - Énfasis3 8 69" xfId="52587"/>
    <cellStyle name="20% - Énfasis3 8 7" xfId="4265"/>
    <cellStyle name="20% - Énfasis3 8 70" xfId="53822"/>
    <cellStyle name="20% - Énfasis3 8 8" xfId="4388"/>
    <cellStyle name="20% - Énfasis3 8 9" xfId="4513"/>
    <cellStyle name="20% - Énfasis3 80" xfId="58258"/>
    <cellStyle name="20% - Énfasis3 81" xfId="58284"/>
    <cellStyle name="20% - Énfasis3 82" xfId="58298"/>
    <cellStyle name="20% - Énfasis3 83" xfId="58312"/>
    <cellStyle name="20% - Énfasis3 84" xfId="58326"/>
    <cellStyle name="20% - Énfasis3 85" xfId="58340"/>
    <cellStyle name="20% - Énfasis3 86" xfId="58354"/>
    <cellStyle name="20% - Énfasis3 87" xfId="58368"/>
    <cellStyle name="20% - Énfasis3 88" xfId="58382"/>
    <cellStyle name="20% - Énfasis3 89" xfId="58396"/>
    <cellStyle name="20% - Énfasis3 9" xfId="900"/>
    <cellStyle name="20% - Énfasis3 9 10" xfId="3343"/>
    <cellStyle name="20% - Énfasis3 9 11" xfId="3953"/>
    <cellStyle name="20% - Énfasis3 9 12" xfId="4677"/>
    <cellStyle name="20% - Énfasis3 9 13" xfId="4078"/>
    <cellStyle name="20% - Énfasis3 9 14" xfId="4436"/>
    <cellStyle name="20% - Énfasis3 9 15" xfId="3328"/>
    <cellStyle name="20% - Énfasis3 9 16" xfId="3846"/>
    <cellStyle name="20% - Énfasis3 9 17" xfId="4858"/>
    <cellStyle name="20% - Énfasis3 9 18" xfId="4797"/>
    <cellStyle name="20% - Énfasis3 9 19" xfId="4824"/>
    <cellStyle name="20% - Énfasis3 9 2" xfId="3223"/>
    <cellStyle name="20% - Énfasis3 9 2 2" xfId="3406"/>
    <cellStyle name="20% - Énfasis3 9 20" xfId="5689"/>
    <cellStyle name="20% - Énfasis3 9 21" xfId="4557"/>
    <cellStyle name="20% - Énfasis3 9 22" xfId="5688"/>
    <cellStyle name="20% - Énfasis3 9 23" xfId="5673"/>
    <cellStyle name="20% - Énfasis3 9 24" xfId="4859"/>
    <cellStyle name="20% - Énfasis3 9 25" xfId="4955"/>
    <cellStyle name="20% - Énfasis3 9 26" xfId="5485"/>
    <cellStyle name="20% - Énfasis3 9 27" xfId="5554"/>
    <cellStyle name="20% - Énfasis3 9 28" xfId="5431"/>
    <cellStyle name="20% - Énfasis3 9 29" xfId="5769"/>
    <cellStyle name="20% - Énfasis3 9 3" xfId="3482"/>
    <cellStyle name="20% - Énfasis3 9 30" xfId="5572"/>
    <cellStyle name="20% - Énfasis3 9 31" xfId="5785"/>
    <cellStyle name="20% - Énfasis3 9 32" xfId="5783"/>
    <cellStyle name="20% - Énfasis3 9 33" xfId="5567"/>
    <cellStyle name="20% - Énfasis3 9 34" xfId="5780"/>
    <cellStyle name="20% - Énfasis3 9 35" xfId="7812"/>
    <cellStyle name="20% - Énfasis3 9 36" xfId="9042"/>
    <cellStyle name="20% - Énfasis3 9 37" xfId="10700"/>
    <cellStyle name="20% - Énfasis3 9 38" xfId="12108"/>
    <cellStyle name="20% - Énfasis3 9 39" xfId="13516"/>
    <cellStyle name="20% - Énfasis3 9 4" xfId="3397"/>
    <cellStyle name="20% - Énfasis3 9 40" xfId="14924"/>
    <cellStyle name="20% - Énfasis3 9 41" xfId="16332"/>
    <cellStyle name="20% - Énfasis3 9 42" xfId="17740"/>
    <cellStyle name="20% - Énfasis3 9 43" xfId="19148"/>
    <cellStyle name="20% - Énfasis3 9 44" xfId="20556"/>
    <cellStyle name="20% - Énfasis3 9 45" xfId="21964"/>
    <cellStyle name="20% - Énfasis3 9 46" xfId="23372"/>
    <cellStyle name="20% - Énfasis3 9 47" xfId="24780"/>
    <cellStyle name="20% - Énfasis3 9 48" xfId="26188"/>
    <cellStyle name="20% - Énfasis3 9 49" xfId="27596"/>
    <cellStyle name="20% - Énfasis3 9 5" xfId="3542"/>
    <cellStyle name="20% - Énfasis3 9 50" xfId="29004"/>
    <cellStyle name="20% - Énfasis3 9 51" xfId="30413"/>
    <cellStyle name="20% - Énfasis3 9 52" xfId="31821"/>
    <cellStyle name="20% - Énfasis3 9 53" xfId="23670"/>
    <cellStyle name="20% - Énfasis3 9 54" xfId="33852"/>
    <cellStyle name="20% - Énfasis3 9 55" xfId="36049"/>
    <cellStyle name="20% - Énfasis3 9 56" xfId="37457"/>
    <cellStyle name="20% - Énfasis3 9 57" xfId="38863"/>
    <cellStyle name="20% - Énfasis3 9 58" xfId="40269"/>
    <cellStyle name="20% - Énfasis3 9 59" xfId="41673"/>
    <cellStyle name="20% - Énfasis3 9 6" xfId="3320"/>
    <cellStyle name="20% - Énfasis3 9 60" xfId="43073"/>
    <cellStyle name="20% - Énfasis3 9 61" xfId="44472"/>
    <cellStyle name="20% - Énfasis3 9 62" xfId="45865"/>
    <cellStyle name="20% - Énfasis3 9 63" xfId="47242"/>
    <cellStyle name="20% - Énfasis3 9 64" xfId="48608"/>
    <cellStyle name="20% - Énfasis3 9 65" xfId="49958"/>
    <cellStyle name="20% - Énfasis3 9 66" xfId="51276"/>
    <cellStyle name="20% - Énfasis3 9 67" xfId="52569"/>
    <cellStyle name="20% - Énfasis3 9 68" xfId="53807"/>
    <cellStyle name="20% - Énfasis3 9 69" xfId="54958"/>
    <cellStyle name="20% - Énfasis3 9 7" xfId="3499"/>
    <cellStyle name="20% - Énfasis3 9 70" xfId="56007"/>
    <cellStyle name="20% - Énfasis3 9 8" xfId="3558"/>
    <cellStyle name="20% - Énfasis3 9 9" xfId="3570"/>
    <cellStyle name="20% - Énfasis3 90" xfId="58409"/>
    <cellStyle name="20% - Énfasis3 91" xfId="58421"/>
    <cellStyle name="20% - Énfasis3 92" xfId="58433"/>
    <cellStyle name="20% - Énfasis3 93" xfId="58444"/>
    <cellStyle name="20% - Énfasis3 94" xfId="58454"/>
    <cellStyle name="20% - Énfasis3 95" xfId="58470"/>
    <cellStyle name="20% - Énfasis3 96" xfId="58485"/>
    <cellStyle name="20% - Énfasis3 97" xfId="58505"/>
    <cellStyle name="20% - Énfasis4" xfId="275" builtinId="42" customBuiltin="1"/>
    <cellStyle name="20% - Énfasis4 10" xfId="824"/>
    <cellStyle name="20% - Énfasis4 10 10" xfId="20438"/>
    <cellStyle name="20% - Énfasis4 10 11" xfId="21846"/>
    <cellStyle name="20% - Énfasis4 10 12" xfId="23254"/>
    <cellStyle name="20% - Énfasis4 10 13" xfId="24662"/>
    <cellStyle name="20% - Énfasis4 10 14" xfId="26070"/>
    <cellStyle name="20% - Énfasis4 10 15" xfId="27478"/>
    <cellStyle name="20% - Énfasis4 10 16" xfId="28886"/>
    <cellStyle name="20% - Énfasis4 10 17" xfId="30296"/>
    <cellStyle name="20% - Énfasis4 10 18" xfId="31703"/>
    <cellStyle name="20% - Énfasis4 10 19" xfId="33113"/>
    <cellStyle name="20% - Énfasis4 10 2" xfId="3241"/>
    <cellStyle name="20% - Énfasis4 10 20" xfId="20243"/>
    <cellStyle name="20% - Énfasis4 10 21" xfId="35931"/>
    <cellStyle name="20% - Énfasis4 10 22" xfId="37339"/>
    <cellStyle name="20% - Énfasis4 10 23" xfId="38747"/>
    <cellStyle name="20% - Énfasis4 10 24" xfId="40153"/>
    <cellStyle name="20% - Énfasis4 10 25" xfId="41558"/>
    <cellStyle name="20% - Énfasis4 10 26" xfId="42958"/>
    <cellStyle name="20% - Énfasis4 10 27" xfId="44357"/>
    <cellStyle name="20% - Énfasis4 10 28" xfId="45751"/>
    <cellStyle name="20% - Énfasis4 10 29" xfId="47132"/>
    <cellStyle name="20% - Énfasis4 10 3" xfId="10582"/>
    <cellStyle name="20% - Énfasis4 10 30" xfId="48499"/>
    <cellStyle name="20% - Énfasis4 10 31" xfId="49849"/>
    <cellStyle name="20% - Énfasis4 10 32" xfId="51168"/>
    <cellStyle name="20% - Énfasis4 10 33" xfId="52463"/>
    <cellStyle name="20% - Énfasis4 10 34" xfId="53703"/>
    <cellStyle name="20% - Énfasis4 10 35" xfId="54867"/>
    <cellStyle name="20% - Énfasis4 10 36" xfId="55926"/>
    <cellStyle name="20% - Énfasis4 10 37" xfId="56824"/>
    <cellStyle name="20% - Énfasis4 10 4" xfId="11990"/>
    <cellStyle name="20% - Énfasis4 10 5" xfId="13398"/>
    <cellStyle name="20% - Énfasis4 10 6" xfId="14806"/>
    <cellStyle name="20% - Énfasis4 10 7" xfId="16214"/>
    <cellStyle name="20% - Énfasis4 10 8" xfId="17622"/>
    <cellStyle name="20% - Énfasis4 10 9" xfId="19030"/>
    <cellStyle name="20% - Énfasis4 11" xfId="984"/>
    <cellStyle name="20% - Énfasis4 11 10" xfId="16821"/>
    <cellStyle name="20% - Énfasis4 11 11" xfId="18229"/>
    <cellStyle name="20% - Énfasis4 11 12" xfId="19637"/>
    <cellStyle name="20% - Énfasis4 11 13" xfId="21045"/>
    <cellStyle name="20% - Énfasis4 11 14" xfId="22453"/>
    <cellStyle name="20% - Énfasis4 11 15" xfId="23861"/>
    <cellStyle name="20% - Énfasis4 11 16" xfId="25269"/>
    <cellStyle name="20% - Énfasis4 11 17" xfId="26677"/>
    <cellStyle name="20% - Énfasis4 11 18" xfId="28085"/>
    <cellStyle name="20% - Énfasis4 11 19" xfId="29494"/>
    <cellStyle name="20% - Énfasis4 11 2" xfId="3720"/>
    <cellStyle name="20% - Énfasis4 11 20" xfId="33218"/>
    <cellStyle name="20% - Énfasis4 11 21" xfId="31848"/>
    <cellStyle name="20% - Énfasis4 11 22" xfId="26888"/>
    <cellStyle name="20% - Énfasis4 11 23" xfId="34672"/>
    <cellStyle name="20% - Énfasis4 11 24" xfId="36539"/>
    <cellStyle name="20% - Énfasis4 11 25" xfId="37947"/>
    <cellStyle name="20% - Énfasis4 11 26" xfId="39353"/>
    <cellStyle name="20% - Énfasis4 11 27" xfId="40758"/>
    <cellStyle name="20% - Énfasis4 11 28" xfId="42162"/>
    <cellStyle name="20% - Énfasis4 11 29" xfId="43561"/>
    <cellStyle name="20% - Énfasis4 11 3" xfId="8523"/>
    <cellStyle name="20% - Énfasis4 11 30" xfId="44957"/>
    <cellStyle name="20% - Énfasis4 11 31" xfId="46349"/>
    <cellStyle name="20% - Énfasis4 11 32" xfId="47723"/>
    <cellStyle name="20% - Énfasis4 11 33" xfId="49082"/>
    <cellStyle name="20% - Énfasis4 11 34" xfId="50420"/>
    <cellStyle name="20% - Énfasis4 11 35" xfId="51728"/>
    <cellStyle name="20% - Énfasis4 11 36" xfId="53000"/>
    <cellStyle name="20% - Énfasis4 11 37" xfId="54204"/>
    <cellStyle name="20% - Énfasis4 11 4" xfId="7365"/>
    <cellStyle name="20% - Énfasis4 11 5" xfId="9558"/>
    <cellStyle name="20% - Énfasis4 11 6" xfId="11189"/>
    <cellStyle name="20% - Énfasis4 11 7" xfId="12597"/>
    <cellStyle name="20% - Énfasis4 11 8" xfId="14005"/>
    <cellStyle name="20% - Énfasis4 11 9" xfId="15413"/>
    <cellStyle name="20% - Énfasis4 12" xfId="1144"/>
    <cellStyle name="20% - Énfasis4 12 10" xfId="14562"/>
    <cellStyle name="20% - Énfasis4 12 11" xfId="15970"/>
    <cellStyle name="20% - Énfasis4 12 12" xfId="17378"/>
    <cellStyle name="20% - Énfasis4 12 13" xfId="18786"/>
    <cellStyle name="20% - Énfasis4 12 14" xfId="20194"/>
    <cellStyle name="20% - Énfasis4 12 15" xfId="21602"/>
    <cellStyle name="20% - Énfasis4 12 16" xfId="23010"/>
    <cellStyle name="20% - Énfasis4 12 17" xfId="24418"/>
    <cellStyle name="20% - Énfasis4 12 18" xfId="25826"/>
    <cellStyle name="20% - Énfasis4 12 19" xfId="27234"/>
    <cellStyle name="20% - Énfasis4 12 2" xfId="3841"/>
    <cellStyle name="20% - Énfasis4 12 20" xfId="25480"/>
    <cellStyle name="20% - Énfasis4 12 21" xfId="31950"/>
    <cellStyle name="20% - Énfasis4 12 22" xfId="33670"/>
    <cellStyle name="20% - Énfasis4 12 23" xfId="35511"/>
    <cellStyle name="20% - Énfasis4 12 24" xfId="25270"/>
    <cellStyle name="20% - Énfasis4 12 25" xfId="33570"/>
    <cellStyle name="20% - Énfasis4 12 26" xfId="37097"/>
    <cellStyle name="20% - Énfasis4 12 27" xfId="38505"/>
    <cellStyle name="20% - Énfasis4 12 28" xfId="39911"/>
    <cellStyle name="20% - Énfasis4 12 29" xfId="41316"/>
    <cellStyle name="20% - Énfasis4 12 3" xfId="9302"/>
    <cellStyle name="20% - Énfasis4 12 30" xfId="42718"/>
    <cellStyle name="20% - Énfasis4 12 31" xfId="44117"/>
    <cellStyle name="20% - Énfasis4 12 32" xfId="45513"/>
    <cellStyle name="20% - Énfasis4 12 33" xfId="46899"/>
    <cellStyle name="20% - Énfasis4 12 34" xfId="48269"/>
    <cellStyle name="20% - Énfasis4 12 35" xfId="49621"/>
    <cellStyle name="20% - Énfasis4 12 36" xfId="50947"/>
    <cellStyle name="20% - Énfasis4 12 37" xfId="52250"/>
    <cellStyle name="20% - Énfasis4 12 4" xfId="8004"/>
    <cellStyle name="20% - Énfasis4 12 5" xfId="7522"/>
    <cellStyle name="20% - Énfasis4 12 6" xfId="8488"/>
    <cellStyle name="20% - Énfasis4 12 7" xfId="9103"/>
    <cellStyle name="20% - Énfasis4 12 8" xfId="11746"/>
    <cellStyle name="20% - Énfasis4 12 9" xfId="13154"/>
    <cellStyle name="20% - Énfasis4 13" xfId="1304"/>
    <cellStyle name="20% - Énfasis4 13 10" xfId="21626"/>
    <cellStyle name="20% - Énfasis4 13 11" xfId="23034"/>
    <cellStyle name="20% - Énfasis4 13 12" xfId="24442"/>
    <cellStyle name="20% - Énfasis4 13 13" xfId="25850"/>
    <cellStyle name="20% - Énfasis4 13 14" xfId="27258"/>
    <cellStyle name="20% - Énfasis4 13 15" xfId="28666"/>
    <cellStyle name="20% - Énfasis4 13 16" xfId="30076"/>
    <cellStyle name="20% - Énfasis4 13 17" xfId="31483"/>
    <cellStyle name="20% - Énfasis4 13 18" xfId="32893"/>
    <cellStyle name="20% - Énfasis4 13 19" xfId="34299"/>
    <cellStyle name="20% - Énfasis4 13 2" xfId="3964"/>
    <cellStyle name="20% - Énfasis4 13 20" xfId="29246"/>
    <cellStyle name="20% - Énfasis4 13 21" xfId="37121"/>
    <cellStyle name="20% - Énfasis4 13 22" xfId="38529"/>
    <cellStyle name="20% - Énfasis4 13 23" xfId="39935"/>
    <cellStyle name="20% - Énfasis4 13 24" xfId="41340"/>
    <cellStyle name="20% - Énfasis4 13 25" xfId="42742"/>
    <cellStyle name="20% - Énfasis4 13 26" xfId="44141"/>
    <cellStyle name="20% - Énfasis4 13 27" xfId="45537"/>
    <cellStyle name="20% - Énfasis4 13 28" xfId="46923"/>
    <cellStyle name="20% - Énfasis4 13 29" xfId="48293"/>
    <cellStyle name="20% - Énfasis4 13 3" xfId="11770"/>
    <cellStyle name="20% - Énfasis4 13 30" xfId="49645"/>
    <cellStyle name="20% - Énfasis4 13 31" xfId="50970"/>
    <cellStyle name="20% - Énfasis4 13 32" xfId="52270"/>
    <cellStyle name="20% - Énfasis4 13 33" xfId="53522"/>
    <cellStyle name="20% - Énfasis4 13 34" xfId="54704"/>
    <cellStyle name="20% - Énfasis4 13 35" xfId="55779"/>
    <cellStyle name="20% - Énfasis4 13 36" xfId="56714"/>
    <cellStyle name="20% - Énfasis4 13 37" xfId="57433"/>
    <cellStyle name="20% - Énfasis4 13 4" xfId="13178"/>
    <cellStyle name="20% - Énfasis4 13 5" xfId="14586"/>
    <cellStyle name="20% - Énfasis4 13 6" xfId="15994"/>
    <cellStyle name="20% - Énfasis4 13 7" xfId="17402"/>
    <cellStyle name="20% - Énfasis4 13 8" xfId="18810"/>
    <cellStyle name="20% - Énfasis4 13 9" xfId="20218"/>
    <cellStyle name="20% - Énfasis4 14" xfId="1464"/>
    <cellStyle name="20% - Énfasis4 14 10" xfId="20600"/>
    <cellStyle name="20% - Énfasis4 14 11" xfId="22008"/>
    <cellStyle name="20% - Énfasis4 14 12" xfId="23416"/>
    <cellStyle name="20% - Énfasis4 14 13" xfId="24824"/>
    <cellStyle name="20% - Énfasis4 14 14" xfId="26232"/>
    <cellStyle name="20% - Énfasis4 14 15" xfId="27640"/>
    <cellStyle name="20% - Énfasis4 14 16" xfId="29048"/>
    <cellStyle name="20% - Énfasis4 14 17" xfId="30457"/>
    <cellStyle name="20% - Énfasis4 14 18" xfId="31865"/>
    <cellStyle name="20% - Énfasis4 14 19" xfId="33274"/>
    <cellStyle name="20% - Énfasis4 14 2" xfId="4087"/>
    <cellStyle name="20% - Énfasis4 14 20" xfId="30139"/>
    <cellStyle name="20% - Énfasis4 14 21" xfId="36093"/>
    <cellStyle name="20% - Énfasis4 14 22" xfId="37501"/>
    <cellStyle name="20% - Énfasis4 14 23" xfId="38907"/>
    <cellStyle name="20% - Énfasis4 14 24" xfId="40313"/>
    <cellStyle name="20% - Énfasis4 14 25" xfId="41717"/>
    <cellStyle name="20% - Énfasis4 14 26" xfId="43117"/>
    <cellStyle name="20% - Énfasis4 14 27" xfId="44516"/>
    <cellStyle name="20% - Énfasis4 14 28" xfId="45909"/>
    <cellStyle name="20% - Énfasis4 14 29" xfId="47286"/>
    <cellStyle name="20% - Énfasis4 14 3" xfId="10744"/>
    <cellStyle name="20% - Énfasis4 14 30" xfId="48652"/>
    <cellStyle name="20% - Énfasis4 14 31" xfId="49999"/>
    <cellStyle name="20% - Énfasis4 14 32" xfId="51317"/>
    <cellStyle name="20% - Énfasis4 14 33" xfId="52609"/>
    <cellStyle name="20% - Énfasis4 14 34" xfId="53841"/>
    <cellStyle name="20% - Énfasis4 14 35" xfId="54984"/>
    <cellStyle name="20% - Énfasis4 14 36" xfId="56029"/>
    <cellStyle name="20% - Énfasis4 14 37" xfId="56896"/>
    <cellStyle name="20% - Énfasis4 14 4" xfId="12152"/>
    <cellStyle name="20% - Énfasis4 14 5" xfId="13560"/>
    <cellStyle name="20% - Énfasis4 14 6" xfId="14968"/>
    <cellStyle name="20% - Énfasis4 14 7" xfId="16376"/>
    <cellStyle name="20% - Énfasis4 14 8" xfId="17784"/>
    <cellStyle name="20% - Énfasis4 14 9" xfId="19192"/>
    <cellStyle name="20% - Énfasis4 15" xfId="1622"/>
    <cellStyle name="20% - Énfasis4 15 10" xfId="16054"/>
    <cellStyle name="20% - Énfasis4 15 11" xfId="17462"/>
    <cellStyle name="20% - Énfasis4 15 12" xfId="18870"/>
    <cellStyle name="20% - Énfasis4 15 13" xfId="20278"/>
    <cellStyle name="20% - Énfasis4 15 14" xfId="21686"/>
    <cellStyle name="20% - Énfasis4 15 15" xfId="23094"/>
    <cellStyle name="20% - Énfasis4 15 16" xfId="24502"/>
    <cellStyle name="20% - Énfasis4 15 17" xfId="25910"/>
    <cellStyle name="20% - Énfasis4 15 18" xfId="27318"/>
    <cellStyle name="20% - Énfasis4 15 19" xfId="28726"/>
    <cellStyle name="20% - Énfasis4 15 2" xfId="4211"/>
    <cellStyle name="20% - Énfasis4 15 20" xfId="29233"/>
    <cellStyle name="20% - Énfasis4 15 21" xfId="35648"/>
    <cellStyle name="20% - Énfasis4 15 22" xfId="33736"/>
    <cellStyle name="20% - Énfasis4 15 23" xfId="28665"/>
    <cellStyle name="20% - Énfasis4 15 24" xfId="35430"/>
    <cellStyle name="20% - Énfasis4 15 25" xfId="37180"/>
    <cellStyle name="20% - Énfasis4 15 26" xfId="38588"/>
    <cellStyle name="20% - Énfasis4 15 27" xfId="39994"/>
    <cellStyle name="20% - Énfasis4 15 28" xfId="41399"/>
    <cellStyle name="20% - Énfasis4 15 29" xfId="42801"/>
    <cellStyle name="20% - Énfasis4 15 3" xfId="7723"/>
    <cellStyle name="20% - Énfasis4 15 30" xfId="44200"/>
    <cellStyle name="20% - Énfasis4 15 31" xfId="45596"/>
    <cellStyle name="20% - Énfasis4 15 32" xfId="46980"/>
    <cellStyle name="20% - Énfasis4 15 33" xfId="48349"/>
    <cellStyle name="20% - Énfasis4 15 34" xfId="49700"/>
    <cellStyle name="20% - Énfasis4 15 35" xfId="51022"/>
    <cellStyle name="20% - Énfasis4 15 36" xfId="52320"/>
    <cellStyle name="20% - Énfasis4 15 37" xfId="53568"/>
    <cellStyle name="20% - Énfasis4 15 4" xfId="8656"/>
    <cellStyle name="20% - Énfasis4 15 5" xfId="9166"/>
    <cellStyle name="20% - Énfasis4 15 6" xfId="9311"/>
    <cellStyle name="20% - Énfasis4 15 7" xfId="11830"/>
    <cellStyle name="20% - Énfasis4 15 8" xfId="13238"/>
    <cellStyle name="20% - Énfasis4 15 9" xfId="14646"/>
    <cellStyle name="20% - Énfasis4 16" xfId="1778"/>
    <cellStyle name="20% - Énfasis4 16 10" xfId="21522"/>
    <cellStyle name="20% - Énfasis4 16 11" xfId="22930"/>
    <cellStyle name="20% - Énfasis4 16 12" xfId="24338"/>
    <cellStyle name="20% - Énfasis4 16 13" xfId="25746"/>
    <cellStyle name="20% - Énfasis4 16 14" xfId="27154"/>
    <cellStyle name="20% - Énfasis4 16 15" xfId="28562"/>
    <cellStyle name="20% - Énfasis4 16 16" xfId="29972"/>
    <cellStyle name="20% - Énfasis4 16 17" xfId="31379"/>
    <cellStyle name="20% - Énfasis4 16 18" xfId="32789"/>
    <cellStyle name="20% - Énfasis4 16 19" xfId="34195"/>
    <cellStyle name="20% - Énfasis4 16 2" xfId="4335"/>
    <cellStyle name="20% - Énfasis4 16 20" xfId="35308"/>
    <cellStyle name="20% - Énfasis4 16 21" xfId="37017"/>
    <cellStyle name="20% - Énfasis4 16 22" xfId="38425"/>
    <cellStyle name="20% - Énfasis4 16 23" xfId="39831"/>
    <cellStyle name="20% - Énfasis4 16 24" xfId="41236"/>
    <cellStyle name="20% - Énfasis4 16 25" xfId="42638"/>
    <cellStyle name="20% - Énfasis4 16 26" xfId="44037"/>
    <cellStyle name="20% - Énfasis4 16 27" xfId="45433"/>
    <cellStyle name="20% - Énfasis4 16 28" xfId="46820"/>
    <cellStyle name="20% - Énfasis4 16 29" xfId="48190"/>
    <cellStyle name="20% - Énfasis4 16 3" xfId="11666"/>
    <cellStyle name="20% - Énfasis4 16 30" xfId="49542"/>
    <cellStyle name="20% - Énfasis4 16 31" xfId="50868"/>
    <cellStyle name="20% - Énfasis4 16 32" xfId="52171"/>
    <cellStyle name="20% - Énfasis4 16 33" xfId="53426"/>
    <cellStyle name="20% - Énfasis4 16 34" xfId="54615"/>
    <cellStyle name="20% - Énfasis4 16 35" xfId="55699"/>
    <cellStyle name="20% - Énfasis4 16 36" xfId="56647"/>
    <cellStyle name="20% - Énfasis4 16 37" xfId="57383"/>
    <cellStyle name="20% - Énfasis4 16 4" xfId="13074"/>
    <cellStyle name="20% - Énfasis4 16 5" xfId="14482"/>
    <cellStyle name="20% - Énfasis4 16 6" xfId="15890"/>
    <cellStyle name="20% - Énfasis4 16 7" xfId="17298"/>
    <cellStyle name="20% - Énfasis4 16 8" xfId="18706"/>
    <cellStyle name="20% - Énfasis4 16 9" xfId="20114"/>
    <cellStyle name="20% - Énfasis4 17" xfId="1933"/>
    <cellStyle name="20% - Énfasis4 17 10" xfId="19610"/>
    <cellStyle name="20% - Énfasis4 17 11" xfId="21018"/>
    <cellStyle name="20% - Énfasis4 17 12" xfId="22426"/>
    <cellStyle name="20% - Énfasis4 17 13" xfId="23834"/>
    <cellStyle name="20% - Énfasis4 17 14" xfId="25242"/>
    <cellStyle name="20% - Énfasis4 17 15" xfId="26650"/>
    <cellStyle name="20% - Énfasis4 17 16" xfId="28058"/>
    <cellStyle name="20% - Énfasis4 17 17" xfId="29467"/>
    <cellStyle name="20% - Énfasis4 17 18" xfId="30876"/>
    <cellStyle name="20% - Énfasis4 17 19" xfId="32284"/>
    <cellStyle name="20% - Énfasis4 17 2" xfId="4459"/>
    <cellStyle name="20% - Énfasis4 17 20" xfId="32005"/>
    <cellStyle name="20% - Énfasis4 17 21" xfId="34645"/>
    <cellStyle name="20% - Énfasis4 17 22" xfId="36512"/>
    <cellStyle name="20% - Énfasis4 17 23" xfId="37920"/>
    <cellStyle name="20% - Énfasis4 17 24" xfId="39326"/>
    <cellStyle name="20% - Énfasis4 17 25" xfId="40731"/>
    <cellStyle name="20% - Énfasis4 17 26" xfId="42135"/>
    <cellStyle name="20% - Énfasis4 17 27" xfId="43534"/>
    <cellStyle name="20% - Énfasis4 17 28" xfId="44930"/>
    <cellStyle name="20% - Énfasis4 17 29" xfId="46322"/>
    <cellStyle name="20% - Énfasis4 17 3" xfId="10409"/>
    <cellStyle name="20% - Énfasis4 17 30" xfId="47697"/>
    <cellStyle name="20% - Énfasis4 17 31" xfId="49056"/>
    <cellStyle name="20% - Énfasis4 17 32" xfId="50395"/>
    <cellStyle name="20% - Énfasis4 17 33" xfId="51704"/>
    <cellStyle name="20% - Énfasis4 17 34" xfId="52979"/>
    <cellStyle name="20% - Énfasis4 17 35" xfId="54185"/>
    <cellStyle name="20% - Énfasis4 17 36" xfId="55301"/>
    <cellStyle name="20% - Énfasis4 17 37" xfId="56306"/>
    <cellStyle name="20% - Énfasis4 17 4" xfId="11162"/>
    <cellStyle name="20% - Énfasis4 17 5" xfId="12570"/>
    <cellStyle name="20% - Énfasis4 17 6" xfId="13978"/>
    <cellStyle name="20% - Énfasis4 17 7" xfId="15386"/>
    <cellStyle name="20% - Énfasis4 17 8" xfId="16794"/>
    <cellStyle name="20% - Énfasis4 17 9" xfId="18202"/>
    <cellStyle name="20% - Énfasis4 18" xfId="2346"/>
    <cellStyle name="20% - Énfasis4 18 10" xfId="20140"/>
    <cellStyle name="20% - Énfasis4 18 11" xfId="21548"/>
    <cellStyle name="20% - Énfasis4 18 12" xfId="22956"/>
    <cellStyle name="20% - Énfasis4 18 13" xfId="24364"/>
    <cellStyle name="20% - Énfasis4 18 14" xfId="25772"/>
    <cellStyle name="20% - Énfasis4 18 15" xfId="27180"/>
    <cellStyle name="20% - Énfasis4 18 16" xfId="28588"/>
    <cellStyle name="20% - Énfasis4 18 17" xfId="29998"/>
    <cellStyle name="20% - Énfasis4 18 18" xfId="31405"/>
    <cellStyle name="20% - Énfasis4 18 19" xfId="32815"/>
    <cellStyle name="20% - Énfasis4 18 2" xfId="3312"/>
    <cellStyle name="20% - Énfasis4 18 20" xfId="32120"/>
    <cellStyle name="20% - Énfasis4 18 21" xfId="35334"/>
    <cellStyle name="20% - Énfasis4 18 22" xfId="37043"/>
    <cellStyle name="20% - Énfasis4 18 23" xfId="38451"/>
    <cellStyle name="20% - Énfasis4 18 24" xfId="39857"/>
    <cellStyle name="20% - Énfasis4 18 25" xfId="41262"/>
    <cellStyle name="20% - Énfasis4 18 26" xfId="42664"/>
    <cellStyle name="20% - Énfasis4 18 27" xfId="44063"/>
    <cellStyle name="20% - Énfasis4 18 28" xfId="45459"/>
    <cellStyle name="20% - Énfasis4 18 29" xfId="46846"/>
    <cellStyle name="20% - Énfasis4 18 3" xfId="8433"/>
    <cellStyle name="20% - Énfasis4 18 30" xfId="48216"/>
    <cellStyle name="20% - Énfasis4 18 31" xfId="49568"/>
    <cellStyle name="20% - Énfasis4 18 32" xfId="50894"/>
    <cellStyle name="20% - Énfasis4 18 33" xfId="52197"/>
    <cellStyle name="20% - Énfasis4 18 34" xfId="53451"/>
    <cellStyle name="20% - Énfasis4 18 35" xfId="54639"/>
    <cellStyle name="20% - Énfasis4 18 36" xfId="55721"/>
    <cellStyle name="20% - Énfasis4 18 37" xfId="56662"/>
    <cellStyle name="20% - Énfasis4 18 4" xfId="11692"/>
    <cellStyle name="20% - Énfasis4 18 5" xfId="13100"/>
    <cellStyle name="20% - Énfasis4 18 6" xfId="14508"/>
    <cellStyle name="20% - Énfasis4 18 7" xfId="15916"/>
    <cellStyle name="20% - Énfasis4 18 8" xfId="17324"/>
    <cellStyle name="20% - Énfasis4 18 9" xfId="18732"/>
    <cellStyle name="20% - Énfasis4 19" xfId="2308"/>
    <cellStyle name="20% - Énfasis4 19 10" xfId="21690"/>
    <cellStyle name="20% - Énfasis4 19 11" xfId="23098"/>
    <cellStyle name="20% - Énfasis4 19 12" xfId="24506"/>
    <cellStyle name="20% - Énfasis4 19 13" xfId="25914"/>
    <cellStyle name="20% - Énfasis4 19 14" xfId="27322"/>
    <cellStyle name="20% - Énfasis4 19 15" xfId="28730"/>
    <cellStyle name="20% - Énfasis4 19 16" xfId="30140"/>
    <cellStyle name="20% - Énfasis4 19 17" xfId="31547"/>
    <cellStyle name="20% - Énfasis4 19 18" xfId="32957"/>
    <cellStyle name="20% - Énfasis4 19 19" xfId="34363"/>
    <cellStyle name="20% - Énfasis4 19 2" xfId="4710"/>
    <cellStyle name="20% - Énfasis4 19 20" xfId="35434"/>
    <cellStyle name="20% - Énfasis4 19 21" xfId="37184"/>
    <cellStyle name="20% - Énfasis4 19 22" xfId="38592"/>
    <cellStyle name="20% - Énfasis4 19 23" xfId="39998"/>
    <cellStyle name="20% - Énfasis4 19 24" xfId="41403"/>
    <cellStyle name="20% - Énfasis4 19 25" xfId="42805"/>
    <cellStyle name="20% - Énfasis4 19 26" xfId="44204"/>
    <cellStyle name="20% - Énfasis4 19 27" xfId="45600"/>
    <cellStyle name="20% - Énfasis4 19 28" xfId="46984"/>
    <cellStyle name="20% - Énfasis4 19 29" xfId="48353"/>
    <cellStyle name="20% - Énfasis4 19 3" xfId="11834"/>
    <cellStyle name="20% - Énfasis4 19 30" xfId="49704"/>
    <cellStyle name="20% - Énfasis4 19 31" xfId="51026"/>
    <cellStyle name="20% - Énfasis4 19 32" xfId="52324"/>
    <cellStyle name="20% - Énfasis4 19 33" xfId="53572"/>
    <cellStyle name="20% - Énfasis4 19 34" xfId="54746"/>
    <cellStyle name="20% - Énfasis4 19 35" xfId="55816"/>
    <cellStyle name="20% - Énfasis4 19 36" xfId="56743"/>
    <cellStyle name="20% - Énfasis4 19 37" xfId="57449"/>
    <cellStyle name="20% - Énfasis4 19 4" xfId="13242"/>
    <cellStyle name="20% - Énfasis4 19 5" xfId="14650"/>
    <cellStyle name="20% - Énfasis4 19 6" xfId="16058"/>
    <cellStyle name="20% - Énfasis4 19 7" xfId="17466"/>
    <cellStyle name="20% - Énfasis4 19 8" xfId="18874"/>
    <cellStyle name="20% - Énfasis4 19 9" xfId="20282"/>
    <cellStyle name="20% - Énfasis4 2" xfId="108"/>
    <cellStyle name="20% - Énfasis4 2 10" xfId="1400"/>
    <cellStyle name="20% - Énfasis4 2 11" xfId="1558"/>
    <cellStyle name="20% - Énfasis4 2 12" xfId="1717"/>
    <cellStyle name="20% - Énfasis4 2 13" xfId="1872"/>
    <cellStyle name="20% - Énfasis4 2 14" xfId="2027"/>
    <cellStyle name="20% - Énfasis4 2 15" xfId="2178"/>
    <cellStyle name="20% - Énfasis4 2 16" xfId="2357"/>
    <cellStyle name="20% - Énfasis4 2 17" xfId="2516"/>
    <cellStyle name="20% - Énfasis4 2 18" xfId="2672"/>
    <cellStyle name="20% - Énfasis4 2 19" xfId="2817"/>
    <cellStyle name="20% - Énfasis4 2 2" xfId="404"/>
    <cellStyle name="20% - Énfasis4 2 20" xfId="2976"/>
    <cellStyle name="20% - Énfasis4 2 3" xfId="462"/>
    <cellStyle name="20% - Énfasis4 2 4" xfId="564"/>
    <cellStyle name="20% - Énfasis4 2 5" xfId="621"/>
    <cellStyle name="20% - Énfasis4 2 5 2" xfId="57942"/>
    <cellStyle name="20% - Énfasis4 2 6" xfId="678"/>
    <cellStyle name="20% - Énfasis4 2 6 2" xfId="58021"/>
    <cellStyle name="20% - Énfasis4 2 7" xfId="920"/>
    <cellStyle name="20% - Énfasis4 2 7 2" xfId="58090"/>
    <cellStyle name="20% - Énfasis4 2 8" xfId="1080"/>
    <cellStyle name="20% - Énfasis4 2 9" xfId="1240"/>
    <cellStyle name="20% - Énfasis4 20" xfId="2422"/>
    <cellStyle name="20% - Énfasis4 20 10" xfId="13618"/>
    <cellStyle name="20% - Énfasis4 20 11" xfId="15026"/>
    <cellStyle name="20% - Énfasis4 20 12" xfId="16434"/>
    <cellStyle name="20% - Énfasis4 20 13" xfId="17842"/>
    <cellStyle name="20% - Énfasis4 20 14" xfId="19250"/>
    <cellStyle name="20% - Énfasis4 20 15" xfId="20658"/>
    <cellStyle name="20% - Énfasis4 20 16" xfId="22066"/>
    <cellStyle name="20% - Énfasis4 20 17" xfId="23474"/>
    <cellStyle name="20% - Énfasis4 20 18" xfId="24882"/>
    <cellStyle name="20% - Énfasis4 20 19" xfId="26290"/>
    <cellStyle name="20% - Énfasis4 20 2" xfId="4833"/>
    <cellStyle name="20% - Énfasis4 20 20" xfId="21669"/>
    <cellStyle name="20% - Énfasis4 20 21" xfId="28883"/>
    <cellStyle name="20% - Énfasis4 20 22" xfId="34057"/>
    <cellStyle name="20% - Énfasis4 20 23" xfId="19144"/>
    <cellStyle name="20% - Énfasis4 20 24" xfId="27270"/>
    <cellStyle name="20% - Énfasis4 20 25" xfId="31078"/>
    <cellStyle name="20% - Énfasis4 20 26" xfId="36152"/>
    <cellStyle name="20% - Énfasis4 20 27" xfId="37560"/>
    <cellStyle name="20% - Énfasis4 20 28" xfId="38966"/>
    <cellStyle name="20% - Énfasis4 20 29" xfId="40372"/>
    <cellStyle name="20% - Énfasis4 20 3" xfId="10301"/>
    <cellStyle name="20% - Énfasis4 20 30" xfId="41776"/>
    <cellStyle name="20% - Énfasis4 20 31" xfId="43176"/>
    <cellStyle name="20% - Énfasis4 20 32" xfId="44575"/>
    <cellStyle name="20% - Énfasis4 20 33" xfId="45968"/>
    <cellStyle name="20% - Énfasis4 20 34" xfId="47345"/>
    <cellStyle name="20% - Énfasis4 20 35" xfId="48710"/>
    <cellStyle name="20% - Énfasis4 20 36" xfId="50056"/>
    <cellStyle name="20% - Énfasis4 20 37" xfId="51372"/>
    <cellStyle name="20% - Énfasis4 20 4" xfId="9684"/>
    <cellStyle name="20% - Énfasis4 20 5" xfId="6726"/>
    <cellStyle name="20% - Énfasis4 20 6" xfId="7729"/>
    <cellStyle name="20% - Énfasis4 20 7" xfId="10294"/>
    <cellStyle name="20% - Énfasis4 20 8" xfId="10802"/>
    <cellStyle name="20% - Énfasis4 20 9" xfId="12210"/>
    <cellStyle name="20% - Énfasis4 21" xfId="2579"/>
    <cellStyle name="20% - Énfasis4 21 10" xfId="13982"/>
    <cellStyle name="20% - Énfasis4 21 11" xfId="15390"/>
    <cellStyle name="20% - Énfasis4 21 12" xfId="16798"/>
    <cellStyle name="20% - Énfasis4 21 13" xfId="18206"/>
    <cellStyle name="20% - Énfasis4 21 14" xfId="19614"/>
    <cellStyle name="20% - Énfasis4 21 15" xfId="21022"/>
    <cellStyle name="20% - Énfasis4 21 16" xfId="22430"/>
    <cellStyle name="20% - Énfasis4 21 17" xfId="23838"/>
    <cellStyle name="20% - Énfasis4 21 18" xfId="25246"/>
    <cellStyle name="20% - Énfasis4 21 19" xfId="26654"/>
    <cellStyle name="20% - Énfasis4 21 2" xfId="4957"/>
    <cellStyle name="20% - Énfasis4 21 20" xfId="21762"/>
    <cellStyle name="20% - Énfasis4 21 21" xfId="31973"/>
    <cellStyle name="20% - Énfasis4 21 22" xfId="31617"/>
    <cellStyle name="20% - Énfasis4 21 23" xfId="34800"/>
    <cellStyle name="20% - Énfasis4 21 24" xfId="29003"/>
    <cellStyle name="20% - Énfasis4 21 25" xfId="34649"/>
    <cellStyle name="20% - Énfasis4 21 26" xfId="36516"/>
    <cellStyle name="20% - Énfasis4 21 27" xfId="37924"/>
    <cellStyle name="20% - Énfasis4 21 28" xfId="39330"/>
    <cellStyle name="20% - Énfasis4 21 29" xfId="40735"/>
    <cellStyle name="20% - Énfasis4 21 3" xfId="9401"/>
    <cellStyle name="20% - Énfasis4 21 30" xfId="42139"/>
    <cellStyle name="20% - Énfasis4 21 31" xfId="43538"/>
    <cellStyle name="20% - Énfasis4 21 32" xfId="44934"/>
    <cellStyle name="20% - Énfasis4 21 33" xfId="46326"/>
    <cellStyle name="20% - Énfasis4 21 34" xfId="47701"/>
    <cellStyle name="20% - Énfasis4 21 35" xfId="49060"/>
    <cellStyle name="20% - Énfasis4 21 36" xfId="50398"/>
    <cellStyle name="20% - Énfasis4 21 37" xfId="51707"/>
    <cellStyle name="20% - Énfasis4 21 4" xfId="3338"/>
    <cellStyle name="20% - Énfasis4 21 5" xfId="9349"/>
    <cellStyle name="20% - Énfasis4 21 6" xfId="8200"/>
    <cellStyle name="20% - Énfasis4 21 7" xfId="10334"/>
    <cellStyle name="20% - Énfasis4 21 8" xfId="11166"/>
    <cellStyle name="20% - Énfasis4 21 9" xfId="12574"/>
    <cellStyle name="20% - Énfasis4 22" xfId="2848"/>
    <cellStyle name="20% - Énfasis4 22 10" xfId="19773"/>
    <cellStyle name="20% - Énfasis4 22 11" xfId="21181"/>
    <cellStyle name="20% - Énfasis4 22 12" xfId="22589"/>
    <cellStyle name="20% - Énfasis4 22 13" xfId="23997"/>
    <cellStyle name="20% - Énfasis4 22 14" xfId="25405"/>
    <cellStyle name="20% - Énfasis4 22 15" xfId="26813"/>
    <cellStyle name="20% - Énfasis4 22 16" xfId="28221"/>
    <cellStyle name="20% - Énfasis4 22 17" xfId="29630"/>
    <cellStyle name="20% - Énfasis4 22 18" xfId="31039"/>
    <cellStyle name="20% - Énfasis4 22 19" xfId="32447"/>
    <cellStyle name="20% - Énfasis4 22 2" xfId="5077"/>
    <cellStyle name="20% - Énfasis4 22 20" xfId="23371"/>
    <cellStyle name="20% - Énfasis4 22 21" xfId="34823"/>
    <cellStyle name="20% - Énfasis4 22 22" xfId="36675"/>
    <cellStyle name="20% - Énfasis4 22 23" xfId="38083"/>
    <cellStyle name="20% - Énfasis4 22 24" xfId="39489"/>
    <cellStyle name="20% - Énfasis4 22 25" xfId="40894"/>
    <cellStyle name="20% - Énfasis4 22 26" xfId="42297"/>
    <cellStyle name="20% - Énfasis4 22 27" xfId="43696"/>
    <cellStyle name="20% - Énfasis4 22 28" xfId="45092"/>
    <cellStyle name="20% - Énfasis4 22 29" xfId="46482"/>
    <cellStyle name="20% - Énfasis4 22 3" xfId="9072"/>
    <cellStyle name="20% - Énfasis4 22 30" xfId="47856"/>
    <cellStyle name="20% - Énfasis4 22 31" xfId="49214"/>
    <cellStyle name="20% - Énfasis4 22 32" xfId="50548"/>
    <cellStyle name="20% - Énfasis4 22 33" xfId="51853"/>
    <cellStyle name="20% - Énfasis4 22 34" xfId="53121"/>
    <cellStyle name="20% - Énfasis4 22 35" xfId="54323"/>
    <cellStyle name="20% - Énfasis4 22 36" xfId="55427"/>
    <cellStyle name="20% - Énfasis4 22 37" xfId="56411"/>
    <cellStyle name="20% - Énfasis4 22 4" xfId="11325"/>
    <cellStyle name="20% - Énfasis4 22 5" xfId="12733"/>
    <cellStyle name="20% - Énfasis4 22 6" xfId="14141"/>
    <cellStyle name="20% - Énfasis4 22 7" xfId="15549"/>
    <cellStyle name="20% - Énfasis4 22 8" xfId="16957"/>
    <cellStyle name="20% - Énfasis4 22 9" xfId="18365"/>
    <cellStyle name="20% - Énfasis4 23" xfId="5209"/>
    <cellStyle name="20% - Énfasis4 23 10" xfId="17501"/>
    <cellStyle name="20% - Énfasis4 23 11" xfId="18909"/>
    <cellStyle name="20% - Énfasis4 23 12" xfId="20317"/>
    <cellStyle name="20% - Énfasis4 23 13" xfId="21725"/>
    <cellStyle name="20% - Énfasis4 23 14" xfId="23133"/>
    <cellStyle name="20% - Énfasis4 23 15" xfId="24541"/>
    <cellStyle name="20% - Énfasis4 23 16" xfId="25949"/>
    <cellStyle name="20% - Énfasis4 23 17" xfId="27357"/>
    <cellStyle name="20% - Énfasis4 23 18" xfId="28765"/>
    <cellStyle name="20% - Énfasis4 23 19" xfId="30175"/>
    <cellStyle name="20% - Énfasis4 23 2" xfId="9701"/>
    <cellStyle name="20% - Énfasis4 23 20" xfId="18116"/>
    <cellStyle name="20% - Énfasis4 23 21" xfId="34331"/>
    <cellStyle name="20% - Énfasis4 23 22" xfId="29383"/>
    <cellStyle name="20% - Énfasis4 23 23" xfId="35811"/>
    <cellStyle name="20% - Énfasis4 23 24" xfId="37219"/>
    <cellStyle name="20% - Énfasis4 23 25" xfId="38627"/>
    <cellStyle name="20% - Énfasis4 23 26" xfId="40033"/>
    <cellStyle name="20% - Énfasis4 23 27" xfId="41438"/>
    <cellStyle name="20% - Énfasis4 23 28" xfId="42839"/>
    <cellStyle name="20% - Énfasis4 23 29" xfId="44238"/>
    <cellStyle name="20% - Énfasis4 23 3" xfId="10393"/>
    <cellStyle name="20% - Énfasis4 23 30" xfId="45634"/>
    <cellStyle name="20% - Énfasis4 23 31" xfId="47017"/>
    <cellStyle name="20% - Énfasis4 23 32" xfId="48385"/>
    <cellStyle name="20% - Énfasis4 23 33" xfId="49736"/>
    <cellStyle name="20% - Énfasis4 23 34" xfId="51057"/>
    <cellStyle name="20% - Énfasis4 23 35" xfId="52355"/>
    <cellStyle name="20% - Énfasis4 23 36" xfId="53600"/>
    <cellStyle name="20% - Énfasis4 23 37" xfId="54771"/>
    <cellStyle name="20% - Énfasis4 23 4" xfId="9116"/>
    <cellStyle name="20% - Énfasis4 23 5" xfId="10461"/>
    <cellStyle name="20% - Énfasis4 23 6" xfId="11869"/>
    <cellStyle name="20% - Énfasis4 23 7" xfId="13277"/>
    <cellStyle name="20% - Énfasis4 23 8" xfId="14685"/>
    <cellStyle name="20% - Énfasis4 23 9" xfId="16093"/>
    <cellStyle name="20% - Énfasis4 24" xfId="5334"/>
    <cellStyle name="20% - Énfasis4 24 10" xfId="19633"/>
    <cellStyle name="20% - Énfasis4 24 11" xfId="21041"/>
    <cellStyle name="20% - Énfasis4 24 12" xfId="22449"/>
    <cellStyle name="20% - Énfasis4 24 13" xfId="23857"/>
    <cellStyle name="20% - Énfasis4 24 14" xfId="25265"/>
    <cellStyle name="20% - Énfasis4 24 15" xfId="26673"/>
    <cellStyle name="20% - Énfasis4 24 16" xfId="28081"/>
    <cellStyle name="20% - Énfasis4 24 17" xfId="29490"/>
    <cellStyle name="20% - Énfasis4 24 18" xfId="30899"/>
    <cellStyle name="20% - Énfasis4 24 19" xfId="32307"/>
    <cellStyle name="20% - Énfasis4 24 2" xfId="9823"/>
    <cellStyle name="20% - Énfasis4 24 20" xfId="32341"/>
    <cellStyle name="20% - Énfasis4 24 21" xfId="34668"/>
    <cellStyle name="20% - Énfasis4 24 22" xfId="36535"/>
    <cellStyle name="20% - Énfasis4 24 23" xfId="37943"/>
    <cellStyle name="20% - Énfasis4 24 24" xfId="39349"/>
    <cellStyle name="20% - Énfasis4 24 25" xfId="40754"/>
    <cellStyle name="20% - Énfasis4 24 26" xfId="42158"/>
    <cellStyle name="20% - Énfasis4 24 27" xfId="43557"/>
    <cellStyle name="20% - Énfasis4 24 28" xfId="44953"/>
    <cellStyle name="20% - Énfasis4 24 29" xfId="46345"/>
    <cellStyle name="20% - Énfasis4 24 3" xfId="9627"/>
    <cellStyle name="20% - Énfasis4 24 30" xfId="47720"/>
    <cellStyle name="20% - Énfasis4 24 31" xfId="49079"/>
    <cellStyle name="20% - Énfasis4 24 32" xfId="50417"/>
    <cellStyle name="20% - Énfasis4 24 33" xfId="51725"/>
    <cellStyle name="20% - Énfasis4 24 34" xfId="52997"/>
    <cellStyle name="20% - Énfasis4 24 35" xfId="54201"/>
    <cellStyle name="20% - Énfasis4 24 36" xfId="55314"/>
    <cellStyle name="20% - Énfasis4 24 37" xfId="56318"/>
    <cellStyle name="20% - Énfasis4 24 4" xfId="11185"/>
    <cellStyle name="20% - Énfasis4 24 5" xfId="12593"/>
    <cellStyle name="20% - Énfasis4 24 6" xfId="14001"/>
    <cellStyle name="20% - Énfasis4 24 7" xfId="15409"/>
    <cellStyle name="20% - Énfasis4 24 8" xfId="16817"/>
    <cellStyle name="20% - Énfasis4 24 9" xfId="18225"/>
    <cellStyle name="20% - Énfasis4 25" xfId="5460"/>
    <cellStyle name="20% - Énfasis4 25 10" xfId="9280"/>
    <cellStyle name="20% - Énfasis4 25 11" xfId="11410"/>
    <cellStyle name="20% - Énfasis4 25 12" xfId="12818"/>
    <cellStyle name="20% - Énfasis4 25 13" xfId="14226"/>
    <cellStyle name="20% - Énfasis4 25 14" xfId="15634"/>
    <cellStyle name="20% - Énfasis4 25 15" xfId="17042"/>
    <cellStyle name="20% - Énfasis4 25 16" xfId="18450"/>
    <cellStyle name="20% - Énfasis4 25 17" xfId="19858"/>
    <cellStyle name="20% - Énfasis4 25 18" xfId="21266"/>
    <cellStyle name="20% - Énfasis4 25 19" xfId="22674"/>
    <cellStyle name="20% - Énfasis4 25 2" xfId="9944"/>
    <cellStyle name="20% - Énfasis4 25 20" xfId="31977"/>
    <cellStyle name="20% - Énfasis4 25 21" xfId="28782"/>
    <cellStyle name="20% - Énfasis4 25 22" xfId="29884"/>
    <cellStyle name="20% - Énfasis4 25 23" xfId="34916"/>
    <cellStyle name="20% - Énfasis4 25 24" xfId="30995"/>
    <cellStyle name="20% - Énfasis4 25 25" xfId="33507"/>
    <cellStyle name="20% - Énfasis4 25 26" xfId="33454"/>
    <cellStyle name="20% - Énfasis4 25 27" xfId="32074"/>
    <cellStyle name="20% - Énfasis4 25 28" xfId="35021"/>
    <cellStyle name="20% - Énfasis4 25 29" xfId="36760"/>
    <cellStyle name="20% - Énfasis4 25 3" xfId="8081"/>
    <cellStyle name="20% - Énfasis4 25 30" xfId="38168"/>
    <cellStyle name="20% - Énfasis4 25 31" xfId="39574"/>
    <cellStyle name="20% - Énfasis4 25 32" xfId="40979"/>
    <cellStyle name="20% - Énfasis4 25 33" xfId="42382"/>
    <cellStyle name="20% - Énfasis4 25 34" xfId="43781"/>
    <cellStyle name="20% - Énfasis4 25 35" xfId="45177"/>
    <cellStyle name="20% - Énfasis4 25 36" xfId="46567"/>
    <cellStyle name="20% - Énfasis4 25 37" xfId="47939"/>
    <cellStyle name="20% - Énfasis4 25 4" xfId="9496"/>
    <cellStyle name="20% - Énfasis4 25 5" xfId="9348"/>
    <cellStyle name="20% - Énfasis4 25 6" xfId="7895"/>
    <cellStyle name="20% - Énfasis4 25 7" xfId="9784"/>
    <cellStyle name="20% - Énfasis4 25 8" xfId="7979"/>
    <cellStyle name="20% - Énfasis4 25 9" xfId="7111"/>
    <cellStyle name="20% - Énfasis4 26" xfId="5582"/>
    <cellStyle name="20% - Énfasis4 26 10" xfId="17018"/>
    <cellStyle name="20% - Énfasis4 26 11" xfId="18426"/>
    <cellStyle name="20% - Énfasis4 26 12" xfId="19834"/>
    <cellStyle name="20% - Énfasis4 26 13" xfId="21242"/>
    <cellStyle name="20% - Énfasis4 26 14" xfId="22650"/>
    <cellStyle name="20% - Énfasis4 26 15" xfId="24058"/>
    <cellStyle name="20% - Énfasis4 26 16" xfId="25466"/>
    <cellStyle name="20% - Énfasis4 26 17" xfId="26874"/>
    <cellStyle name="20% - Énfasis4 26 18" xfId="28282"/>
    <cellStyle name="20% - Énfasis4 26 19" xfId="29691"/>
    <cellStyle name="20% - Énfasis4 26 2" xfId="10063"/>
    <cellStyle name="20% - Énfasis4 26 20" xfId="28929"/>
    <cellStyle name="20% - Énfasis4 26 21" xfId="35506"/>
    <cellStyle name="20% - Énfasis4 26 22" xfId="23522"/>
    <cellStyle name="20% - Énfasis4 26 23" xfId="34886"/>
    <cellStyle name="20% - Énfasis4 26 24" xfId="36736"/>
    <cellStyle name="20% - Énfasis4 26 25" xfId="38144"/>
    <cellStyle name="20% - Énfasis4 26 26" xfId="39550"/>
    <cellStyle name="20% - Énfasis4 26 27" xfId="40955"/>
    <cellStyle name="20% - Énfasis4 26 28" xfId="42358"/>
    <cellStyle name="20% - Énfasis4 26 29" xfId="43757"/>
    <cellStyle name="20% - Énfasis4 26 3" xfId="8357"/>
    <cellStyle name="20% - Énfasis4 26 30" xfId="45153"/>
    <cellStyle name="20% - Énfasis4 26 31" xfId="46543"/>
    <cellStyle name="20% - Énfasis4 26 32" xfId="47917"/>
    <cellStyle name="20% - Énfasis4 26 33" xfId="49274"/>
    <cellStyle name="20% - Énfasis4 26 34" xfId="50607"/>
    <cellStyle name="20% - Énfasis4 26 35" xfId="51912"/>
    <cellStyle name="20% - Énfasis4 26 36" xfId="53178"/>
    <cellStyle name="20% - Énfasis4 26 37" xfId="54376"/>
    <cellStyle name="20% - Énfasis4 26 4" xfId="8483"/>
    <cellStyle name="20% - Énfasis4 26 5" xfId="9807"/>
    <cellStyle name="20% - Énfasis4 26 6" xfId="11386"/>
    <cellStyle name="20% - Énfasis4 26 7" xfId="12794"/>
    <cellStyle name="20% - Énfasis4 26 8" xfId="14202"/>
    <cellStyle name="20% - Énfasis4 26 9" xfId="15610"/>
    <cellStyle name="20% - Énfasis4 27" xfId="4566"/>
    <cellStyle name="20% - Énfasis4 27 10" xfId="21220"/>
    <cellStyle name="20% - Énfasis4 27 11" xfId="22628"/>
    <cellStyle name="20% - Énfasis4 27 12" xfId="24036"/>
    <cellStyle name="20% - Énfasis4 27 13" xfId="25444"/>
    <cellStyle name="20% - Énfasis4 27 14" xfId="26852"/>
    <cellStyle name="20% - Énfasis4 27 15" xfId="28260"/>
    <cellStyle name="20% - Énfasis4 27 16" xfId="29669"/>
    <cellStyle name="20% - Énfasis4 27 17" xfId="31077"/>
    <cellStyle name="20% - Énfasis4 27 18" xfId="32486"/>
    <cellStyle name="20% - Énfasis4 27 19" xfId="33893"/>
    <cellStyle name="20% - Énfasis4 27 2" xfId="9108"/>
    <cellStyle name="20% - Énfasis4 27 20" xfId="34864"/>
    <cellStyle name="20% - Énfasis4 27 21" xfId="36714"/>
    <cellStyle name="20% - Énfasis4 27 22" xfId="38122"/>
    <cellStyle name="20% - Énfasis4 27 23" xfId="39528"/>
    <cellStyle name="20% - Énfasis4 27 24" xfId="40933"/>
    <cellStyle name="20% - Énfasis4 27 25" xfId="42336"/>
    <cellStyle name="20% - Énfasis4 27 26" xfId="43735"/>
    <cellStyle name="20% - Énfasis4 27 27" xfId="45131"/>
    <cellStyle name="20% - Énfasis4 27 28" xfId="46521"/>
    <cellStyle name="20% - Énfasis4 27 29" xfId="47895"/>
    <cellStyle name="20% - Énfasis4 27 3" xfId="11364"/>
    <cellStyle name="20% - Énfasis4 27 30" xfId="49252"/>
    <cellStyle name="20% - Énfasis4 27 31" xfId="50585"/>
    <cellStyle name="20% - Énfasis4 27 32" xfId="51890"/>
    <cellStyle name="20% - Énfasis4 27 33" xfId="53158"/>
    <cellStyle name="20% - Énfasis4 27 34" xfId="54359"/>
    <cellStyle name="20% - Énfasis4 27 35" xfId="55463"/>
    <cellStyle name="20% - Énfasis4 27 36" xfId="56445"/>
    <cellStyle name="20% - Énfasis4 27 37" xfId="57224"/>
    <cellStyle name="20% - Énfasis4 27 4" xfId="12772"/>
    <cellStyle name="20% - Énfasis4 27 5" xfId="14180"/>
    <cellStyle name="20% - Énfasis4 27 6" xfId="15588"/>
    <cellStyle name="20% - Énfasis4 27 7" xfId="16996"/>
    <cellStyle name="20% - Énfasis4 27 8" xfId="18404"/>
    <cellStyle name="20% - Énfasis4 27 9" xfId="19812"/>
    <cellStyle name="20% - Énfasis4 28" xfId="5849"/>
    <cellStyle name="20% - Énfasis4 28 10" xfId="17001"/>
    <cellStyle name="20% - Énfasis4 28 11" xfId="18409"/>
    <cellStyle name="20% - Énfasis4 28 12" xfId="19817"/>
    <cellStyle name="20% - Énfasis4 28 13" xfId="21225"/>
    <cellStyle name="20% - Énfasis4 28 14" xfId="22633"/>
    <cellStyle name="20% - Énfasis4 28 15" xfId="24041"/>
    <cellStyle name="20% - Énfasis4 28 16" xfId="25449"/>
    <cellStyle name="20% - Énfasis4 28 17" xfId="26857"/>
    <cellStyle name="20% - Énfasis4 28 18" xfId="28265"/>
    <cellStyle name="20% - Énfasis4 28 19" xfId="29674"/>
    <cellStyle name="20% - Énfasis4 28 2" xfId="10309"/>
    <cellStyle name="20% - Énfasis4 28 20" xfId="29339"/>
    <cellStyle name="20% - Énfasis4 28 21" xfId="27706"/>
    <cellStyle name="20% - Énfasis4 28 22" xfId="31875"/>
    <cellStyle name="20% - Énfasis4 28 23" xfId="34869"/>
    <cellStyle name="20% - Énfasis4 28 24" xfId="36719"/>
    <cellStyle name="20% - Énfasis4 28 25" xfId="38127"/>
    <cellStyle name="20% - Énfasis4 28 26" xfId="39533"/>
    <cellStyle name="20% - Énfasis4 28 27" xfId="40938"/>
    <cellStyle name="20% - Énfasis4 28 28" xfId="42341"/>
    <cellStyle name="20% - Énfasis4 28 29" xfId="43740"/>
    <cellStyle name="20% - Énfasis4 28 3" xfId="8014"/>
    <cellStyle name="20% - Énfasis4 28 30" xfId="45136"/>
    <cellStyle name="20% - Énfasis4 28 31" xfId="46526"/>
    <cellStyle name="20% - Énfasis4 28 32" xfId="47900"/>
    <cellStyle name="20% - Énfasis4 28 33" xfId="49257"/>
    <cellStyle name="20% - Énfasis4 28 34" xfId="50590"/>
    <cellStyle name="20% - Énfasis4 28 35" xfId="51895"/>
    <cellStyle name="20% - Énfasis4 28 36" xfId="53163"/>
    <cellStyle name="20% - Énfasis4 28 37" xfId="54363"/>
    <cellStyle name="20% - Énfasis4 28 4" xfId="7338"/>
    <cellStyle name="20% - Énfasis4 28 5" xfId="9036"/>
    <cellStyle name="20% - Énfasis4 28 6" xfId="11369"/>
    <cellStyle name="20% - Énfasis4 28 7" xfId="12777"/>
    <cellStyle name="20% - Énfasis4 28 8" xfId="14185"/>
    <cellStyle name="20% - Énfasis4 28 9" xfId="15593"/>
    <cellStyle name="20% - Énfasis4 29" xfId="5976"/>
    <cellStyle name="20% - Énfasis4 29 10" xfId="18898"/>
    <cellStyle name="20% - Énfasis4 29 11" xfId="20306"/>
    <cellStyle name="20% - Énfasis4 29 12" xfId="21714"/>
    <cellStyle name="20% - Énfasis4 29 13" xfId="23122"/>
    <cellStyle name="20% - Énfasis4 29 14" xfId="24530"/>
    <cellStyle name="20% - Énfasis4 29 15" xfId="25938"/>
    <cellStyle name="20% - Énfasis4 29 16" xfId="27346"/>
    <cellStyle name="20% - Énfasis4 29 17" xfId="28754"/>
    <cellStyle name="20% - Énfasis4 29 18" xfId="30164"/>
    <cellStyle name="20% - Énfasis4 29 19" xfId="31571"/>
    <cellStyle name="20% - Énfasis4 29 2" xfId="10428"/>
    <cellStyle name="20% - Énfasis4 29 20" xfId="33445"/>
    <cellStyle name="20% - Énfasis4 29 21" xfId="28759"/>
    <cellStyle name="20% - Énfasis4 29 22" xfId="35800"/>
    <cellStyle name="20% - Énfasis4 29 23" xfId="37208"/>
    <cellStyle name="20% - Énfasis4 29 24" xfId="38616"/>
    <cellStyle name="20% - Énfasis4 29 25" xfId="40022"/>
    <cellStyle name="20% - Énfasis4 29 26" xfId="41427"/>
    <cellStyle name="20% - Énfasis4 29 27" xfId="42829"/>
    <cellStyle name="20% - Énfasis4 29 28" xfId="44228"/>
    <cellStyle name="20% - Énfasis4 29 29" xfId="45624"/>
    <cellStyle name="20% - Énfasis4 29 3" xfId="7358"/>
    <cellStyle name="20% - Énfasis4 29 30" xfId="47008"/>
    <cellStyle name="20% - Énfasis4 29 31" xfId="48377"/>
    <cellStyle name="20% - Énfasis4 29 32" xfId="49728"/>
    <cellStyle name="20% - Énfasis4 29 33" xfId="51050"/>
    <cellStyle name="20% - Énfasis4 29 34" xfId="52348"/>
    <cellStyle name="20% - Énfasis4 29 35" xfId="53593"/>
    <cellStyle name="20% - Énfasis4 29 36" xfId="54764"/>
    <cellStyle name="20% - Énfasis4 29 37" xfId="55833"/>
    <cellStyle name="20% - Énfasis4 29 4" xfId="10450"/>
    <cellStyle name="20% - Énfasis4 29 5" xfId="11858"/>
    <cellStyle name="20% - Énfasis4 29 6" xfId="13266"/>
    <cellStyle name="20% - Énfasis4 29 7" xfId="14674"/>
    <cellStyle name="20% - Énfasis4 29 8" xfId="16082"/>
    <cellStyle name="20% - Énfasis4 29 9" xfId="17490"/>
    <cellStyle name="20% - Énfasis4 3" xfId="359"/>
    <cellStyle name="20% - Énfasis4 3 10" xfId="1871"/>
    <cellStyle name="20% - Énfasis4 3 11" xfId="2026"/>
    <cellStyle name="20% - Énfasis4 3 12" xfId="2371"/>
    <cellStyle name="20% - Énfasis4 3 13" xfId="2003"/>
    <cellStyle name="20% - Énfasis4 3 14" xfId="2515"/>
    <cellStyle name="20% - Énfasis4 3 15" xfId="2671"/>
    <cellStyle name="20% - Énfasis4 3 16" xfId="2238"/>
    <cellStyle name="20% - Énfasis4 3 17" xfId="58169"/>
    <cellStyle name="20% - Énfasis4 3 2" xfId="771"/>
    <cellStyle name="20% - Énfasis4 3 3" xfId="738"/>
    <cellStyle name="20% - Énfasis4 3 4" xfId="919"/>
    <cellStyle name="20% - Énfasis4 3 5" xfId="1079"/>
    <cellStyle name="20% - Énfasis4 3 6" xfId="1239"/>
    <cellStyle name="20% - Énfasis4 3 7" xfId="1399"/>
    <cellStyle name="20% - Énfasis4 3 8" xfId="1557"/>
    <cellStyle name="20% - Énfasis4 3 9" xfId="1716"/>
    <cellStyle name="20% - Énfasis4 30" xfId="6103"/>
    <cellStyle name="20% - Énfasis4 30 10" xfId="21809"/>
    <cellStyle name="20% - Énfasis4 30 11" xfId="23217"/>
    <cellStyle name="20% - Énfasis4 30 12" xfId="24625"/>
    <cellStyle name="20% - Énfasis4 30 13" xfId="26033"/>
    <cellStyle name="20% - Énfasis4 30 14" xfId="27441"/>
    <cellStyle name="20% - Énfasis4 30 15" xfId="28849"/>
    <cellStyle name="20% - Énfasis4 30 16" xfId="30259"/>
    <cellStyle name="20% - Énfasis4 30 17" xfId="31666"/>
    <cellStyle name="20% - Énfasis4 30 18" xfId="33076"/>
    <cellStyle name="20% - Énfasis4 30 19" xfId="34482"/>
    <cellStyle name="20% - Énfasis4 30 2" xfId="10545"/>
    <cellStyle name="20% - Énfasis4 30 20" xfId="35894"/>
    <cellStyle name="20% - Énfasis4 30 21" xfId="37302"/>
    <cellStyle name="20% - Énfasis4 30 22" xfId="38710"/>
    <cellStyle name="20% - Énfasis4 30 23" xfId="40116"/>
    <cellStyle name="20% - Énfasis4 30 24" xfId="41521"/>
    <cellStyle name="20% - Énfasis4 30 25" xfId="42921"/>
    <cellStyle name="20% - Énfasis4 30 26" xfId="44320"/>
    <cellStyle name="20% - Énfasis4 30 27" xfId="45715"/>
    <cellStyle name="20% - Énfasis4 30 28" xfId="47096"/>
    <cellStyle name="20% - Énfasis4 30 29" xfId="48463"/>
    <cellStyle name="20% - Énfasis4 30 3" xfId="11953"/>
    <cellStyle name="20% - Énfasis4 30 30" xfId="49813"/>
    <cellStyle name="20% - Énfasis4 30 31" xfId="51133"/>
    <cellStyle name="20% - Énfasis4 30 32" xfId="52428"/>
    <cellStyle name="20% - Énfasis4 30 33" xfId="53669"/>
    <cellStyle name="20% - Énfasis4 30 34" xfId="54833"/>
    <cellStyle name="20% - Énfasis4 30 35" xfId="55895"/>
    <cellStyle name="20% - Énfasis4 30 36" xfId="56799"/>
    <cellStyle name="20% - Énfasis4 30 37" xfId="57479"/>
    <cellStyle name="20% - Énfasis4 30 4" xfId="13361"/>
    <cellStyle name="20% - Énfasis4 30 5" xfId="14769"/>
    <cellStyle name="20% - Énfasis4 30 6" xfId="16177"/>
    <cellStyle name="20% - Énfasis4 30 7" xfId="17585"/>
    <cellStyle name="20% - Énfasis4 30 8" xfId="18993"/>
    <cellStyle name="20% - Énfasis4 30 9" xfId="20401"/>
    <cellStyle name="20% - Énfasis4 31" xfId="6230"/>
    <cellStyle name="20% - Énfasis4 31 10" xfId="21926"/>
    <cellStyle name="20% - Énfasis4 31 11" xfId="23334"/>
    <cellStyle name="20% - Énfasis4 31 12" xfId="24742"/>
    <cellStyle name="20% - Énfasis4 31 13" xfId="26150"/>
    <cellStyle name="20% - Énfasis4 31 14" xfId="27558"/>
    <cellStyle name="20% - Énfasis4 31 15" xfId="28966"/>
    <cellStyle name="20% - Énfasis4 31 16" xfId="30376"/>
    <cellStyle name="20% - Énfasis4 31 17" xfId="31783"/>
    <cellStyle name="20% - Énfasis4 31 18" xfId="33192"/>
    <cellStyle name="20% - Énfasis4 31 19" xfId="34599"/>
    <cellStyle name="20% - Énfasis4 31 2" xfId="10662"/>
    <cellStyle name="20% - Énfasis4 31 20" xfId="36011"/>
    <cellStyle name="20% - Énfasis4 31 21" xfId="37419"/>
    <cellStyle name="20% - Énfasis4 31 22" xfId="38827"/>
    <cellStyle name="20% - Énfasis4 31 23" xfId="40233"/>
    <cellStyle name="20% - Énfasis4 31 24" xfId="41637"/>
    <cellStyle name="20% - Énfasis4 31 25" xfId="43037"/>
    <cellStyle name="20% - Énfasis4 31 26" xfId="44436"/>
    <cellStyle name="20% - Énfasis4 31 27" xfId="45829"/>
    <cellStyle name="20% - Énfasis4 31 28" xfId="47208"/>
    <cellStyle name="20% - Énfasis4 31 29" xfId="48574"/>
    <cellStyle name="20% - Énfasis4 31 3" xfId="12070"/>
    <cellStyle name="20% - Énfasis4 31 30" xfId="49924"/>
    <cellStyle name="20% - Énfasis4 31 31" xfId="51243"/>
    <cellStyle name="20% - Énfasis4 31 32" xfId="52536"/>
    <cellStyle name="20% - Énfasis4 31 33" xfId="53774"/>
    <cellStyle name="20% - Énfasis4 31 34" xfId="54928"/>
    <cellStyle name="20% - Énfasis4 31 35" xfId="55979"/>
    <cellStyle name="20% - Énfasis4 31 36" xfId="56858"/>
    <cellStyle name="20% - Énfasis4 31 37" xfId="57516"/>
    <cellStyle name="20% - Énfasis4 31 4" xfId="13478"/>
    <cellStyle name="20% - Énfasis4 31 5" xfId="14886"/>
    <cellStyle name="20% - Énfasis4 31 6" xfId="16294"/>
    <cellStyle name="20% - Énfasis4 31 7" xfId="17702"/>
    <cellStyle name="20% - Énfasis4 31 8" xfId="19110"/>
    <cellStyle name="20% - Énfasis4 31 9" xfId="20518"/>
    <cellStyle name="20% - Énfasis4 32" xfId="6357"/>
    <cellStyle name="20% - Énfasis4 32 10" xfId="22040"/>
    <cellStyle name="20% - Énfasis4 32 11" xfId="23448"/>
    <cellStyle name="20% - Énfasis4 32 12" xfId="24856"/>
    <cellStyle name="20% - Énfasis4 32 13" xfId="26264"/>
    <cellStyle name="20% - Énfasis4 32 14" xfId="27672"/>
    <cellStyle name="20% - Énfasis4 32 15" xfId="29081"/>
    <cellStyle name="20% - Énfasis4 32 16" xfId="30490"/>
    <cellStyle name="20% - Énfasis4 32 17" xfId="31898"/>
    <cellStyle name="20% - Énfasis4 32 18" xfId="33307"/>
    <cellStyle name="20% - Énfasis4 32 19" xfId="34715"/>
    <cellStyle name="20% - Énfasis4 32 2" xfId="10776"/>
    <cellStyle name="20% - Énfasis4 32 20" xfId="36126"/>
    <cellStyle name="20% - Énfasis4 32 21" xfId="37534"/>
    <cellStyle name="20% - Énfasis4 32 22" xfId="38940"/>
    <cellStyle name="20% - Énfasis4 32 23" xfId="40346"/>
    <cellStyle name="20% - Énfasis4 32 24" xfId="41750"/>
    <cellStyle name="20% - Énfasis4 32 25" xfId="43150"/>
    <cellStyle name="20% - Énfasis4 32 26" xfId="44549"/>
    <cellStyle name="20% - Énfasis4 32 27" xfId="45942"/>
    <cellStyle name="20% - Énfasis4 32 28" xfId="47319"/>
    <cellStyle name="20% - Énfasis4 32 29" xfId="48684"/>
    <cellStyle name="20% - Énfasis4 32 3" xfId="12184"/>
    <cellStyle name="20% - Énfasis4 32 30" xfId="50030"/>
    <cellStyle name="20% - Énfasis4 32 31" xfId="51346"/>
    <cellStyle name="20% - Énfasis4 32 32" xfId="52635"/>
    <cellStyle name="20% - Énfasis4 32 33" xfId="53866"/>
    <cellStyle name="20% - Énfasis4 32 34" xfId="55009"/>
    <cellStyle name="20% - Énfasis4 32 35" xfId="56050"/>
    <cellStyle name="20% - Énfasis4 32 36" xfId="56915"/>
    <cellStyle name="20% - Énfasis4 32 37" xfId="57552"/>
    <cellStyle name="20% - Énfasis4 32 4" xfId="13592"/>
    <cellStyle name="20% - Énfasis4 32 5" xfId="15000"/>
    <cellStyle name="20% - Énfasis4 32 6" xfId="16408"/>
    <cellStyle name="20% - Énfasis4 32 7" xfId="17816"/>
    <cellStyle name="20% - Énfasis4 32 8" xfId="19224"/>
    <cellStyle name="20% - Énfasis4 32 9" xfId="20632"/>
    <cellStyle name="20% - Énfasis4 33" xfId="6484"/>
    <cellStyle name="20% - Énfasis4 33 10" xfId="22156"/>
    <cellStyle name="20% - Énfasis4 33 11" xfId="23564"/>
    <cellStyle name="20% - Énfasis4 33 12" xfId="24972"/>
    <cellStyle name="20% - Énfasis4 33 13" xfId="26380"/>
    <cellStyle name="20% - Énfasis4 33 14" xfId="27788"/>
    <cellStyle name="20% - Énfasis4 33 15" xfId="29197"/>
    <cellStyle name="20% - Énfasis4 33 16" xfId="30606"/>
    <cellStyle name="20% - Énfasis4 33 17" xfId="32014"/>
    <cellStyle name="20% - Énfasis4 33 18" xfId="33423"/>
    <cellStyle name="20% - Énfasis4 33 19" xfId="34831"/>
    <cellStyle name="20% - Énfasis4 33 2" xfId="10892"/>
    <cellStyle name="20% - Énfasis4 33 20" xfId="36242"/>
    <cellStyle name="20% - Énfasis4 33 21" xfId="37650"/>
    <cellStyle name="20% - Énfasis4 33 22" xfId="39056"/>
    <cellStyle name="20% - Énfasis4 33 23" xfId="40461"/>
    <cellStyle name="20% - Énfasis4 33 24" xfId="41865"/>
    <cellStyle name="20% - Énfasis4 33 25" xfId="43265"/>
    <cellStyle name="20% - Énfasis4 33 26" xfId="44663"/>
    <cellStyle name="20% - Énfasis4 33 27" xfId="46055"/>
    <cellStyle name="20% - Énfasis4 33 28" xfId="47432"/>
    <cellStyle name="20% - Énfasis4 33 29" xfId="48797"/>
    <cellStyle name="20% - Énfasis4 33 3" xfId="12300"/>
    <cellStyle name="20% - Énfasis4 33 30" xfId="50138"/>
    <cellStyle name="20% - Énfasis4 33 31" xfId="51451"/>
    <cellStyle name="20% - Énfasis4 33 32" xfId="52736"/>
    <cellStyle name="20% - Énfasis4 33 33" xfId="53957"/>
    <cellStyle name="20% - Énfasis4 33 34" xfId="55095"/>
    <cellStyle name="20% - Énfasis4 33 35" xfId="56124"/>
    <cellStyle name="20% - Énfasis4 33 36" xfId="56975"/>
    <cellStyle name="20% - Énfasis4 33 37" xfId="57588"/>
    <cellStyle name="20% - Énfasis4 33 4" xfId="13708"/>
    <cellStyle name="20% - Énfasis4 33 5" xfId="15116"/>
    <cellStyle name="20% - Énfasis4 33 6" xfId="16524"/>
    <cellStyle name="20% - Énfasis4 33 7" xfId="17932"/>
    <cellStyle name="20% - Énfasis4 33 8" xfId="19340"/>
    <cellStyle name="20% - Énfasis4 33 9" xfId="20748"/>
    <cellStyle name="20% - Énfasis4 34" xfId="6611"/>
    <cellStyle name="20% - Énfasis4 34 10" xfId="22270"/>
    <cellStyle name="20% - Énfasis4 34 11" xfId="23678"/>
    <cellStyle name="20% - Énfasis4 34 12" xfId="25086"/>
    <cellStyle name="20% - Énfasis4 34 13" xfId="26494"/>
    <cellStyle name="20% - Énfasis4 34 14" xfId="27902"/>
    <cellStyle name="20% - Énfasis4 34 15" xfId="29311"/>
    <cellStyle name="20% - Énfasis4 34 16" xfId="30720"/>
    <cellStyle name="20% - Énfasis4 34 17" xfId="32128"/>
    <cellStyle name="20% - Énfasis4 34 18" xfId="33536"/>
    <cellStyle name="20% - Énfasis4 34 19" xfId="34945"/>
    <cellStyle name="20% - Énfasis4 34 2" xfId="11006"/>
    <cellStyle name="20% - Énfasis4 34 20" xfId="36356"/>
    <cellStyle name="20% - Énfasis4 34 21" xfId="37764"/>
    <cellStyle name="20% - Énfasis4 34 22" xfId="39170"/>
    <cellStyle name="20% - Énfasis4 34 23" xfId="40575"/>
    <cellStyle name="20% - Énfasis4 34 24" xfId="41979"/>
    <cellStyle name="20% - Énfasis4 34 25" xfId="43379"/>
    <cellStyle name="20% - Énfasis4 34 26" xfId="44776"/>
    <cellStyle name="20% - Énfasis4 34 27" xfId="46168"/>
    <cellStyle name="20% - Énfasis4 34 28" xfId="47545"/>
    <cellStyle name="20% - Énfasis4 34 29" xfId="48907"/>
    <cellStyle name="20% - Énfasis4 34 3" xfId="12414"/>
    <cellStyle name="20% - Énfasis4 34 30" xfId="50246"/>
    <cellStyle name="20% - Énfasis4 34 31" xfId="51556"/>
    <cellStyle name="20% - Énfasis4 34 32" xfId="52836"/>
    <cellStyle name="20% - Énfasis4 34 33" xfId="54053"/>
    <cellStyle name="20% - Énfasis4 34 34" xfId="55181"/>
    <cellStyle name="20% - Énfasis4 34 35" xfId="56199"/>
    <cellStyle name="20% - Énfasis4 34 36" xfId="57029"/>
    <cellStyle name="20% - Énfasis4 34 37" xfId="57624"/>
    <cellStyle name="20% - Énfasis4 34 4" xfId="13822"/>
    <cellStyle name="20% - Énfasis4 34 5" xfId="15230"/>
    <cellStyle name="20% - Énfasis4 34 6" xfId="16638"/>
    <cellStyle name="20% - Énfasis4 34 7" xfId="18046"/>
    <cellStyle name="20% - Énfasis4 34 8" xfId="19454"/>
    <cellStyle name="20% - Énfasis4 34 9" xfId="20862"/>
    <cellStyle name="20% - Énfasis4 35" xfId="6738"/>
    <cellStyle name="20% - Énfasis4 35 10" xfId="22382"/>
    <cellStyle name="20% - Énfasis4 35 11" xfId="23790"/>
    <cellStyle name="20% - Énfasis4 35 12" xfId="25198"/>
    <cellStyle name="20% - Énfasis4 35 13" xfId="26606"/>
    <cellStyle name="20% - Énfasis4 35 14" xfId="28014"/>
    <cellStyle name="20% - Énfasis4 35 15" xfId="29423"/>
    <cellStyle name="20% - Énfasis4 35 16" xfId="30832"/>
    <cellStyle name="20% - Énfasis4 35 17" xfId="32240"/>
    <cellStyle name="20% - Énfasis4 35 18" xfId="33648"/>
    <cellStyle name="20% - Énfasis4 35 19" xfId="35056"/>
    <cellStyle name="20% - Énfasis4 35 2" xfId="11118"/>
    <cellStyle name="20% - Énfasis4 35 20" xfId="36468"/>
    <cellStyle name="20% - Énfasis4 35 21" xfId="37876"/>
    <cellStyle name="20% - Énfasis4 35 22" xfId="39282"/>
    <cellStyle name="20% - Énfasis4 35 23" xfId="40687"/>
    <cellStyle name="20% - Énfasis4 35 24" xfId="42091"/>
    <cellStyle name="20% - Énfasis4 35 25" xfId="43490"/>
    <cellStyle name="20% - Énfasis4 35 26" xfId="44886"/>
    <cellStyle name="20% - Énfasis4 35 27" xfId="46278"/>
    <cellStyle name="20% - Énfasis4 35 28" xfId="47655"/>
    <cellStyle name="20% - Énfasis4 35 29" xfId="49014"/>
    <cellStyle name="20% - Énfasis4 35 3" xfId="12526"/>
    <cellStyle name="20% - Énfasis4 35 30" xfId="50353"/>
    <cellStyle name="20% - Énfasis4 35 31" xfId="51663"/>
    <cellStyle name="20% - Énfasis4 35 32" xfId="52939"/>
    <cellStyle name="20% - Énfasis4 35 33" xfId="54146"/>
    <cellStyle name="20% - Énfasis4 35 34" xfId="55266"/>
    <cellStyle name="20% - Énfasis4 35 35" xfId="56273"/>
    <cellStyle name="20% - Énfasis4 35 36" xfId="57087"/>
    <cellStyle name="20% - Énfasis4 35 37" xfId="57660"/>
    <cellStyle name="20% - Énfasis4 35 4" xfId="13934"/>
    <cellStyle name="20% - Énfasis4 35 5" xfId="15342"/>
    <cellStyle name="20% - Énfasis4 35 6" xfId="16750"/>
    <cellStyle name="20% - Énfasis4 35 7" xfId="18158"/>
    <cellStyle name="20% - Énfasis4 35 8" xfId="19566"/>
    <cellStyle name="20% - Énfasis4 35 9" xfId="20974"/>
    <cellStyle name="20% - Énfasis4 36" xfId="6865"/>
    <cellStyle name="20% - Énfasis4 36 10" xfId="22491"/>
    <cellStyle name="20% - Énfasis4 36 11" xfId="23899"/>
    <cellStyle name="20% - Énfasis4 36 12" xfId="25307"/>
    <cellStyle name="20% - Énfasis4 36 13" xfId="26715"/>
    <cellStyle name="20% - Énfasis4 36 14" xfId="28123"/>
    <cellStyle name="20% - Énfasis4 36 15" xfId="29532"/>
    <cellStyle name="20% - Énfasis4 36 16" xfId="30941"/>
    <cellStyle name="20% - Énfasis4 36 17" xfId="32349"/>
    <cellStyle name="20% - Énfasis4 36 18" xfId="33756"/>
    <cellStyle name="20% - Énfasis4 36 19" xfId="35165"/>
    <cellStyle name="20% - Énfasis4 36 2" xfId="11227"/>
    <cellStyle name="20% - Énfasis4 36 20" xfId="36577"/>
    <cellStyle name="20% - Énfasis4 36 21" xfId="37985"/>
    <cellStyle name="20% - Énfasis4 36 22" xfId="39391"/>
    <cellStyle name="20% - Énfasis4 36 23" xfId="40796"/>
    <cellStyle name="20% - Énfasis4 36 24" xfId="42200"/>
    <cellStyle name="20% - Énfasis4 36 25" xfId="43599"/>
    <cellStyle name="20% - Énfasis4 36 26" xfId="44995"/>
    <cellStyle name="20% - Énfasis4 36 27" xfId="46386"/>
    <cellStyle name="20% - Énfasis4 36 28" xfId="47760"/>
    <cellStyle name="20% - Énfasis4 36 29" xfId="49119"/>
    <cellStyle name="20% - Énfasis4 36 3" xfId="12635"/>
    <cellStyle name="20% - Énfasis4 36 30" xfId="50456"/>
    <cellStyle name="20% - Énfasis4 36 31" xfId="51764"/>
    <cellStyle name="20% - Énfasis4 36 32" xfId="53034"/>
    <cellStyle name="20% - Énfasis4 36 33" xfId="54237"/>
    <cellStyle name="20% - Énfasis4 36 34" xfId="55348"/>
    <cellStyle name="20% - Énfasis4 36 35" xfId="56347"/>
    <cellStyle name="20% - Énfasis4 36 36" xfId="57146"/>
    <cellStyle name="20% - Énfasis4 36 37" xfId="57696"/>
    <cellStyle name="20% - Énfasis4 36 4" xfId="14043"/>
    <cellStyle name="20% - Énfasis4 36 5" xfId="15451"/>
    <cellStyle name="20% - Énfasis4 36 6" xfId="16859"/>
    <cellStyle name="20% - Énfasis4 36 7" xfId="18267"/>
    <cellStyle name="20% - Énfasis4 36 8" xfId="19675"/>
    <cellStyle name="20% - Énfasis4 36 9" xfId="21083"/>
    <cellStyle name="20% - Énfasis4 37" xfId="6992"/>
    <cellStyle name="20% - Énfasis4 37 10" xfId="22597"/>
    <cellStyle name="20% - Énfasis4 37 11" xfId="24005"/>
    <cellStyle name="20% - Énfasis4 37 12" xfId="25413"/>
    <cellStyle name="20% - Énfasis4 37 13" xfId="26821"/>
    <cellStyle name="20% - Énfasis4 37 14" xfId="28229"/>
    <cellStyle name="20% - Énfasis4 37 15" xfId="29638"/>
    <cellStyle name="20% - Énfasis4 37 16" xfId="31047"/>
    <cellStyle name="20% - Énfasis4 37 17" xfId="32455"/>
    <cellStyle name="20% - Énfasis4 37 18" xfId="33862"/>
    <cellStyle name="20% - Énfasis4 37 19" xfId="35271"/>
    <cellStyle name="20% - Énfasis4 37 2" xfId="11333"/>
    <cellStyle name="20% - Énfasis4 37 20" xfId="36683"/>
    <cellStyle name="20% - Énfasis4 37 21" xfId="38091"/>
    <cellStyle name="20% - Énfasis4 37 22" xfId="39497"/>
    <cellStyle name="20% - Énfasis4 37 23" xfId="40902"/>
    <cellStyle name="20% - Énfasis4 37 24" xfId="42305"/>
    <cellStyle name="20% - Énfasis4 37 25" xfId="43704"/>
    <cellStyle name="20% - Énfasis4 37 26" xfId="45100"/>
    <cellStyle name="20% - Énfasis4 37 27" xfId="46490"/>
    <cellStyle name="20% - Énfasis4 37 28" xfId="47864"/>
    <cellStyle name="20% - Énfasis4 37 29" xfId="49222"/>
    <cellStyle name="20% - Énfasis4 37 3" xfId="12741"/>
    <cellStyle name="20% - Énfasis4 37 30" xfId="50556"/>
    <cellStyle name="20% - Énfasis4 37 31" xfId="51861"/>
    <cellStyle name="20% - Énfasis4 37 32" xfId="53129"/>
    <cellStyle name="20% - Énfasis4 37 33" xfId="54330"/>
    <cellStyle name="20% - Énfasis4 37 34" xfId="55434"/>
    <cellStyle name="20% - Énfasis4 37 35" xfId="56418"/>
    <cellStyle name="20% - Énfasis4 37 36" xfId="57200"/>
    <cellStyle name="20% - Énfasis4 37 37" xfId="57731"/>
    <cellStyle name="20% - Énfasis4 37 4" xfId="14149"/>
    <cellStyle name="20% - Énfasis4 37 5" xfId="15557"/>
    <cellStyle name="20% - Énfasis4 37 6" xfId="16965"/>
    <cellStyle name="20% - Énfasis4 37 7" xfId="18373"/>
    <cellStyle name="20% - Énfasis4 37 8" xfId="19781"/>
    <cellStyle name="20% - Énfasis4 37 9" xfId="21189"/>
    <cellStyle name="20% - Énfasis4 38" xfId="7119"/>
    <cellStyle name="20% - Énfasis4 38 10" xfId="22700"/>
    <cellStyle name="20% - Énfasis4 38 11" xfId="24108"/>
    <cellStyle name="20% - Énfasis4 38 12" xfId="25516"/>
    <cellStyle name="20% - Énfasis4 38 13" xfId="26924"/>
    <cellStyle name="20% - Énfasis4 38 14" xfId="28332"/>
    <cellStyle name="20% - Énfasis4 38 15" xfId="29741"/>
    <cellStyle name="20% - Énfasis4 38 16" xfId="31148"/>
    <cellStyle name="20% - Énfasis4 38 17" xfId="32558"/>
    <cellStyle name="20% - Énfasis4 38 18" xfId="33965"/>
    <cellStyle name="20% - Énfasis4 38 19" xfId="35373"/>
    <cellStyle name="20% - Énfasis4 38 2" xfId="11436"/>
    <cellStyle name="20% - Énfasis4 38 20" xfId="36786"/>
    <cellStyle name="20% - Énfasis4 38 21" xfId="38194"/>
    <cellStyle name="20% - Énfasis4 38 22" xfId="39600"/>
    <cellStyle name="20% - Énfasis4 38 23" xfId="41005"/>
    <cellStyle name="20% - Énfasis4 38 24" xfId="42408"/>
    <cellStyle name="20% - Énfasis4 38 25" xfId="43807"/>
    <cellStyle name="20% - Énfasis4 38 26" xfId="45203"/>
    <cellStyle name="20% - Énfasis4 38 27" xfId="46593"/>
    <cellStyle name="20% - Énfasis4 38 28" xfId="47965"/>
    <cellStyle name="20% - Énfasis4 38 29" xfId="49318"/>
    <cellStyle name="20% - Énfasis4 38 3" xfId="12844"/>
    <cellStyle name="20% - Énfasis4 38 30" xfId="50650"/>
    <cellStyle name="20% - Énfasis4 38 31" xfId="51954"/>
    <cellStyle name="20% - Énfasis4 38 32" xfId="53217"/>
    <cellStyle name="20% - Énfasis4 38 33" xfId="54412"/>
    <cellStyle name="20% - Énfasis4 38 34" xfId="55510"/>
    <cellStyle name="20% - Énfasis4 38 35" xfId="56481"/>
    <cellStyle name="20% - Énfasis4 38 36" xfId="57254"/>
    <cellStyle name="20% - Énfasis4 38 37" xfId="57765"/>
    <cellStyle name="20% - Énfasis4 38 4" xfId="14252"/>
    <cellStyle name="20% - Énfasis4 38 5" xfId="15660"/>
    <cellStyle name="20% - Énfasis4 38 6" xfId="17068"/>
    <cellStyle name="20% - Énfasis4 38 7" xfId="18476"/>
    <cellStyle name="20% - Énfasis4 38 8" xfId="19884"/>
    <cellStyle name="20% - Énfasis4 38 9" xfId="21292"/>
    <cellStyle name="20% - Énfasis4 39" xfId="7246"/>
    <cellStyle name="20% - Énfasis4 39 10" xfId="22799"/>
    <cellStyle name="20% - Énfasis4 39 11" xfId="24207"/>
    <cellStyle name="20% - Énfasis4 39 12" xfId="25615"/>
    <cellStyle name="20% - Énfasis4 39 13" xfId="27023"/>
    <cellStyle name="20% - Énfasis4 39 14" xfId="28431"/>
    <cellStyle name="20% - Énfasis4 39 15" xfId="29841"/>
    <cellStyle name="20% - Énfasis4 39 16" xfId="31248"/>
    <cellStyle name="20% - Énfasis4 39 17" xfId="32658"/>
    <cellStyle name="20% - Énfasis4 39 18" xfId="34065"/>
    <cellStyle name="20% - Énfasis4 39 19" xfId="35473"/>
    <cellStyle name="20% - Énfasis4 39 2" xfId="11535"/>
    <cellStyle name="20% - Énfasis4 39 20" xfId="36886"/>
    <cellStyle name="20% - Énfasis4 39 21" xfId="38294"/>
    <cellStyle name="20% - Énfasis4 39 22" xfId="39700"/>
    <cellStyle name="20% - Énfasis4 39 23" xfId="41105"/>
    <cellStyle name="20% - Énfasis4 39 24" xfId="42507"/>
    <cellStyle name="20% - Énfasis4 39 25" xfId="43906"/>
    <cellStyle name="20% - Énfasis4 39 26" xfId="45302"/>
    <cellStyle name="20% - Énfasis4 39 27" xfId="46690"/>
    <cellStyle name="20% - Énfasis4 39 28" xfId="48060"/>
    <cellStyle name="20% - Énfasis4 39 29" xfId="49413"/>
    <cellStyle name="20% - Énfasis4 39 3" xfId="12943"/>
    <cellStyle name="20% - Énfasis4 39 30" xfId="50741"/>
    <cellStyle name="20% - Énfasis4 39 31" xfId="52045"/>
    <cellStyle name="20% - Énfasis4 39 32" xfId="53305"/>
    <cellStyle name="20% - Énfasis4 39 33" xfId="54498"/>
    <cellStyle name="20% - Énfasis4 39 34" xfId="55589"/>
    <cellStyle name="20% - Énfasis4 39 35" xfId="56552"/>
    <cellStyle name="20% - Énfasis4 39 36" xfId="57307"/>
    <cellStyle name="20% - Énfasis4 39 37" xfId="57799"/>
    <cellStyle name="20% - Énfasis4 39 4" xfId="14351"/>
    <cellStyle name="20% - Énfasis4 39 5" xfId="15759"/>
    <cellStyle name="20% - Énfasis4 39 6" xfId="17167"/>
    <cellStyle name="20% - Énfasis4 39 7" xfId="18575"/>
    <cellStyle name="20% - Énfasis4 39 8" xfId="19983"/>
    <cellStyle name="20% - Énfasis4 39 9" xfId="21391"/>
    <cellStyle name="20% - Énfasis4 4" xfId="417"/>
    <cellStyle name="20% - Énfasis4 4 10" xfId="2070"/>
    <cellStyle name="20% - Énfasis4 4 11" xfId="2220"/>
    <cellStyle name="20% - Énfasis4 4 12" xfId="2387"/>
    <cellStyle name="20% - Énfasis4 4 13" xfId="2560"/>
    <cellStyle name="20% - Énfasis4 4 14" xfId="2712"/>
    <cellStyle name="20% - Énfasis4 4 15" xfId="2859"/>
    <cellStyle name="20% - Énfasis4 4 16" xfId="2991"/>
    <cellStyle name="20% - Énfasis4 4 17" xfId="58170"/>
    <cellStyle name="20% - Énfasis4 4 2" xfId="788"/>
    <cellStyle name="20% - Énfasis4 4 3" xfId="965"/>
    <cellStyle name="20% - Énfasis4 4 4" xfId="1125"/>
    <cellStyle name="20% - Énfasis4 4 5" xfId="1285"/>
    <cellStyle name="20% - Énfasis4 4 6" xfId="1445"/>
    <cellStyle name="20% - Énfasis4 4 7" xfId="1603"/>
    <cellStyle name="20% - Énfasis4 4 8" xfId="1760"/>
    <cellStyle name="20% - Énfasis4 4 9" xfId="1915"/>
    <cellStyle name="20% - Énfasis4 40" xfId="7373"/>
    <cellStyle name="20% - Énfasis4 40 10" xfId="22896"/>
    <cellStyle name="20% - Énfasis4 40 11" xfId="24304"/>
    <cellStyle name="20% - Énfasis4 40 12" xfId="25712"/>
    <cellStyle name="20% - Énfasis4 40 13" xfId="27120"/>
    <cellStyle name="20% - Énfasis4 40 14" xfId="28528"/>
    <cellStyle name="20% - Énfasis4 40 15" xfId="29938"/>
    <cellStyle name="20% - Énfasis4 40 16" xfId="31345"/>
    <cellStyle name="20% - Énfasis4 40 17" xfId="32755"/>
    <cellStyle name="20% - Énfasis4 40 18" xfId="34161"/>
    <cellStyle name="20% - Énfasis4 40 19" xfId="35570"/>
    <cellStyle name="20% - Énfasis4 40 2" xfId="11632"/>
    <cellStyle name="20% - Énfasis4 40 20" xfId="36983"/>
    <cellStyle name="20% - Énfasis4 40 21" xfId="38391"/>
    <cellStyle name="20% - Énfasis4 40 22" xfId="39797"/>
    <cellStyle name="20% - Énfasis4 40 23" xfId="41202"/>
    <cellStyle name="20% - Énfasis4 40 24" xfId="42604"/>
    <cellStyle name="20% - Énfasis4 40 25" xfId="44003"/>
    <cellStyle name="20% - Énfasis4 40 26" xfId="45399"/>
    <cellStyle name="20% - Énfasis4 40 27" xfId="46787"/>
    <cellStyle name="20% - Énfasis4 40 28" xfId="48157"/>
    <cellStyle name="20% - Énfasis4 40 29" xfId="49509"/>
    <cellStyle name="20% - Énfasis4 40 3" xfId="13040"/>
    <cellStyle name="20% - Énfasis4 40 30" xfId="50835"/>
    <cellStyle name="20% - Énfasis4 40 31" xfId="52139"/>
    <cellStyle name="20% - Énfasis4 40 32" xfId="53394"/>
    <cellStyle name="20% - Énfasis4 40 33" xfId="54583"/>
    <cellStyle name="20% - Énfasis4 40 34" xfId="55668"/>
    <cellStyle name="20% - Énfasis4 40 35" xfId="56621"/>
    <cellStyle name="20% - Énfasis4 40 36" xfId="57358"/>
    <cellStyle name="20% - Énfasis4 40 37" xfId="57833"/>
    <cellStyle name="20% - Énfasis4 40 4" xfId="14448"/>
    <cellStyle name="20% - Énfasis4 40 5" xfId="15856"/>
    <cellStyle name="20% - Énfasis4 40 6" xfId="17264"/>
    <cellStyle name="20% - Énfasis4 40 7" xfId="18672"/>
    <cellStyle name="20% - Énfasis4 40 8" xfId="20080"/>
    <cellStyle name="20% - Énfasis4 40 9" xfId="21488"/>
    <cellStyle name="20% - Énfasis4 41" xfId="7499"/>
    <cellStyle name="20% - Énfasis4 41 10" xfId="22984"/>
    <cellStyle name="20% - Énfasis4 41 11" xfId="24392"/>
    <cellStyle name="20% - Énfasis4 41 12" xfId="25800"/>
    <cellStyle name="20% - Énfasis4 41 13" xfId="27208"/>
    <cellStyle name="20% - Énfasis4 41 14" xfId="28616"/>
    <cellStyle name="20% - Énfasis4 41 15" xfId="30026"/>
    <cellStyle name="20% - Énfasis4 41 16" xfId="31433"/>
    <cellStyle name="20% - Énfasis4 41 17" xfId="32843"/>
    <cellStyle name="20% - Énfasis4 41 18" xfId="34249"/>
    <cellStyle name="20% - Énfasis4 41 19" xfId="35658"/>
    <cellStyle name="20% - Énfasis4 41 2" xfId="11720"/>
    <cellStyle name="20% - Énfasis4 41 20" xfId="37071"/>
    <cellStyle name="20% - Énfasis4 41 21" xfId="38479"/>
    <cellStyle name="20% - Énfasis4 41 22" xfId="39885"/>
    <cellStyle name="20% - Énfasis4 41 23" xfId="41290"/>
    <cellStyle name="20% - Énfasis4 41 24" xfId="42692"/>
    <cellStyle name="20% - Énfasis4 41 25" xfId="44091"/>
    <cellStyle name="20% - Énfasis4 41 26" xfId="45487"/>
    <cellStyle name="20% - Énfasis4 41 27" xfId="46873"/>
    <cellStyle name="20% - Énfasis4 41 28" xfId="48243"/>
    <cellStyle name="20% - Énfasis4 41 29" xfId="49595"/>
    <cellStyle name="20% - Énfasis4 41 3" xfId="13128"/>
    <cellStyle name="20% - Énfasis4 41 30" xfId="50921"/>
    <cellStyle name="20% - Énfasis4 41 31" xfId="52224"/>
    <cellStyle name="20% - Énfasis4 41 32" xfId="53477"/>
    <cellStyle name="20% - Énfasis4 41 33" xfId="54662"/>
    <cellStyle name="20% - Énfasis4 41 34" xfId="55740"/>
    <cellStyle name="20% - Énfasis4 41 35" xfId="56679"/>
    <cellStyle name="20% - Énfasis4 41 36" xfId="57405"/>
    <cellStyle name="20% - Énfasis4 41 37" xfId="57865"/>
    <cellStyle name="20% - Énfasis4 41 4" xfId="14536"/>
    <cellStyle name="20% - Énfasis4 41 5" xfId="15944"/>
    <cellStyle name="20% - Énfasis4 41 6" xfId="17352"/>
    <cellStyle name="20% - Énfasis4 41 7" xfId="18760"/>
    <cellStyle name="20% - Énfasis4 41 8" xfId="20168"/>
    <cellStyle name="20% - Énfasis4 41 9" xfId="21576"/>
    <cellStyle name="20% - Énfasis4 42" xfId="7626"/>
    <cellStyle name="20% - Énfasis4 43" xfId="9203"/>
    <cellStyle name="20% - Énfasis4 44" xfId="7485"/>
    <cellStyle name="20% - Énfasis4 45" xfId="11742"/>
    <cellStyle name="20% - Énfasis4 46" xfId="13150"/>
    <cellStyle name="20% - Énfasis4 47" xfId="14558"/>
    <cellStyle name="20% - Énfasis4 48" xfId="15966"/>
    <cellStyle name="20% - Énfasis4 49" xfId="17374"/>
    <cellStyle name="20% - Énfasis4 5" xfId="486"/>
    <cellStyle name="20% - Énfasis4 5 10" xfId="2118"/>
    <cellStyle name="20% - Énfasis4 5 11" xfId="2264"/>
    <cellStyle name="20% - Énfasis4 5 12" xfId="2453"/>
    <cellStyle name="20% - Énfasis4 5 13" xfId="2610"/>
    <cellStyle name="20% - Énfasis4 5 14" xfId="2759"/>
    <cellStyle name="20% - Énfasis4 5 15" xfId="2900"/>
    <cellStyle name="20% - Énfasis4 5 16" xfId="2953"/>
    <cellStyle name="20% - Énfasis4 5 2" xfId="856"/>
    <cellStyle name="20% - Énfasis4 5 3" xfId="1016"/>
    <cellStyle name="20% - Énfasis4 5 4" xfId="1176"/>
    <cellStyle name="20% - Énfasis4 5 5" xfId="1336"/>
    <cellStyle name="20% - Énfasis4 5 6" xfId="1495"/>
    <cellStyle name="20% - Énfasis4 5 7" xfId="1654"/>
    <cellStyle name="20% - Énfasis4 5 8" xfId="1810"/>
    <cellStyle name="20% - Énfasis4 5 9" xfId="1966"/>
    <cellStyle name="20% - Énfasis4 50" xfId="18782"/>
    <cellStyle name="20% - Énfasis4 51" xfId="20190"/>
    <cellStyle name="20% - Énfasis4 52" xfId="21598"/>
    <cellStyle name="20% - Énfasis4 53" xfId="23006"/>
    <cellStyle name="20% - Énfasis4 54" xfId="24414"/>
    <cellStyle name="20% - Énfasis4 55" xfId="25822"/>
    <cellStyle name="20% - Énfasis4 56" xfId="27230"/>
    <cellStyle name="20% - Énfasis4 57" xfId="28638"/>
    <cellStyle name="20% - Énfasis4 58" xfId="30048"/>
    <cellStyle name="20% - Énfasis4 59" xfId="31455"/>
    <cellStyle name="20% - Énfasis4 6" xfId="519"/>
    <cellStyle name="20% - Énfasis4 6 10" xfId="2140"/>
    <cellStyle name="20% - Énfasis4 6 11" xfId="2286"/>
    <cellStyle name="20% - Énfasis4 6 12" xfId="2475"/>
    <cellStyle name="20% - Énfasis4 6 13" xfId="2632"/>
    <cellStyle name="20% - Énfasis4 6 14" xfId="2781"/>
    <cellStyle name="20% - Énfasis4 6 15" xfId="2922"/>
    <cellStyle name="20% - Énfasis4 6 16" xfId="2883"/>
    <cellStyle name="20% - Énfasis4 6 17" xfId="58171"/>
    <cellStyle name="20% - Énfasis4 6 2" xfId="878"/>
    <cellStyle name="20% - Énfasis4 6 3" xfId="1038"/>
    <cellStyle name="20% - Énfasis4 6 4" xfId="1198"/>
    <cellStyle name="20% - Énfasis4 6 5" xfId="1358"/>
    <cellStyle name="20% - Énfasis4 6 6" xfId="1517"/>
    <cellStyle name="20% - Énfasis4 6 7" xfId="1676"/>
    <cellStyle name="20% - Énfasis4 6 8" xfId="1832"/>
    <cellStyle name="20% - Énfasis4 6 9" xfId="1988"/>
    <cellStyle name="20% - Énfasis4 60" xfId="22425"/>
    <cellStyle name="20% - Énfasis4 61" xfId="31817"/>
    <cellStyle name="20% - Énfasis4 62" xfId="31819"/>
    <cellStyle name="20% - Énfasis4 63" xfId="37093"/>
    <cellStyle name="20% - Énfasis4 64" xfId="38501"/>
    <cellStyle name="20% - Énfasis4 65" xfId="39907"/>
    <cellStyle name="20% - Énfasis4 66" xfId="41312"/>
    <cellStyle name="20% - Énfasis4 67" xfId="42714"/>
    <cellStyle name="20% - Énfasis4 68" xfId="44113"/>
    <cellStyle name="20% - Énfasis4 69" xfId="45509"/>
    <cellStyle name="20% - Énfasis4 7" xfId="576"/>
    <cellStyle name="20% - Énfasis4 7 10" xfId="2186"/>
    <cellStyle name="20% - Énfasis4 7 11" xfId="2325"/>
    <cellStyle name="20% - Énfasis4 7 12" xfId="2524"/>
    <cellStyle name="20% - Énfasis4 7 13" xfId="2680"/>
    <cellStyle name="20% - Énfasis4 7 14" xfId="2825"/>
    <cellStyle name="20% - Énfasis4 7 15" xfId="2960"/>
    <cellStyle name="20% - Énfasis4 7 16" xfId="2857"/>
    <cellStyle name="20% - Énfasis4 7 17" xfId="58172"/>
    <cellStyle name="20% - Énfasis4 7 2" xfId="928"/>
    <cellStyle name="20% - Énfasis4 7 3" xfId="1088"/>
    <cellStyle name="20% - Énfasis4 7 4" xfId="1248"/>
    <cellStyle name="20% - Énfasis4 7 5" xfId="1408"/>
    <cellStyle name="20% - Énfasis4 7 6" xfId="1566"/>
    <cellStyle name="20% - Énfasis4 7 7" xfId="1724"/>
    <cellStyle name="20% - Énfasis4 7 8" xfId="1880"/>
    <cellStyle name="20% - Énfasis4 7 9" xfId="2035"/>
    <cellStyle name="20% - Énfasis4 70" xfId="46895"/>
    <cellStyle name="20% - Énfasis4 71" xfId="48265"/>
    <cellStyle name="20% - Énfasis4 72" xfId="49617"/>
    <cellStyle name="20% - Énfasis4 73" xfId="50943"/>
    <cellStyle name="20% - Énfasis4 74" xfId="52246"/>
    <cellStyle name="20% - Énfasis4 75" xfId="53499"/>
    <cellStyle name="20% - Énfasis4 76" xfId="54684"/>
    <cellStyle name="20% - Énfasis4 77" xfId="55762"/>
    <cellStyle name="20% - Énfasis4 78" xfId="58168"/>
    <cellStyle name="20% - Énfasis4 79" xfId="58250"/>
    <cellStyle name="20% - Énfasis4 8" xfId="633"/>
    <cellStyle name="20% - Énfasis4 8 10" xfId="4631"/>
    <cellStyle name="20% - Énfasis4 8 11" xfId="4768"/>
    <cellStyle name="20% - Énfasis4 8 12" xfId="4890"/>
    <cellStyle name="20% - Énfasis4 8 13" xfId="5016"/>
    <cellStyle name="20% - Énfasis4 8 14" xfId="5134"/>
    <cellStyle name="20% - Énfasis4 8 15" xfId="5267"/>
    <cellStyle name="20% - Énfasis4 8 16" xfId="5393"/>
    <cellStyle name="20% - Énfasis4 8 17" xfId="5517"/>
    <cellStyle name="20% - Énfasis4 8 18" xfId="5640"/>
    <cellStyle name="20% - Énfasis4 8 19" xfId="5738"/>
    <cellStyle name="20% - Énfasis4 8 2" xfId="3186"/>
    <cellStyle name="20% - Énfasis4 8 20" xfId="5908"/>
    <cellStyle name="20% - Énfasis4 8 21" xfId="6035"/>
    <cellStyle name="20% - Énfasis4 8 22" xfId="6162"/>
    <cellStyle name="20% - Énfasis4 8 23" xfId="6289"/>
    <cellStyle name="20% - Énfasis4 8 24" xfId="6416"/>
    <cellStyle name="20% - Énfasis4 8 25" xfId="6543"/>
    <cellStyle name="20% - Énfasis4 8 26" xfId="6670"/>
    <cellStyle name="20% - Énfasis4 8 27" xfId="6797"/>
    <cellStyle name="20% - Énfasis4 8 28" xfId="6924"/>
    <cellStyle name="20% - Énfasis4 8 29" xfId="7051"/>
    <cellStyle name="20% - Énfasis4 8 3" xfId="3778"/>
    <cellStyle name="20% - Énfasis4 8 30" xfId="7178"/>
    <cellStyle name="20% - Énfasis4 8 31" xfId="7305"/>
    <cellStyle name="20% - Énfasis4 8 32" xfId="7432"/>
    <cellStyle name="20% - Énfasis4 8 33" xfId="7558"/>
    <cellStyle name="20% - Énfasis4 8 34" xfId="7685"/>
    <cellStyle name="20% - Énfasis4 8 35" xfId="7776"/>
    <cellStyle name="20% - Énfasis4 8 36" xfId="8264"/>
    <cellStyle name="20% - Énfasis4 8 37" xfId="11709"/>
    <cellStyle name="20% - Énfasis4 8 38" xfId="13117"/>
    <cellStyle name="20% - Énfasis4 8 39" xfId="14525"/>
    <cellStyle name="20% - Énfasis4 8 4" xfId="3899"/>
    <cellStyle name="20% - Énfasis4 8 40" xfId="15933"/>
    <cellStyle name="20% - Énfasis4 8 41" xfId="17341"/>
    <cellStyle name="20% - Énfasis4 8 42" xfId="18749"/>
    <cellStyle name="20% - Énfasis4 8 43" xfId="20157"/>
    <cellStyle name="20% - Énfasis4 8 44" xfId="21565"/>
    <cellStyle name="20% - Énfasis4 8 45" xfId="22973"/>
    <cellStyle name="20% - Énfasis4 8 46" xfId="24381"/>
    <cellStyle name="20% - Énfasis4 8 47" xfId="25789"/>
    <cellStyle name="20% - Énfasis4 8 48" xfId="27197"/>
    <cellStyle name="20% - Énfasis4 8 49" xfId="28605"/>
    <cellStyle name="20% - Énfasis4 8 5" xfId="4022"/>
    <cellStyle name="20% - Énfasis4 8 50" xfId="30015"/>
    <cellStyle name="20% - Énfasis4 8 51" xfId="31422"/>
    <cellStyle name="20% - Énfasis4 8 52" xfId="32832"/>
    <cellStyle name="20% - Énfasis4 8 53" xfId="32680"/>
    <cellStyle name="20% - Énfasis4 8 54" xfId="30642"/>
    <cellStyle name="20% - Énfasis4 8 55" xfId="37060"/>
    <cellStyle name="20% - Énfasis4 8 56" xfId="38468"/>
    <cellStyle name="20% - Énfasis4 8 57" xfId="39874"/>
    <cellStyle name="20% - Énfasis4 8 58" xfId="41279"/>
    <cellStyle name="20% - Énfasis4 8 59" xfId="42681"/>
    <cellStyle name="20% - Énfasis4 8 6" xfId="4145"/>
    <cellStyle name="20% - Énfasis4 8 60" xfId="44080"/>
    <cellStyle name="20% - Énfasis4 8 61" xfId="45476"/>
    <cellStyle name="20% - Énfasis4 8 62" xfId="46862"/>
    <cellStyle name="20% - Énfasis4 8 63" xfId="48232"/>
    <cellStyle name="20% - Énfasis4 8 64" xfId="49584"/>
    <cellStyle name="20% - Énfasis4 8 65" xfId="50910"/>
    <cellStyle name="20% - Énfasis4 8 66" xfId="52213"/>
    <cellStyle name="20% - Énfasis4 8 67" xfId="53466"/>
    <cellStyle name="20% - Énfasis4 8 68" xfId="54651"/>
    <cellStyle name="20% - Énfasis4 8 69" xfId="55731"/>
    <cellStyle name="20% - Énfasis4 8 7" xfId="4269"/>
    <cellStyle name="20% - Énfasis4 8 70" xfId="56671"/>
    <cellStyle name="20% - Énfasis4 8 8" xfId="4392"/>
    <cellStyle name="20% - Énfasis4 8 9" xfId="4517"/>
    <cellStyle name="20% - Énfasis4 80" xfId="58260"/>
    <cellStyle name="20% - Énfasis4 81" xfId="58287"/>
    <cellStyle name="20% - Énfasis4 82" xfId="58301"/>
    <cellStyle name="20% - Énfasis4 83" xfId="58315"/>
    <cellStyle name="20% - Énfasis4 84" xfId="58329"/>
    <cellStyle name="20% - Énfasis4 85" xfId="58343"/>
    <cellStyle name="20% - Énfasis4 86" xfId="58357"/>
    <cellStyle name="20% - Énfasis4 87" xfId="58371"/>
    <cellStyle name="20% - Énfasis4 88" xfId="58385"/>
    <cellStyle name="20% - Énfasis4 89" xfId="58399"/>
    <cellStyle name="20% - Énfasis4 9" xfId="694"/>
    <cellStyle name="20% - Énfasis4 9 10" xfId="3465"/>
    <cellStyle name="20% - Énfasis4 9 11" xfId="3471"/>
    <cellStyle name="20% - Énfasis4 9 12" xfId="4485"/>
    <cellStyle name="20% - Énfasis4 9 13" xfId="4482"/>
    <cellStyle name="20% - Énfasis4 9 14" xfId="4420"/>
    <cellStyle name="20% - Énfasis4 9 15" xfId="4810"/>
    <cellStyle name="20% - Énfasis4 9 16" xfId="4663"/>
    <cellStyle name="20% - Énfasis4 9 17" xfId="3541"/>
    <cellStyle name="20% - Énfasis4 9 18" xfId="3867"/>
    <cellStyle name="20% - Énfasis4 9 19" xfId="3398"/>
    <cellStyle name="20% - Énfasis4 9 2" xfId="3227"/>
    <cellStyle name="20% - Énfasis4 9 2 2" xfId="3378"/>
    <cellStyle name="20% - Énfasis4 9 20" xfId="4484"/>
    <cellStyle name="20% - Énfasis4 9 21" xfId="5309"/>
    <cellStyle name="20% - Énfasis4 9 22" xfId="5823"/>
    <cellStyle name="20% - Énfasis4 9 23" xfId="5764"/>
    <cellStyle name="20% - Énfasis4 9 24" xfId="5194"/>
    <cellStyle name="20% - Énfasis4 9 25" xfId="5570"/>
    <cellStyle name="20% - Énfasis4 9 26" xfId="5310"/>
    <cellStyle name="20% - Énfasis4 9 27" xfId="4682"/>
    <cellStyle name="20% - Énfasis4 9 28" xfId="3683"/>
    <cellStyle name="20% - Énfasis4 9 29" xfId="4327"/>
    <cellStyle name="20% - Énfasis4 9 3" xfId="3506"/>
    <cellStyle name="20% - Énfasis4 9 30" xfId="4679"/>
    <cellStyle name="20% - Énfasis4 9 31" xfId="5185"/>
    <cellStyle name="20% - Énfasis4 9 32" xfId="5821"/>
    <cellStyle name="20% - Énfasis4 9 33" xfId="4916"/>
    <cellStyle name="20% - Énfasis4 9 34" xfId="5803"/>
    <cellStyle name="20% - Énfasis4 9 35" xfId="7816"/>
    <cellStyle name="20% - Énfasis4 9 36" xfId="8596"/>
    <cellStyle name="20% - Énfasis4 9 37" xfId="7843"/>
    <cellStyle name="20% - Énfasis4 9 38" xfId="7329"/>
    <cellStyle name="20% - Énfasis4 9 39" xfId="7601"/>
    <cellStyle name="20% - Énfasis4 9 4" xfId="3298"/>
    <cellStyle name="20% - Énfasis4 9 40" xfId="10088"/>
    <cellStyle name="20% - Énfasis4 9 41" xfId="7900"/>
    <cellStyle name="20% - Énfasis4 9 42" xfId="9208"/>
    <cellStyle name="20% - Énfasis4 9 43" xfId="9075"/>
    <cellStyle name="20% - Énfasis4 9 44" xfId="10998"/>
    <cellStyle name="20% - Énfasis4 9 45" xfId="12406"/>
    <cellStyle name="20% - Énfasis4 9 46" xfId="13814"/>
    <cellStyle name="20% - Énfasis4 9 47" xfId="15222"/>
    <cellStyle name="20% - Énfasis4 9 48" xfId="16630"/>
    <cellStyle name="20% - Énfasis4 9 49" xfId="18038"/>
    <cellStyle name="20% - Énfasis4 9 5" xfId="3695"/>
    <cellStyle name="20% - Énfasis4 9 50" xfId="19446"/>
    <cellStyle name="20% - Énfasis4 9 51" xfId="20854"/>
    <cellStyle name="20% - Énfasis4 9 52" xfId="22262"/>
    <cellStyle name="20% - Énfasis4 9 53" xfId="35602"/>
    <cellStyle name="20% - Énfasis4 9 54" xfId="35254"/>
    <cellStyle name="20% - Énfasis4 9 55" xfId="27426"/>
    <cellStyle name="20% - Énfasis4 9 56" xfId="31412"/>
    <cellStyle name="20% - Énfasis4 9 57" xfId="27545"/>
    <cellStyle name="20% - Énfasis4 9 58" xfId="25952"/>
    <cellStyle name="20% - Énfasis4 9 59" xfId="34362"/>
    <cellStyle name="20% - Énfasis4 9 6" xfId="3519"/>
    <cellStyle name="20% - Énfasis4 9 60" xfId="31508"/>
    <cellStyle name="20% - Énfasis4 9 61" xfId="34591"/>
    <cellStyle name="20% - Énfasis4 9 62" xfId="36348"/>
    <cellStyle name="20% - Énfasis4 9 63" xfId="37756"/>
    <cellStyle name="20% - Énfasis4 9 64" xfId="39162"/>
    <cellStyle name="20% - Énfasis4 9 65" xfId="40567"/>
    <cellStyle name="20% - Énfasis4 9 66" xfId="41971"/>
    <cellStyle name="20% - Énfasis4 9 67" xfId="43371"/>
    <cellStyle name="20% - Énfasis4 9 68" xfId="44768"/>
    <cellStyle name="20% - Énfasis4 9 69" xfId="46160"/>
    <cellStyle name="20% - Énfasis4 9 7" xfId="3368"/>
    <cellStyle name="20% - Énfasis4 9 70" xfId="47537"/>
    <cellStyle name="20% - Énfasis4 9 8" xfId="3486"/>
    <cellStyle name="20% - Énfasis4 9 9" xfId="3394"/>
    <cellStyle name="20% - Énfasis4 90" xfId="58412"/>
    <cellStyle name="20% - Énfasis4 91" xfId="58424"/>
    <cellStyle name="20% - Énfasis4 92" xfId="58436"/>
    <cellStyle name="20% - Énfasis4 93" xfId="58447"/>
    <cellStyle name="20% - Énfasis4 94" xfId="58456"/>
    <cellStyle name="20% - Énfasis4 95" xfId="58472"/>
    <cellStyle name="20% - Énfasis4 96" xfId="58487"/>
    <cellStyle name="20% - Énfasis4 97" xfId="58507"/>
    <cellStyle name="20% - Énfasis5" xfId="279" builtinId="46" customBuiltin="1"/>
    <cellStyle name="20% - Énfasis5 10" xfId="500"/>
    <cellStyle name="20% - Énfasis5 10 10" xfId="20839"/>
    <cellStyle name="20% - Énfasis5 10 11" xfId="22247"/>
    <cellStyle name="20% - Énfasis5 10 12" xfId="23655"/>
    <cellStyle name="20% - Énfasis5 10 13" xfId="25063"/>
    <cellStyle name="20% - Énfasis5 10 14" xfId="26471"/>
    <cellStyle name="20% - Énfasis5 10 15" xfId="27879"/>
    <cellStyle name="20% - Énfasis5 10 16" xfId="29288"/>
    <cellStyle name="20% - Énfasis5 10 17" xfId="30697"/>
    <cellStyle name="20% - Énfasis5 10 18" xfId="32105"/>
    <cellStyle name="20% - Énfasis5 10 19" xfId="33513"/>
    <cellStyle name="20% - Énfasis5 10 2" xfId="3601"/>
    <cellStyle name="20% - Énfasis5 10 20" xfId="34574"/>
    <cellStyle name="20% - Énfasis5 10 21" xfId="36333"/>
    <cellStyle name="20% - Énfasis5 10 22" xfId="37741"/>
    <cellStyle name="20% - Énfasis5 10 23" xfId="39147"/>
    <cellStyle name="20% - Énfasis5 10 24" xfId="40552"/>
    <cellStyle name="20% - Énfasis5 10 25" xfId="41956"/>
    <cellStyle name="20% - Énfasis5 10 26" xfId="43356"/>
    <cellStyle name="20% - Énfasis5 10 27" xfId="44753"/>
    <cellStyle name="20% - Énfasis5 10 28" xfId="46145"/>
    <cellStyle name="20% - Énfasis5 10 29" xfId="47522"/>
    <cellStyle name="20% - Énfasis5 10 3" xfId="10983"/>
    <cellStyle name="20% - Énfasis5 10 30" xfId="48885"/>
    <cellStyle name="20% - Énfasis5 10 31" xfId="50225"/>
    <cellStyle name="20% - Énfasis5 10 32" xfId="51535"/>
    <cellStyle name="20% - Énfasis5 10 33" xfId="52815"/>
    <cellStyle name="20% - Énfasis5 10 34" xfId="54032"/>
    <cellStyle name="20% - Énfasis5 10 35" xfId="55161"/>
    <cellStyle name="20% - Énfasis5 10 36" xfId="56184"/>
    <cellStyle name="20% - Énfasis5 10 37" xfId="57018"/>
    <cellStyle name="20% - Énfasis5 10 4" xfId="12391"/>
    <cellStyle name="20% - Énfasis5 10 5" xfId="13799"/>
    <cellStyle name="20% - Énfasis5 10 6" xfId="15207"/>
    <cellStyle name="20% - Énfasis5 10 7" xfId="16615"/>
    <cellStyle name="20% - Énfasis5 10 8" xfId="18023"/>
    <cellStyle name="20% - Énfasis5 10 9" xfId="19431"/>
    <cellStyle name="20% - Énfasis5 11" xfId="889"/>
    <cellStyle name="20% - Énfasis5 11 10" xfId="15069"/>
    <cellStyle name="20% - Énfasis5 11 11" xfId="16477"/>
    <cellStyle name="20% - Énfasis5 11 12" xfId="17885"/>
    <cellStyle name="20% - Énfasis5 11 13" xfId="19293"/>
    <cellStyle name="20% - Énfasis5 11 14" xfId="20701"/>
    <cellStyle name="20% - Énfasis5 11 15" xfId="22109"/>
    <cellStyle name="20% - Énfasis5 11 16" xfId="23517"/>
    <cellStyle name="20% - Énfasis5 11 17" xfId="24925"/>
    <cellStyle name="20% - Énfasis5 11 18" xfId="26333"/>
    <cellStyle name="20% - Énfasis5 11 19" xfId="27741"/>
    <cellStyle name="20% - Énfasis5 11 2" xfId="3315"/>
    <cellStyle name="20% - Énfasis5 11 20" xfId="30921"/>
    <cellStyle name="20% - Énfasis5 11 21" xfId="33002"/>
    <cellStyle name="20% - Énfasis5 11 22" xfId="30769"/>
    <cellStyle name="20% - Énfasis5 11 23" xfId="32335"/>
    <cellStyle name="20% - Énfasis5 11 24" xfId="32894"/>
    <cellStyle name="20% - Énfasis5 11 25" xfId="36195"/>
    <cellStyle name="20% - Énfasis5 11 26" xfId="37603"/>
    <cellStyle name="20% - Énfasis5 11 27" xfId="39009"/>
    <cellStyle name="20% - Énfasis5 11 28" xfId="40415"/>
    <cellStyle name="20% - Énfasis5 11 29" xfId="41819"/>
    <cellStyle name="20% - Énfasis5 11 3" xfId="8087"/>
    <cellStyle name="20% - Énfasis5 11 30" xfId="43219"/>
    <cellStyle name="20% - Énfasis5 11 31" xfId="44617"/>
    <cellStyle name="20% - Énfasis5 11 32" xfId="46009"/>
    <cellStyle name="20% - Énfasis5 11 33" xfId="47386"/>
    <cellStyle name="20% - Énfasis5 11 34" xfId="48751"/>
    <cellStyle name="20% - Énfasis5 11 35" xfId="50093"/>
    <cellStyle name="20% - Énfasis5 11 36" xfId="51406"/>
    <cellStyle name="20% - Énfasis5 11 37" xfId="52692"/>
    <cellStyle name="20% - Énfasis5 11 4" xfId="4807"/>
    <cellStyle name="20% - Énfasis5 11 5" xfId="10198"/>
    <cellStyle name="20% - Énfasis5 11 6" xfId="9630"/>
    <cellStyle name="20% - Énfasis5 11 7" xfId="10845"/>
    <cellStyle name="20% - Énfasis5 11 8" xfId="12253"/>
    <cellStyle name="20% - Énfasis5 11 9" xfId="13661"/>
    <cellStyle name="20% - Énfasis5 12" xfId="1049"/>
    <cellStyle name="20% - Énfasis5 12 10" xfId="17620"/>
    <cellStyle name="20% - Énfasis5 12 11" xfId="19028"/>
    <cellStyle name="20% - Énfasis5 12 12" xfId="20436"/>
    <cellStyle name="20% - Énfasis5 12 13" xfId="21844"/>
    <cellStyle name="20% - Énfasis5 12 14" xfId="23252"/>
    <cellStyle name="20% - Énfasis5 12 15" xfId="24660"/>
    <cellStyle name="20% - Énfasis5 12 16" xfId="26068"/>
    <cellStyle name="20% - Énfasis5 12 17" xfId="27476"/>
    <cellStyle name="20% - Énfasis5 12 18" xfId="28884"/>
    <cellStyle name="20% - Énfasis5 12 19" xfId="30294"/>
    <cellStyle name="20% - Énfasis5 12 2" xfId="3709"/>
    <cellStyle name="20% - Énfasis5 12 20" xfId="34706"/>
    <cellStyle name="20% - Énfasis5 12 21" xfId="23510"/>
    <cellStyle name="20% - Énfasis5 12 22" xfId="33017"/>
    <cellStyle name="20% - Énfasis5 12 23" xfId="35929"/>
    <cellStyle name="20% - Énfasis5 12 24" xfId="37337"/>
    <cellStyle name="20% - Énfasis5 12 25" xfId="38745"/>
    <cellStyle name="20% - Énfasis5 12 26" xfId="40151"/>
    <cellStyle name="20% - Énfasis5 12 27" xfId="41556"/>
    <cellStyle name="20% - Énfasis5 12 28" xfId="42956"/>
    <cellStyle name="20% - Énfasis5 12 29" xfId="44355"/>
    <cellStyle name="20% - Énfasis5 12 3" xfId="8331"/>
    <cellStyle name="20% - Énfasis5 12 30" xfId="45749"/>
    <cellStyle name="20% - Énfasis5 12 31" xfId="47130"/>
    <cellStyle name="20% - Énfasis5 12 32" xfId="48497"/>
    <cellStyle name="20% - Énfasis5 12 33" xfId="49847"/>
    <cellStyle name="20% - Énfasis5 12 34" xfId="51166"/>
    <cellStyle name="20% - Énfasis5 12 35" xfId="52461"/>
    <cellStyle name="20% - Énfasis5 12 36" xfId="53701"/>
    <cellStyle name="20% - Énfasis5 12 37" xfId="54865"/>
    <cellStyle name="20% - Énfasis5 12 4" xfId="8071"/>
    <cellStyle name="20% - Énfasis5 12 5" xfId="10580"/>
    <cellStyle name="20% - Énfasis5 12 6" xfId="11988"/>
    <cellStyle name="20% - Énfasis5 12 7" xfId="13396"/>
    <cellStyle name="20% - Énfasis5 12 8" xfId="14804"/>
    <cellStyle name="20% - Énfasis5 12 9" xfId="16212"/>
    <cellStyle name="20% - Énfasis5 13" xfId="1209"/>
    <cellStyle name="20% - Énfasis5 13 10" xfId="20888"/>
    <cellStyle name="20% - Énfasis5 13 11" xfId="22296"/>
    <cellStyle name="20% - Énfasis5 13 12" xfId="23704"/>
    <cellStyle name="20% - Énfasis5 13 13" xfId="25112"/>
    <cellStyle name="20% - Énfasis5 13 14" xfId="26520"/>
    <cellStyle name="20% - Énfasis5 13 15" xfId="27928"/>
    <cellStyle name="20% - Énfasis5 13 16" xfId="29337"/>
    <cellStyle name="20% - Énfasis5 13 17" xfId="30746"/>
    <cellStyle name="20% - Énfasis5 13 18" xfId="32154"/>
    <cellStyle name="20% - Énfasis5 13 19" xfId="33562"/>
    <cellStyle name="20% - Énfasis5 13 2" xfId="3530"/>
    <cellStyle name="20% - Énfasis5 13 20" xfId="34510"/>
    <cellStyle name="20% - Énfasis5 13 21" xfId="36382"/>
    <cellStyle name="20% - Énfasis5 13 22" xfId="37790"/>
    <cellStyle name="20% - Énfasis5 13 23" xfId="39196"/>
    <cellStyle name="20% - Énfasis5 13 24" xfId="40601"/>
    <cellStyle name="20% - Énfasis5 13 25" xfId="42005"/>
    <cellStyle name="20% - Énfasis5 13 26" xfId="43405"/>
    <cellStyle name="20% - Énfasis5 13 27" xfId="44802"/>
    <cellStyle name="20% - Énfasis5 13 28" xfId="46194"/>
    <cellStyle name="20% - Énfasis5 13 29" xfId="47571"/>
    <cellStyle name="20% - Énfasis5 13 3" xfId="11032"/>
    <cellStyle name="20% - Énfasis5 13 30" xfId="48933"/>
    <cellStyle name="20% - Énfasis5 13 31" xfId="50272"/>
    <cellStyle name="20% - Énfasis5 13 32" xfId="51582"/>
    <cellStyle name="20% - Énfasis5 13 33" xfId="52862"/>
    <cellStyle name="20% - Énfasis5 13 34" xfId="54079"/>
    <cellStyle name="20% - Énfasis5 13 35" xfId="55207"/>
    <cellStyle name="20% - Énfasis5 13 36" xfId="56225"/>
    <cellStyle name="20% - Énfasis5 13 37" xfId="57054"/>
    <cellStyle name="20% - Énfasis5 13 4" xfId="12440"/>
    <cellStyle name="20% - Énfasis5 13 5" xfId="13848"/>
    <cellStyle name="20% - Énfasis5 13 6" xfId="15256"/>
    <cellStyle name="20% - Énfasis5 13 7" xfId="16664"/>
    <cellStyle name="20% - Énfasis5 13 8" xfId="18072"/>
    <cellStyle name="20% - Énfasis5 13 9" xfId="19480"/>
    <cellStyle name="20% - Énfasis5 14" xfId="1369"/>
    <cellStyle name="20% - Énfasis5 14 10" xfId="9307"/>
    <cellStyle name="20% - Énfasis5 14 11" xfId="8844"/>
    <cellStyle name="20% - Énfasis5 14 12" xfId="10460"/>
    <cellStyle name="20% - Énfasis5 14 13" xfId="11868"/>
    <cellStyle name="20% - Énfasis5 14 14" xfId="13276"/>
    <cellStyle name="20% - Énfasis5 14 15" xfId="14684"/>
    <cellStyle name="20% - Énfasis5 14 16" xfId="16092"/>
    <cellStyle name="20% - Énfasis5 14 17" xfId="17500"/>
    <cellStyle name="20% - Énfasis5 14 18" xfId="18908"/>
    <cellStyle name="20% - Énfasis5 14 19" xfId="20316"/>
    <cellStyle name="20% - Énfasis5 14 2" xfId="3345"/>
    <cellStyle name="20% - Énfasis5 14 20" xfId="26662"/>
    <cellStyle name="20% - Énfasis5 14 21" xfId="27980"/>
    <cellStyle name="20% - Énfasis5 14 22" xfId="30178"/>
    <cellStyle name="20% - Énfasis5 14 23" xfId="33380"/>
    <cellStyle name="20% - Énfasis5 14 24" xfId="28186"/>
    <cellStyle name="20% - Énfasis5 14 25" xfId="11795"/>
    <cellStyle name="20% - Énfasis5 14 26" xfId="33243"/>
    <cellStyle name="20% - Énfasis5 14 27" xfId="24073"/>
    <cellStyle name="20% - Énfasis5 14 28" xfId="35768"/>
    <cellStyle name="20% - Énfasis5 14 29" xfId="25481"/>
    <cellStyle name="20% - Énfasis5 14 3" xfId="10418"/>
    <cellStyle name="20% - Énfasis5 14 30" xfId="35810"/>
    <cellStyle name="20% - Énfasis5 14 31" xfId="37218"/>
    <cellStyle name="20% - Énfasis5 14 32" xfId="38626"/>
    <cellStyle name="20% - Énfasis5 14 33" xfId="40032"/>
    <cellStyle name="20% - Énfasis5 14 34" xfId="41437"/>
    <cellStyle name="20% - Énfasis5 14 35" xfId="42838"/>
    <cellStyle name="20% - Énfasis5 14 36" xfId="44237"/>
    <cellStyle name="20% - Énfasis5 14 37" xfId="45633"/>
    <cellStyle name="20% - Énfasis5 14 4" xfId="10201"/>
    <cellStyle name="20% - Énfasis5 14 5" xfId="9295"/>
    <cellStyle name="20% - Énfasis5 14 6" xfId="9903"/>
    <cellStyle name="20% - Énfasis5 14 7" xfId="7611"/>
    <cellStyle name="20% - Énfasis5 14 8" xfId="9853"/>
    <cellStyle name="20% - Énfasis5 14 9" xfId="9238"/>
    <cellStyle name="20% - Énfasis5 15" xfId="1528"/>
    <cellStyle name="20% - Énfasis5 15 10" xfId="21463"/>
    <cellStyle name="20% - Énfasis5 15 11" xfId="22871"/>
    <cellStyle name="20% - Énfasis5 15 12" xfId="24279"/>
    <cellStyle name="20% - Énfasis5 15 13" xfId="25687"/>
    <cellStyle name="20% - Énfasis5 15 14" xfId="27095"/>
    <cellStyle name="20% - Énfasis5 15 15" xfId="28503"/>
    <cellStyle name="20% - Énfasis5 15 16" xfId="29913"/>
    <cellStyle name="20% - Énfasis5 15 17" xfId="31320"/>
    <cellStyle name="20% - Énfasis5 15 18" xfId="32730"/>
    <cellStyle name="20% - Énfasis5 15 19" xfId="34136"/>
    <cellStyle name="20% - Énfasis5 15 2" xfId="3574"/>
    <cellStyle name="20% - Énfasis5 15 20" xfId="35238"/>
    <cellStyle name="20% - Énfasis5 15 21" xfId="36958"/>
    <cellStyle name="20% - Énfasis5 15 22" xfId="38366"/>
    <cellStyle name="20% - Énfasis5 15 23" xfId="39772"/>
    <cellStyle name="20% - Énfasis5 15 24" xfId="41177"/>
    <cellStyle name="20% - Énfasis5 15 25" xfId="42579"/>
    <cellStyle name="20% - Énfasis5 15 26" xfId="43978"/>
    <cellStyle name="20% - Énfasis5 15 27" xfId="45374"/>
    <cellStyle name="20% - Énfasis5 15 28" xfId="46762"/>
    <cellStyle name="20% - Énfasis5 15 29" xfId="48132"/>
    <cellStyle name="20% - Énfasis5 15 3" xfId="11607"/>
    <cellStyle name="20% - Énfasis5 15 30" xfId="49484"/>
    <cellStyle name="20% - Énfasis5 15 31" xfId="50811"/>
    <cellStyle name="20% - Énfasis5 15 32" xfId="52115"/>
    <cellStyle name="20% - Énfasis5 15 33" xfId="53372"/>
    <cellStyle name="20% - Énfasis5 15 34" xfId="54562"/>
    <cellStyle name="20% - Énfasis5 15 35" xfId="55647"/>
    <cellStyle name="20% - Énfasis5 15 36" xfId="56602"/>
    <cellStyle name="20% - Énfasis5 15 37" xfId="57343"/>
    <cellStyle name="20% - Énfasis5 15 4" xfId="13015"/>
    <cellStyle name="20% - Énfasis5 15 5" xfId="14423"/>
    <cellStyle name="20% - Énfasis5 15 6" xfId="15831"/>
    <cellStyle name="20% - Énfasis5 15 7" xfId="17239"/>
    <cellStyle name="20% - Énfasis5 15 8" xfId="18647"/>
    <cellStyle name="20% - Énfasis5 15 9" xfId="20055"/>
    <cellStyle name="20% - Énfasis5 16" xfId="1687"/>
    <cellStyle name="20% - Énfasis5 16 10" xfId="18123"/>
    <cellStyle name="20% - Énfasis5 16 11" xfId="19531"/>
    <cellStyle name="20% - Énfasis5 16 12" xfId="20939"/>
    <cellStyle name="20% - Énfasis5 16 13" xfId="22347"/>
    <cellStyle name="20% - Énfasis5 16 14" xfId="23755"/>
    <cellStyle name="20% - Énfasis5 16 15" xfId="25163"/>
    <cellStyle name="20% - Énfasis5 16 16" xfId="26571"/>
    <cellStyle name="20% - Énfasis5 16 17" xfId="27979"/>
    <cellStyle name="20% - Énfasis5 16 18" xfId="29388"/>
    <cellStyle name="20% - Énfasis5 16 19" xfId="30797"/>
    <cellStyle name="20% - Énfasis5 16 2" xfId="3689"/>
    <cellStyle name="20% - Énfasis5 16 20" xfId="31408"/>
    <cellStyle name="20% - Énfasis5 16 21" xfId="33222"/>
    <cellStyle name="20% - Énfasis5 16 22" xfId="34561"/>
    <cellStyle name="20% - Énfasis5 16 23" xfId="36433"/>
    <cellStyle name="20% - Énfasis5 16 24" xfId="37841"/>
    <cellStyle name="20% - Énfasis5 16 25" xfId="39247"/>
    <cellStyle name="20% - Énfasis5 16 26" xfId="40652"/>
    <cellStyle name="20% - Énfasis5 16 27" xfId="42056"/>
    <cellStyle name="20% - Énfasis5 16 28" xfId="43455"/>
    <cellStyle name="20% - Énfasis5 16 29" xfId="44851"/>
    <cellStyle name="20% - Énfasis5 16 3" xfId="9976"/>
    <cellStyle name="20% - Énfasis5 16 30" xfId="46243"/>
    <cellStyle name="20% - Énfasis5 16 31" xfId="47620"/>
    <cellStyle name="20% - Énfasis5 16 32" xfId="48980"/>
    <cellStyle name="20% - Énfasis5 16 33" xfId="50319"/>
    <cellStyle name="20% - Énfasis5 16 34" xfId="51629"/>
    <cellStyle name="20% - Énfasis5 16 35" xfId="52907"/>
    <cellStyle name="20% - Énfasis5 16 36" xfId="54114"/>
    <cellStyle name="20% - Énfasis5 16 37" xfId="55236"/>
    <cellStyle name="20% - Énfasis5 16 4" xfId="9284"/>
    <cellStyle name="20% - Énfasis5 16 5" xfId="11083"/>
    <cellStyle name="20% - Énfasis5 16 6" xfId="12491"/>
    <cellStyle name="20% - Énfasis5 16 7" xfId="13899"/>
    <cellStyle name="20% - Énfasis5 16 8" xfId="15307"/>
    <cellStyle name="20% - Énfasis5 16 9" xfId="16715"/>
    <cellStyle name="20% - Énfasis5 17" xfId="1843"/>
    <cellStyle name="20% - Énfasis5 17 10" xfId="17419"/>
    <cellStyle name="20% - Énfasis5 17 11" xfId="18827"/>
    <cellStyle name="20% - Énfasis5 17 12" xfId="20235"/>
    <cellStyle name="20% - Énfasis5 17 13" xfId="21643"/>
    <cellStyle name="20% - Énfasis5 17 14" xfId="23051"/>
    <cellStyle name="20% - Énfasis5 17 15" xfId="24459"/>
    <cellStyle name="20% - Énfasis5 17 16" xfId="25867"/>
    <cellStyle name="20% - Énfasis5 17 17" xfId="27275"/>
    <cellStyle name="20% - Énfasis5 17 18" xfId="28683"/>
    <cellStyle name="20% - Énfasis5 17 19" xfId="30093"/>
    <cellStyle name="20% - Énfasis5 17 2" xfId="3516"/>
    <cellStyle name="20% - Énfasis5 17 20" xfId="33178"/>
    <cellStyle name="20% - Énfasis5 17 21" xfId="33785"/>
    <cellStyle name="20% - Énfasis5 17 22" xfId="32639"/>
    <cellStyle name="20% - Énfasis5 17 23" xfId="33716"/>
    <cellStyle name="20% - Énfasis5 17 24" xfId="37138"/>
    <cellStyle name="20% - Énfasis5 17 25" xfId="38546"/>
    <cellStyle name="20% - Énfasis5 17 26" xfId="39952"/>
    <cellStyle name="20% - Énfasis5 17 27" xfId="41357"/>
    <cellStyle name="20% - Énfasis5 17 28" xfId="42759"/>
    <cellStyle name="20% - Énfasis5 17 29" xfId="44158"/>
    <cellStyle name="20% - Énfasis5 17 3" xfId="8923"/>
    <cellStyle name="20% - Énfasis5 17 30" xfId="45554"/>
    <cellStyle name="20% - Énfasis5 17 31" xfId="46939"/>
    <cellStyle name="20% - Énfasis5 17 32" xfId="48309"/>
    <cellStyle name="20% - Énfasis5 17 33" xfId="49661"/>
    <cellStyle name="20% - Énfasis5 17 34" xfId="50986"/>
    <cellStyle name="20% - Énfasis5 17 35" xfId="52285"/>
    <cellStyle name="20% - Énfasis5 17 36" xfId="53535"/>
    <cellStyle name="20% - Énfasis5 17 37" xfId="54715"/>
    <cellStyle name="20% - Énfasis5 17 4" xfId="7616"/>
    <cellStyle name="20% - Énfasis5 17 5" xfId="9142"/>
    <cellStyle name="20% - Énfasis5 17 6" xfId="11787"/>
    <cellStyle name="20% - Énfasis5 17 7" xfId="13195"/>
    <cellStyle name="20% - Énfasis5 17 8" xfId="14603"/>
    <cellStyle name="20% - Énfasis5 17 9" xfId="16011"/>
    <cellStyle name="20% - Énfasis5 18" xfId="2205"/>
    <cellStyle name="20% - Énfasis5 18 10" xfId="13980"/>
    <cellStyle name="20% - Énfasis5 18 11" xfId="15388"/>
    <cellStyle name="20% - Énfasis5 18 12" xfId="16796"/>
    <cellStyle name="20% - Énfasis5 18 13" xfId="18204"/>
    <cellStyle name="20% - Énfasis5 18 14" xfId="19612"/>
    <cellStyle name="20% - Énfasis5 18 15" xfId="21020"/>
    <cellStyle name="20% - Énfasis5 18 16" xfId="22428"/>
    <cellStyle name="20% - Énfasis5 18 17" xfId="23836"/>
    <cellStyle name="20% - Énfasis5 18 18" xfId="25244"/>
    <cellStyle name="20% - Énfasis5 18 19" xfId="26652"/>
    <cellStyle name="20% - Énfasis5 18 2" xfId="4660"/>
    <cellStyle name="20% - Énfasis5 18 20" xfId="34091"/>
    <cellStyle name="20% - Énfasis5 18 21" xfId="24175"/>
    <cellStyle name="20% - Énfasis5 18 22" xfId="29482"/>
    <cellStyle name="20% - Énfasis5 18 23" xfId="32310"/>
    <cellStyle name="20% - Énfasis5 18 24" xfId="24999"/>
    <cellStyle name="20% - Énfasis5 18 25" xfId="34647"/>
    <cellStyle name="20% - Énfasis5 18 26" xfId="36514"/>
    <cellStyle name="20% - Énfasis5 18 27" xfId="37922"/>
    <cellStyle name="20% - Énfasis5 18 28" xfId="39328"/>
    <cellStyle name="20% - Énfasis5 18 29" xfId="40733"/>
    <cellStyle name="20% - Énfasis5 18 3" xfId="9305"/>
    <cellStyle name="20% - Énfasis5 18 30" xfId="42137"/>
    <cellStyle name="20% - Énfasis5 18 31" xfId="43536"/>
    <cellStyle name="20% - Énfasis5 18 32" xfId="44932"/>
    <cellStyle name="20% - Énfasis5 18 33" xfId="46324"/>
    <cellStyle name="20% - Énfasis5 18 34" xfId="47699"/>
    <cellStyle name="20% - Énfasis5 18 35" xfId="49058"/>
    <cellStyle name="20% - Énfasis5 18 36" xfId="50397"/>
    <cellStyle name="20% - Énfasis5 18 37" xfId="51706"/>
    <cellStyle name="20% - Énfasis5 18 4" xfId="9065"/>
    <cellStyle name="20% - Énfasis5 18 5" xfId="6219"/>
    <cellStyle name="20% - Énfasis5 18 6" xfId="10199"/>
    <cellStyle name="20% - Énfasis5 18 7" xfId="9519"/>
    <cellStyle name="20% - Énfasis5 18 8" xfId="11164"/>
    <cellStyle name="20% - Énfasis5 18 9" xfId="12572"/>
    <cellStyle name="20% - Énfasis5 19" xfId="2234"/>
    <cellStyle name="20% - Énfasis5 19 10" xfId="19935"/>
    <cellStyle name="20% - Énfasis5 19 11" xfId="21343"/>
    <cellStyle name="20% - Énfasis5 19 12" xfId="22751"/>
    <cellStyle name="20% - Énfasis5 19 13" xfId="24159"/>
    <cellStyle name="20% - Énfasis5 19 14" xfId="25567"/>
    <cellStyle name="20% - Énfasis5 19 15" xfId="26975"/>
    <cellStyle name="20% - Énfasis5 19 16" xfId="28383"/>
    <cellStyle name="20% - Énfasis5 19 17" xfId="29793"/>
    <cellStyle name="20% - Énfasis5 19 18" xfId="31200"/>
    <cellStyle name="20% - Énfasis5 19 19" xfId="32610"/>
    <cellStyle name="20% - Énfasis5 19 2" xfId="3950"/>
    <cellStyle name="20% - Énfasis5 19 20" xfId="27353"/>
    <cellStyle name="20% - Énfasis5 19 21" xfId="35109"/>
    <cellStyle name="20% - Énfasis5 19 22" xfId="36838"/>
    <cellStyle name="20% - Énfasis5 19 23" xfId="38246"/>
    <cellStyle name="20% - Énfasis5 19 24" xfId="39652"/>
    <cellStyle name="20% - Énfasis5 19 25" xfId="41057"/>
    <cellStyle name="20% - Énfasis5 19 26" xfId="42459"/>
    <cellStyle name="20% - Énfasis5 19 27" xfId="43858"/>
    <cellStyle name="20% - Énfasis5 19 28" xfId="45254"/>
    <cellStyle name="20% - Énfasis5 19 29" xfId="46643"/>
    <cellStyle name="20% - Énfasis5 19 3" xfId="9805"/>
    <cellStyle name="20% - Énfasis5 19 30" xfId="48015"/>
    <cellStyle name="20% - Énfasis5 19 31" xfId="49368"/>
    <cellStyle name="20% - Énfasis5 19 32" xfId="50698"/>
    <cellStyle name="20% - Énfasis5 19 33" xfId="52002"/>
    <cellStyle name="20% - Énfasis5 19 34" xfId="53265"/>
    <cellStyle name="20% - Énfasis5 19 35" xfId="54459"/>
    <cellStyle name="20% - Énfasis5 19 36" xfId="55554"/>
    <cellStyle name="20% - Énfasis5 19 37" xfId="56522"/>
    <cellStyle name="20% - Énfasis5 19 4" xfId="11487"/>
    <cellStyle name="20% - Énfasis5 19 5" xfId="12895"/>
    <cellStyle name="20% - Énfasis5 19 6" xfId="14303"/>
    <cellStyle name="20% - Énfasis5 19 7" xfId="15711"/>
    <cellStyle name="20% - Énfasis5 19 8" xfId="17119"/>
    <cellStyle name="20% - Énfasis5 19 9" xfId="18527"/>
    <cellStyle name="20% - Énfasis5 2" xfId="332"/>
    <cellStyle name="20% - Énfasis5 2 10" xfId="1444"/>
    <cellStyle name="20% - Énfasis5 2 11" xfId="1602"/>
    <cellStyle name="20% - Énfasis5 2 12" xfId="1759"/>
    <cellStyle name="20% - Énfasis5 2 13" xfId="1914"/>
    <cellStyle name="20% - Énfasis5 2 14" xfId="2069"/>
    <cellStyle name="20% - Énfasis5 2 15" xfId="2219"/>
    <cellStyle name="20% - Énfasis5 2 16" xfId="2206"/>
    <cellStyle name="20% - Énfasis5 2 17" xfId="2559"/>
    <cellStyle name="20% - Énfasis5 2 18" xfId="2711"/>
    <cellStyle name="20% - Énfasis5 2 19" xfId="2858"/>
    <cellStyle name="20% - Énfasis5 2 2" xfId="408"/>
    <cellStyle name="20% - Énfasis5 2 20" xfId="2792"/>
    <cellStyle name="20% - Énfasis5 2 3" xfId="466"/>
    <cellStyle name="20% - Énfasis5 2 4" xfId="568"/>
    <cellStyle name="20% - Énfasis5 2 5" xfId="625"/>
    <cellStyle name="20% - Énfasis5 2 5 2" xfId="57946"/>
    <cellStyle name="20% - Énfasis5 2 6" xfId="682"/>
    <cellStyle name="20% - Énfasis5 2 6 2" xfId="58025"/>
    <cellStyle name="20% - Énfasis5 2 7" xfId="964"/>
    <cellStyle name="20% - Énfasis5 2 7 2" xfId="58094"/>
    <cellStyle name="20% - Énfasis5 2 8" xfId="1124"/>
    <cellStyle name="20% - Énfasis5 2 9" xfId="1284"/>
    <cellStyle name="20% - Énfasis5 20" xfId="2335"/>
    <cellStyle name="20% - Énfasis5 20 10" xfId="15100"/>
    <cellStyle name="20% - Énfasis5 20 11" xfId="16508"/>
    <cellStyle name="20% - Énfasis5 20 12" xfId="17916"/>
    <cellStyle name="20% - Énfasis5 20 13" xfId="19324"/>
    <cellStyle name="20% - Énfasis5 20 14" xfId="20732"/>
    <cellStyle name="20% - Énfasis5 20 15" xfId="22140"/>
    <cellStyle name="20% - Énfasis5 20 16" xfId="23548"/>
    <cellStyle name="20% - Énfasis5 20 17" xfId="24956"/>
    <cellStyle name="20% - Énfasis5 20 18" xfId="26364"/>
    <cellStyle name="20% - Énfasis5 20 19" xfId="27772"/>
    <cellStyle name="20% - Énfasis5 20 2" xfId="4699"/>
    <cellStyle name="20% - Énfasis5 20 20" xfId="33602"/>
    <cellStyle name="20% - Énfasis5 20 21" xfId="28084"/>
    <cellStyle name="20% - Énfasis5 20 22" xfId="31763"/>
    <cellStyle name="20% - Énfasis5 20 23" xfId="35723"/>
    <cellStyle name="20% - Énfasis5 20 24" xfId="33353"/>
    <cellStyle name="20% - Énfasis5 20 25" xfId="36226"/>
    <cellStyle name="20% - Énfasis5 20 26" xfId="37634"/>
    <cellStyle name="20% - Énfasis5 20 27" xfId="39040"/>
    <cellStyle name="20% - Énfasis5 20 28" xfId="40445"/>
    <cellStyle name="20% - Énfasis5 20 29" xfId="41849"/>
    <cellStyle name="20% - Énfasis5 20 3" xfId="9642"/>
    <cellStyle name="20% - Énfasis5 20 30" xfId="43249"/>
    <cellStyle name="20% - Énfasis5 20 31" xfId="44647"/>
    <cellStyle name="20% - Énfasis5 20 32" xfId="46039"/>
    <cellStyle name="20% - Énfasis5 20 33" xfId="47416"/>
    <cellStyle name="20% - Énfasis5 20 34" xfId="48781"/>
    <cellStyle name="20% - Énfasis5 20 35" xfId="50122"/>
    <cellStyle name="20% - Énfasis5 20 36" xfId="51435"/>
    <cellStyle name="20% - Énfasis5 20 37" xfId="52720"/>
    <cellStyle name="20% - Énfasis5 20 4" xfId="9530"/>
    <cellStyle name="20% - Énfasis5 20 5" xfId="9990"/>
    <cellStyle name="20% - Énfasis5 20 6" xfId="8743"/>
    <cellStyle name="20% - Énfasis5 20 7" xfId="10876"/>
    <cellStyle name="20% - Énfasis5 20 8" xfId="12284"/>
    <cellStyle name="20% - Énfasis5 20 9" xfId="13692"/>
    <cellStyle name="20% - Énfasis5 21" xfId="2486"/>
    <cellStyle name="20% - Énfasis5 21 10" xfId="15098"/>
    <cellStyle name="20% - Énfasis5 21 11" xfId="16506"/>
    <cellStyle name="20% - Énfasis5 21 12" xfId="17914"/>
    <cellStyle name="20% - Énfasis5 21 13" xfId="19322"/>
    <cellStyle name="20% - Énfasis5 21 14" xfId="20730"/>
    <cellStyle name="20% - Énfasis5 21 15" xfId="22138"/>
    <cellStyle name="20% - Énfasis5 21 16" xfId="23546"/>
    <cellStyle name="20% - Énfasis5 21 17" xfId="24954"/>
    <cellStyle name="20% - Énfasis5 21 18" xfId="26362"/>
    <cellStyle name="20% - Énfasis5 21 19" xfId="27770"/>
    <cellStyle name="20% - Énfasis5 21 2" xfId="3926"/>
    <cellStyle name="20% - Énfasis5 21 20" xfId="33819"/>
    <cellStyle name="20% - Énfasis5 21 21" xfId="29182"/>
    <cellStyle name="20% - Énfasis5 21 22" xfId="35148"/>
    <cellStyle name="20% - Énfasis5 21 23" xfId="34340"/>
    <cellStyle name="20% - Énfasis5 21 24" xfId="33580"/>
    <cellStyle name="20% - Énfasis5 21 25" xfId="36224"/>
    <cellStyle name="20% - Énfasis5 21 26" xfId="37632"/>
    <cellStyle name="20% - Énfasis5 21 27" xfId="39038"/>
    <cellStyle name="20% - Énfasis5 21 28" xfId="40443"/>
    <cellStyle name="20% - Énfasis5 21 29" xfId="41847"/>
    <cellStyle name="20% - Énfasis5 21 3" xfId="8888"/>
    <cellStyle name="20% - Énfasis5 21 30" xfId="43247"/>
    <cellStyle name="20% - Énfasis5 21 31" xfId="44645"/>
    <cellStyle name="20% - Énfasis5 21 32" xfId="46037"/>
    <cellStyle name="20% - Énfasis5 21 33" xfId="47414"/>
    <cellStyle name="20% - Énfasis5 21 34" xfId="48779"/>
    <cellStyle name="20% - Énfasis5 21 35" xfId="50120"/>
    <cellStyle name="20% - Énfasis5 21 36" xfId="51433"/>
    <cellStyle name="20% - Énfasis5 21 37" xfId="52718"/>
    <cellStyle name="20% - Énfasis5 21 4" xfId="9003"/>
    <cellStyle name="20% - Énfasis5 21 5" xfId="7995"/>
    <cellStyle name="20% - Énfasis5 21 6" xfId="7652"/>
    <cellStyle name="20% - Énfasis5 21 7" xfId="10874"/>
    <cellStyle name="20% - Énfasis5 21 8" xfId="12282"/>
    <cellStyle name="20% - Énfasis5 21 9" xfId="13690"/>
    <cellStyle name="20% - Énfasis5 22" xfId="2931"/>
    <cellStyle name="20% - Énfasis5 22 10" xfId="19251"/>
    <cellStyle name="20% - Énfasis5 22 11" xfId="20659"/>
    <cellStyle name="20% - Énfasis5 22 12" xfId="22067"/>
    <cellStyle name="20% - Énfasis5 22 13" xfId="23475"/>
    <cellStyle name="20% - Énfasis5 22 14" xfId="24883"/>
    <cellStyle name="20% - Énfasis5 22 15" xfId="26291"/>
    <cellStyle name="20% - Énfasis5 22 16" xfId="27699"/>
    <cellStyle name="20% - Énfasis5 22 17" xfId="29108"/>
    <cellStyle name="20% - Énfasis5 22 18" xfId="30517"/>
    <cellStyle name="20% - Énfasis5 22 19" xfId="31925"/>
    <cellStyle name="20% - Énfasis5 22 2" xfId="4655"/>
    <cellStyle name="20% - Énfasis5 22 20" xfId="28060"/>
    <cellStyle name="20% - Énfasis5 22 21" xfId="33458"/>
    <cellStyle name="20% - Énfasis5 22 22" xfId="36153"/>
    <cellStyle name="20% - Énfasis5 22 23" xfId="37561"/>
    <cellStyle name="20% - Énfasis5 22 24" xfId="38967"/>
    <cellStyle name="20% - Énfasis5 22 25" xfId="40373"/>
    <cellStyle name="20% - Énfasis5 22 26" xfId="41777"/>
    <cellStyle name="20% - Énfasis5 22 27" xfId="43177"/>
    <cellStyle name="20% - Énfasis5 22 28" xfId="44576"/>
    <cellStyle name="20% - Énfasis5 22 29" xfId="45969"/>
    <cellStyle name="20% - Énfasis5 22 3" xfId="9769"/>
    <cellStyle name="20% - Énfasis5 22 30" xfId="47346"/>
    <cellStyle name="20% - Énfasis5 22 31" xfId="48711"/>
    <cellStyle name="20% - Énfasis5 22 32" xfId="50057"/>
    <cellStyle name="20% - Énfasis5 22 33" xfId="51373"/>
    <cellStyle name="20% - Énfasis5 22 34" xfId="52661"/>
    <cellStyle name="20% - Énfasis5 22 35" xfId="53892"/>
    <cellStyle name="20% - Énfasis5 22 36" xfId="55035"/>
    <cellStyle name="20% - Énfasis5 22 37" xfId="56076"/>
    <cellStyle name="20% - Énfasis5 22 4" xfId="10803"/>
    <cellStyle name="20% - Énfasis5 22 5" xfId="12211"/>
    <cellStyle name="20% - Énfasis5 22 6" xfId="13619"/>
    <cellStyle name="20% - Énfasis5 22 7" xfId="15027"/>
    <cellStyle name="20% - Énfasis5 22 8" xfId="16435"/>
    <cellStyle name="20% - Énfasis5 22 9" xfId="17843"/>
    <cellStyle name="20% - Énfasis5 23" xfId="3344"/>
    <cellStyle name="20% - Énfasis5 23 10" xfId="20391"/>
    <cellStyle name="20% - Énfasis5 23 11" xfId="21799"/>
    <cellStyle name="20% - Énfasis5 23 12" xfId="23207"/>
    <cellStyle name="20% - Énfasis5 23 13" xfId="24615"/>
    <cellStyle name="20% - Énfasis5 23 14" xfId="26023"/>
    <cellStyle name="20% - Énfasis5 23 15" xfId="27431"/>
    <cellStyle name="20% - Énfasis5 23 16" xfId="28839"/>
    <cellStyle name="20% - Énfasis5 23 17" xfId="30249"/>
    <cellStyle name="20% - Énfasis5 23 18" xfId="31656"/>
    <cellStyle name="20% - Énfasis5 23 19" xfId="33066"/>
    <cellStyle name="20% - Énfasis5 23 2" xfId="7929"/>
    <cellStyle name="20% - Énfasis5 23 20" xfId="32273"/>
    <cellStyle name="20% - Énfasis5 23 21" xfId="35884"/>
    <cellStyle name="20% - Énfasis5 23 22" xfId="37292"/>
    <cellStyle name="20% - Énfasis5 23 23" xfId="38700"/>
    <cellStyle name="20% - Énfasis5 23 24" xfId="40106"/>
    <cellStyle name="20% - Énfasis5 23 25" xfId="41511"/>
    <cellStyle name="20% - Énfasis5 23 26" xfId="42911"/>
    <cellStyle name="20% - Énfasis5 23 27" xfId="44310"/>
    <cellStyle name="20% - Énfasis5 23 28" xfId="45705"/>
    <cellStyle name="20% - Énfasis5 23 29" xfId="47086"/>
    <cellStyle name="20% - Énfasis5 23 3" xfId="10535"/>
    <cellStyle name="20% - Énfasis5 23 30" xfId="48453"/>
    <cellStyle name="20% - Énfasis5 23 31" xfId="49803"/>
    <cellStyle name="20% - Énfasis5 23 32" xfId="51123"/>
    <cellStyle name="20% - Énfasis5 23 33" xfId="52418"/>
    <cellStyle name="20% - Énfasis5 23 34" xfId="53659"/>
    <cellStyle name="20% - Énfasis5 23 35" xfId="54824"/>
    <cellStyle name="20% - Énfasis5 23 36" xfId="55886"/>
    <cellStyle name="20% - Énfasis5 23 37" xfId="56791"/>
    <cellStyle name="20% - Énfasis5 23 4" xfId="11943"/>
    <cellStyle name="20% - Énfasis5 23 5" xfId="13351"/>
    <cellStyle name="20% - Énfasis5 23 6" xfId="14759"/>
    <cellStyle name="20% - Énfasis5 23 7" xfId="16167"/>
    <cellStyle name="20% - Énfasis5 23 8" xfId="17575"/>
    <cellStyle name="20% - Énfasis5 23 9" xfId="18983"/>
    <cellStyle name="20% - Énfasis5 24" xfId="5198"/>
    <cellStyle name="20% - Énfasis5 24 10" xfId="19915"/>
    <cellStyle name="20% - Énfasis5 24 11" xfId="21323"/>
    <cellStyle name="20% - Énfasis5 24 12" xfId="22731"/>
    <cellStyle name="20% - Énfasis5 24 13" xfId="24139"/>
    <cellStyle name="20% - Énfasis5 24 14" xfId="25547"/>
    <cellStyle name="20% - Énfasis5 24 15" xfId="26955"/>
    <cellStyle name="20% - Énfasis5 24 16" xfId="28363"/>
    <cellStyle name="20% - Énfasis5 24 17" xfId="29772"/>
    <cellStyle name="20% - Énfasis5 24 18" xfId="31179"/>
    <cellStyle name="20% - Énfasis5 24 19" xfId="32589"/>
    <cellStyle name="20% - Énfasis5 24 2" xfId="9690"/>
    <cellStyle name="20% - Énfasis5 24 20" xfId="35023"/>
    <cellStyle name="20% - Énfasis5 24 21" xfId="35088"/>
    <cellStyle name="20% - Énfasis5 24 22" xfId="36817"/>
    <cellStyle name="20% - Énfasis5 24 23" xfId="38225"/>
    <cellStyle name="20% - Énfasis5 24 24" xfId="39631"/>
    <cellStyle name="20% - Énfasis5 24 25" xfId="41036"/>
    <cellStyle name="20% - Énfasis5 24 26" xfId="42439"/>
    <cellStyle name="20% - Énfasis5 24 27" xfId="43838"/>
    <cellStyle name="20% - Énfasis5 24 28" xfId="45234"/>
    <cellStyle name="20% - Énfasis5 24 29" xfId="46624"/>
    <cellStyle name="20% - Énfasis5 24 3" xfId="8300"/>
    <cellStyle name="20% - Énfasis5 24 30" xfId="47996"/>
    <cellStyle name="20% - Énfasis5 24 31" xfId="49349"/>
    <cellStyle name="20% - Énfasis5 24 32" xfId="50680"/>
    <cellStyle name="20% - Énfasis5 24 33" xfId="51984"/>
    <cellStyle name="20% - Énfasis5 24 34" xfId="53247"/>
    <cellStyle name="20% - Énfasis5 24 35" xfId="54442"/>
    <cellStyle name="20% - Énfasis5 24 36" xfId="55538"/>
    <cellStyle name="20% - Énfasis5 24 37" xfId="56508"/>
    <cellStyle name="20% - Énfasis5 24 4" xfId="11467"/>
    <cellStyle name="20% - Énfasis5 24 5" xfId="12875"/>
    <cellStyle name="20% - Énfasis5 24 6" xfId="14283"/>
    <cellStyle name="20% - Énfasis5 24 7" xfId="15691"/>
    <cellStyle name="20% - Énfasis5 24 8" xfId="17099"/>
    <cellStyle name="20% - Énfasis5 24 9" xfId="18507"/>
    <cellStyle name="20% - Énfasis5 25" xfId="3922"/>
    <cellStyle name="20% - Énfasis5 25 10" xfId="12161"/>
    <cellStyle name="20% - Énfasis5 25 11" xfId="13569"/>
    <cellStyle name="20% - Énfasis5 25 12" xfId="14977"/>
    <cellStyle name="20% - Énfasis5 25 13" xfId="16385"/>
    <cellStyle name="20% - Énfasis5 25 14" xfId="17793"/>
    <cellStyle name="20% - Énfasis5 25 15" xfId="19201"/>
    <cellStyle name="20% - Énfasis5 25 16" xfId="20609"/>
    <cellStyle name="20% - Énfasis5 25 17" xfId="22017"/>
    <cellStyle name="20% - Énfasis5 25 18" xfId="23425"/>
    <cellStyle name="20% - Énfasis5 25 19" xfId="24833"/>
    <cellStyle name="20% - Énfasis5 25 2" xfId="8526"/>
    <cellStyle name="20% - Énfasis5 25 20" xfId="29179"/>
    <cellStyle name="20% - Énfasis5 25 21" xfId="30586"/>
    <cellStyle name="20% - Énfasis5 25 22" xfId="34325"/>
    <cellStyle name="20% - Énfasis5 25 23" xfId="31623"/>
    <cellStyle name="20% - Énfasis5 25 24" xfId="35596"/>
    <cellStyle name="20% - Énfasis5 25 25" xfId="34126"/>
    <cellStyle name="20% - Énfasis5 25 26" xfId="31105"/>
    <cellStyle name="20% - Énfasis5 25 27" xfId="36103"/>
    <cellStyle name="20% - Énfasis5 25 28" xfId="37511"/>
    <cellStyle name="20% - Énfasis5 25 29" xfId="38917"/>
    <cellStyle name="20% - Énfasis5 25 3" xfId="8284"/>
    <cellStyle name="20% - Énfasis5 25 30" xfId="40323"/>
    <cellStyle name="20% - Énfasis5 25 31" xfId="41727"/>
    <cellStyle name="20% - Énfasis5 25 32" xfId="43127"/>
    <cellStyle name="20% - Énfasis5 25 33" xfId="44526"/>
    <cellStyle name="20% - Énfasis5 25 34" xfId="45919"/>
    <cellStyle name="20% - Énfasis5 25 35" xfId="47296"/>
    <cellStyle name="20% - Énfasis5 25 36" xfId="48662"/>
    <cellStyle name="20% - Énfasis5 25 37" xfId="50008"/>
    <cellStyle name="20% - Énfasis5 25 4" xfId="9682"/>
    <cellStyle name="20% - Énfasis5 25 5" xfId="7714"/>
    <cellStyle name="20% - Énfasis5 25 6" xfId="6444"/>
    <cellStyle name="20% - Énfasis5 25 7" xfId="8590"/>
    <cellStyle name="20% - Énfasis5 25 8" xfId="4430"/>
    <cellStyle name="20% - Énfasis5 25 9" xfId="10753"/>
    <cellStyle name="20% - Énfasis5 26" xfId="5060"/>
    <cellStyle name="20% - Énfasis5 26 10" xfId="20821"/>
    <cellStyle name="20% - Énfasis5 26 11" xfId="22229"/>
    <cellStyle name="20% - Énfasis5 26 12" xfId="23637"/>
    <cellStyle name="20% - Énfasis5 26 13" xfId="25045"/>
    <cellStyle name="20% - Énfasis5 26 14" xfId="26453"/>
    <cellStyle name="20% - Énfasis5 26 15" xfId="27861"/>
    <cellStyle name="20% - Énfasis5 26 16" xfId="29270"/>
    <cellStyle name="20% - Énfasis5 26 17" xfId="30679"/>
    <cellStyle name="20% - Énfasis5 26 18" xfId="32087"/>
    <cellStyle name="20% - Énfasis5 26 19" xfId="33495"/>
    <cellStyle name="20% - Énfasis5 26 2" xfId="9560"/>
    <cellStyle name="20% - Énfasis5 26 20" xfId="34438"/>
    <cellStyle name="20% - Énfasis5 26 21" xfId="36315"/>
    <cellStyle name="20% - Énfasis5 26 22" xfId="37723"/>
    <cellStyle name="20% - Énfasis5 26 23" xfId="39129"/>
    <cellStyle name="20% - Énfasis5 26 24" xfId="40534"/>
    <cellStyle name="20% - Énfasis5 26 25" xfId="41938"/>
    <cellStyle name="20% - Énfasis5 26 26" xfId="43338"/>
    <cellStyle name="20% - Énfasis5 26 27" xfId="44735"/>
    <cellStyle name="20% - Énfasis5 26 28" xfId="46127"/>
    <cellStyle name="20% - Énfasis5 26 29" xfId="47504"/>
    <cellStyle name="20% - Énfasis5 26 3" xfId="10965"/>
    <cellStyle name="20% - Énfasis5 26 30" xfId="48867"/>
    <cellStyle name="20% - Énfasis5 26 31" xfId="50207"/>
    <cellStyle name="20% - Énfasis5 26 32" xfId="51519"/>
    <cellStyle name="20% - Énfasis5 26 33" xfId="52800"/>
    <cellStyle name="20% - Énfasis5 26 34" xfId="54017"/>
    <cellStyle name="20% - Énfasis5 26 35" xfId="55149"/>
    <cellStyle name="20% - Énfasis5 26 36" xfId="56174"/>
    <cellStyle name="20% - Énfasis5 26 37" xfId="57009"/>
    <cellStyle name="20% - Énfasis5 26 4" xfId="12373"/>
    <cellStyle name="20% - Énfasis5 26 5" xfId="13781"/>
    <cellStyle name="20% - Énfasis5 26 6" xfId="15189"/>
    <cellStyle name="20% - Énfasis5 26 7" xfId="16597"/>
    <cellStyle name="20% - Énfasis5 26 8" xfId="18005"/>
    <cellStyle name="20% - Énfasis5 26 9" xfId="19413"/>
    <cellStyle name="20% - Énfasis5 27" xfId="4202"/>
    <cellStyle name="20% - Énfasis5 27 10" xfId="12368"/>
    <cellStyle name="20% - Énfasis5 27 11" xfId="13776"/>
    <cellStyle name="20% - Énfasis5 27 12" xfId="15184"/>
    <cellStyle name="20% - Énfasis5 27 13" xfId="16592"/>
    <cellStyle name="20% - Énfasis5 27 14" xfId="18000"/>
    <cellStyle name="20% - Énfasis5 27 15" xfId="19408"/>
    <cellStyle name="20% - Énfasis5 27 16" xfId="20816"/>
    <cellStyle name="20% - Énfasis5 27 17" xfId="22224"/>
    <cellStyle name="20% - Énfasis5 27 18" xfId="23632"/>
    <cellStyle name="20% - Énfasis5 27 19" xfId="25040"/>
    <cellStyle name="20% - Énfasis5 27 2" xfId="8784"/>
    <cellStyle name="20% - Énfasis5 27 20" xfId="31896"/>
    <cellStyle name="20% - Énfasis5 27 21" xfId="32616"/>
    <cellStyle name="20% - Énfasis5 27 22" xfId="17890"/>
    <cellStyle name="20% - Énfasis5 27 23" xfId="33347"/>
    <cellStyle name="20% - Énfasis5 27 24" xfId="35553"/>
    <cellStyle name="20% - Énfasis5 27 25" xfId="34053"/>
    <cellStyle name="20% - Énfasis5 27 26" xfId="34433"/>
    <cellStyle name="20% - Énfasis5 27 27" xfId="36310"/>
    <cellStyle name="20% - Énfasis5 27 28" xfId="37718"/>
    <cellStyle name="20% - Énfasis5 27 29" xfId="39124"/>
    <cellStyle name="20% - Énfasis5 27 3" xfId="9987"/>
    <cellStyle name="20% - Énfasis5 27 30" xfId="40529"/>
    <cellStyle name="20% - Énfasis5 27 31" xfId="41933"/>
    <cellStyle name="20% - Énfasis5 27 32" xfId="43333"/>
    <cellStyle name="20% - Énfasis5 27 33" xfId="44730"/>
    <cellStyle name="20% - Énfasis5 27 34" xfId="46122"/>
    <cellStyle name="20% - Énfasis5 27 35" xfId="47499"/>
    <cellStyle name="20% - Énfasis5 27 36" xfId="48862"/>
    <cellStyle name="20% - Énfasis5 27 37" xfId="50202"/>
    <cellStyle name="20% - Énfasis5 27 4" xfId="9077"/>
    <cellStyle name="20% - Énfasis5 27 5" xfId="7936"/>
    <cellStyle name="20% - Énfasis5 27 6" xfId="7854"/>
    <cellStyle name="20% - Énfasis5 27 7" xfId="8424"/>
    <cellStyle name="20% - Énfasis5 27 8" xfId="9184"/>
    <cellStyle name="20% - Énfasis5 27 9" xfId="10960"/>
    <cellStyle name="20% - Énfasis5 28" xfId="5486"/>
    <cellStyle name="20% - Énfasis5 28 10" xfId="19626"/>
    <cellStyle name="20% - Énfasis5 28 11" xfId="21034"/>
    <cellStyle name="20% - Énfasis5 28 12" xfId="22442"/>
    <cellStyle name="20% - Énfasis5 28 13" xfId="23850"/>
    <cellStyle name="20% - Énfasis5 28 14" xfId="25258"/>
    <cellStyle name="20% - Énfasis5 28 15" xfId="26666"/>
    <cellStyle name="20% - Énfasis5 28 16" xfId="28074"/>
    <cellStyle name="20% - Énfasis5 28 17" xfId="29483"/>
    <cellStyle name="20% - Énfasis5 28 18" xfId="30892"/>
    <cellStyle name="20% - Énfasis5 28 19" xfId="32300"/>
    <cellStyle name="20% - Énfasis5 28 2" xfId="9969"/>
    <cellStyle name="20% - Énfasis5 28 20" xfId="34368"/>
    <cellStyle name="20% - Énfasis5 28 21" xfId="34661"/>
    <cellStyle name="20% - Énfasis5 28 22" xfId="36528"/>
    <cellStyle name="20% - Énfasis5 28 23" xfId="37936"/>
    <cellStyle name="20% - Énfasis5 28 24" xfId="39342"/>
    <cellStyle name="20% - Énfasis5 28 25" xfId="40747"/>
    <cellStyle name="20% - Énfasis5 28 26" xfId="42151"/>
    <cellStyle name="20% - Énfasis5 28 27" xfId="43550"/>
    <cellStyle name="20% - Énfasis5 28 28" xfId="44946"/>
    <cellStyle name="20% - Énfasis5 28 29" xfId="46338"/>
    <cellStyle name="20% - Énfasis5 28 3" xfId="10109"/>
    <cellStyle name="20% - Énfasis5 28 30" xfId="47713"/>
    <cellStyle name="20% - Énfasis5 28 31" xfId="49072"/>
    <cellStyle name="20% - Énfasis5 28 32" xfId="50410"/>
    <cellStyle name="20% - Énfasis5 28 33" xfId="51718"/>
    <cellStyle name="20% - Énfasis5 28 34" xfId="52990"/>
    <cellStyle name="20% - Énfasis5 28 35" xfId="54196"/>
    <cellStyle name="20% - Énfasis5 28 36" xfId="55310"/>
    <cellStyle name="20% - Énfasis5 28 37" xfId="56314"/>
    <cellStyle name="20% - Énfasis5 28 4" xfId="11178"/>
    <cellStyle name="20% - Énfasis5 28 5" xfId="12586"/>
    <cellStyle name="20% - Énfasis5 28 6" xfId="13994"/>
    <cellStyle name="20% - Énfasis5 28 7" xfId="15402"/>
    <cellStyle name="20% - Énfasis5 28 8" xfId="16810"/>
    <cellStyle name="20% - Énfasis5 28 9" xfId="18218"/>
    <cellStyle name="20% - Énfasis5 29" xfId="5838"/>
    <cellStyle name="20% - Énfasis5 29 10" xfId="16997"/>
    <cellStyle name="20% - Énfasis5 29 11" xfId="18405"/>
    <cellStyle name="20% - Énfasis5 29 12" xfId="19813"/>
    <cellStyle name="20% - Énfasis5 29 13" xfId="21221"/>
    <cellStyle name="20% - Énfasis5 29 14" xfId="22629"/>
    <cellStyle name="20% - Énfasis5 29 15" xfId="24037"/>
    <cellStyle name="20% - Énfasis5 29 16" xfId="25445"/>
    <cellStyle name="20% - Énfasis5 29 17" xfId="26853"/>
    <cellStyle name="20% - Énfasis5 29 18" xfId="28261"/>
    <cellStyle name="20% - Énfasis5 29 19" xfId="29670"/>
    <cellStyle name="20% - Énfasis5 29 2" xfId="10298"/>
    <cellStyle name="20% - Énfasis5 29 20" xfId="32415"/>
    <cellStyle name="20% - Énfasis5 29 21" xfId="30523"/>
    <cellStyle name="20% - Énfasis5 29 22" xfId="25848"/>
    <cellStyle name="20% - Énfasis5 29 23" xfId="34865"/>
    <cellStyle name="20% - Énfasis5 29 24" xfId="36715"/>
    <cellStyle name="20% - Énfasis5 29 25" xfId="38123"/>
    <cellStyle name="20% - Énfasis5 29 26" xfId="39529"/>
    <cellStyle name="20% - Énfasis5 29 27" xfId="40934"/>
    <cellStyle name="20% - Énfasis5 29 28" xfId="42337"/>
    <cellStyle name="20% - Énfasis5 29 29" xfId="43736"/>
    <cellStyle name="20% - Énfasis5 29 3" xfId="8037"/>
    <cellStyle name="20% - Énfasis5 29 30" xfId="45132"/>
    <cellStyle name="20% - Énfasis5 29 31" xfId="46522"/>
    <cellStyle name="20% - Énfasis5 29 32" xfId="47896"/>
    <cellStyle name="20% - Énfasis5 29 33" xfId="49253"/>
    <cellStyle name="20% - Énfasis5 29 34" xfId="50586"/>
    <cellStyle name="20% - Énfasis5 29 35" xfId="51891"/>
    <cellStyle name="20% - Énfasis5 29 36" xfId="53159"/>
    <cellStyle name="20% - Énfasis5 29 37" xfId="54360"/>
    <cellStyle name="20% - Énfasis5 29 4" xfId="10085"/>
    <cellStyle name="20% - Énfasis5 29 5" xfId="8302"/>
    <cellStyle name="20% - Énfasis5 29 6" xfId="11365"/>
    <cellStyle name="20% - Énfasis5 29 7" xfId="12773"/>
    <cellStyle name="20% - Énfasis5 29 8" xfId="14181"/>
    <cellStyle name="20% - Énfasis5 29 9" xfId="15589"/>
    <cellStyle name="20% - Énfasis5 3" xfId="363"/>
    <cellStyle name="20% - Énfasis5 3 10" xfId="1792"/>
    <cellStyle name="20% - Énfasis5 3 11" xfId="1948"/>
    <cellStyle name="20% - Énfasis5 3 12" xfId="2375"/>
    <cellStyle name="20% - Énfasis5 3 13" xfId="1944"/>
    <cellStyle name="20% - Énfasis5 3 14" xfId="2435"/>
    <cellStyle name="20% - Énfasis5 3 15" xfId="2592"/>
    <cellStyle name="20% - Énfasis5 3 16" xfId="2881"/>
    <cellStyle name="20% - Énfasis5 3 17" xfId="58174"/>
    <cellStyle name="20% - Énfasis5 3 2" xfId="775"/>
    <cellStyle name="20% - Énfasis5 3 3" xfId="734"/>
    <cellStyle name="20% - Énfasis5 3 4" xfId="838"/>
    <cellStyle name="20% - Énfasis5 3 5" xfId="998"/>
    <cellStyle name="20% - Énfasis5 3 6" xfId="1158"/>
    <cellStyle name="20% - Énfasis5 3 7" xfId="1318"/>
    <cellStyle name="20% - Énfasis5 3 8" xfId="1477"/>
    <cellStyle name="20% - Énfasis5 3 9" xfId="1636"/>
    <cellStyle name="20% - Énfasis5 30" xfId="5158"/>
    <cellStyle name="20% - Énfasis5 30 10" xfId="21546"/>
    <cellStyle name="20% - Énfasis5 30 11" xfId="22954"/>
    <cellStyle name="20% - Énfasis5 30 12" xfId="24362"/>
    <cellStyle name="20% - Énfasis5 30 13" xfId="25770"/>
    <cellStyle name="20% - Énfasis5 30 14" xfId="27178"/>
    <cellStyle name="20% - Énfasis5 30 15" xfId="28586"/>
    <cellStyle name="20% - Énfasis5 30 16" xfId="29996"/>
    <cellStyle name="20% - Énfasis5 30 17" xfId="31403"/>
    <cellStyle name="20% - Énfasis5 30 18" xfId="32813"/>
    <cellStyle name="20% - Énfasis5 30 19" xfId="34219"/>
    <cellStyle name="20% - Énfasis5 30 2" xfId="9653"/>
    <cellStyle name="20% - Énfasis5 30 20" xfId="35332"/>
    <cellStyle name="20% - Énfasis5 30 21" xfId="37041"/>
    <cellStyle name="20% - Énfasis5 30 22" xfId="38449"/>
    <cellStyle name="20% - Énfasis5 30 23" xfId="39855"/>
    <cellStyle name="20% - Énfasis5 30 24" xfId="41260"/>
    <cellStyle name="20% - Énfasis5 30 25" xfId="42662"/>
    <cellStyle name="20% - Énfasis5 30 26" xfId="44061"/>
    <cellStyle name="20% - Énfasis5 30 27" xfId="45457"/>
    <cellStyle name="20% - Énfasis5 30 28" xfId="46844"/>
    <cellStyle name="20% - Énfasis5 30 29" xfId="48214"/>
    <cellStyle name="20% - Énfasis5 30 3" xfId="11690"/>
    <cellStyle name="20% - Énfasis5 30 30" xfId="49566"/>
    <cellStyle name="20% - Énfasis5 30 31" xfId="50892"/>
    <cellStyle name="20% - Énfasis5 30 32" xfId="52195"/>
    <cellStyle name="20% - Énfasis5 30 33" xfId="53449"/>
    <cellStyle name="20% - Énfasis5 30 34" xfId="54637"/>
    <cellStyle name="20% - Énfasis5 30 35" xfId="55719"/>
    <cellStyle name="20% - Énfasis5 30 36" xfId="56660"/>
    <cellStyle name="20% - Énfasis5 30 37" xfId="57390"/>
    <cellStyle name="20% - Énfasis5 30 4" xfId="13098"/>
    <cellStyle name="20% - Énfasis5 30 5" xfId="14506"/>
    <cellStyle name="20% - Énfasis5 30 6" xfId="15914"/>
    <cellStyle name="20% - Énfasis5 30 7" xfId="17322"/>
    <cellStyle name="20% - Énfasis5 30 8" xfId="18730"/>
    <cellStyle name="20% - Énfasis5 30 9" xfId="20138"/>
    <cellStyle name="20% - Énfasis5 31" xfId="4432"/>
    <cellStyle name="20% - Énfasis5 31 10" xfId="18795"/>
    <cellStyle name="20% - Énfasis5 31 11" xfId="20203"/>
    <cellStyle name="20% - Énfasis5 31 12" xfId="21611"/>
    <cellStyle name="20% - Énfasis5 31 13" xfId="23019"/>
    <cellStyle name="20% - Énfasis5 31 14" xfId="24427"/>
    <cellStyle name="20% - Énfasis5 31 15" xfId="25835"/>
    <cellStyle name="20% - Énfasis5 31 16" xfId="27243"/>
    <cellStyle name="20% - Énfasis5 31 17" xfId="28651"/>
    <cellStyle name="20% - Énfasis5 31 18" xfId="30061"/>
    <cellStyle name="20% - Énfasis5 31 19" xfId="31468"/>
    <cellStyle name="20% - Énfasis5 31 2" xfId="8990"/>
    <cellStyle name="20% - Énfasis5 31 20" xfId="32614"/>
    <cellStyle name="20% - Énfasis5 31 21" xfId="35242"/>
    <cellStyle name="20% - Énfasis5 31 22" xfId="27647"/>
    <cellStyle name="20% - Énfasis5 31 23" xfId="37106"/>
    <cellStyle name="20% - Énfasis5 31 24" xfId="38514"/>
    <cellStyle name="20% - Énfasis5 31 25" xfId="39920"/>
    <cellStyle name="20% - Énfasis5 31 26" xfId="41325"/>
    <cellStyle name="20% - Énfasis5 31 27" xfId="42727"/>
    <cellStyle name="20% - Énfasis5 31 28" xfId="44126"/>
    <cellStyle name="20% - Énfasis5 31 29" xfId="45522"/>
    <cellStyle name="20% - Énfasis5 31 3" xfId="9277"/>
    <cellStyle name="20% - Énfasis5 31 30" xfId="46908"/>
    <cellStyle name="20% - Énfasis5 31 31" xfId="48278"/>
    <cellStyle name="20% - Énfasis5 31 32" xfId="49630"/>
    <cellStyle name="20% - Énfasis5 31 33" xfId="50956"/>
    <cellStyle name="20% - Énfasis5 31 34" xfId="52259"/>
    <cellStyle name="20% - Énfasis5 31 35" xfId="53511"/>
    <cellStyle name="20% - Énfasis5 31 36" xfId="54695"/>
    <cellStyle name="20% - Énfasis5 31 37" xfId="55771"/>
    <cellStyle name="20% - Énfasis5 31 4" xfId="7950"/>
    <cellStyle name="20% - Énfasis5 31 5" xfId="11755"/>
    <cellStyle name="20% - Énfasis5 31 6" xfId="13163"/>
    <cellStyle name="20% - Énfasis5 31 7" xfId="14571"/>
    <cellStyle name="20% - Énfasis5 31 8" xfId="15979"/>
    <cellStyle name="20% - Énfasis5 31 9" xfId="17387"/>
    <cellStyle name="20% - Énfasis5 32" xfId="5172"/>
    <cellStyle name="20% - Énfasis5 32 10" xfId="15166"/>
    <cellStyle name="20% - Énfasis5 32 11" xfId="16574"/>
    <cellStyle name="20% - Énfasis5 32 12" xfId="17982"/>
    <cellStyle name="20% - Énfasis5 32 13" xfId="19390"/>
    <cellStyle name="20% - Énfasis5 32 14" xfId="20798"/>
    <cellStyle name="20% - Énfasis5 32 15" xfId="22206"/>
    <cellStyle name="20% - Énfasis5 32 16" xfId="23614"/>
    <cellStyle name="20% - Énfasis5 32 17" xfId="25022"/>
    <cellStyle name="20% - Énfasis5 32 18" xfId="26430"/>
    <cellStyle name="20% - Énfasis5 32 19" xfId="27838"/>
    <cellStyle name="20% - Énfasis5 32 2" xfId="9667"/>
    <cellStyle name="20% - Énfasis5 32 20" xfId="33474"/>
    <cellStyle name="20% - Énfasis5 32 21" xfId="22086"/>
    <cellStyle name="20% - Énfasis5 32 22" xfId="31959"/>
    <cellStyle name="20% - Énfasis5 32 23" xfId="34090"/>
    <cellStyle name="20% - Énfasis5 32 24" xfId="34415"/>
    <cellStyle name="20% - Énfasis5 32 25" xfId="36292"/>
    <cellStyle name="20% - Énfasis5 32 26" xfId="37700"/>
    <cellStyle name="20% - Énfasis5 32 27" xfId="39106"/>
    <cellStyle name="20% - Énfasis5 32 28" xfId="40511"/>
    <cellStyle name="20% - Énfasis5 32 29" xfId="41915"/>
    <cellStyle name="20% - Énfasis5 32 3" xfId="8238"/>
    <cellStyle name="20% - Énfasis5 32 30" xfId="43315"/>
    <cellStyle name="20% - Énfasis5 32 31" xfId="44712"/>
    <cellStyle name="20% - Énfasis5 32 32" xfId="46104"/>
    <cellStyle name="20% - Énfasis5 32 33" xfId="47481"/>
    <cellStyle name="20% - Énfasis5 32 34" xfId="48845"/>
    <cellStyle name="20% - Énfasis5 32 35" xfId="50186"/>
    <cellStyle name="20% - Énfasis5 32 36" xfId="51499"/>
    <cellStyle name="20% - Énfasis5 32 37" xfId="52783"/>
    <cellStyle name="20% - Énfasis5 32 4" xfId="9571"/>
    <cellStyle name="20% - Énfasis5 32 5" xfId="9774"/>
    <cellStyle name="20% - Énfasis5 32 6" xfId="10336"/>
    <cellStyle name="20% - Énfasis5 32 7" xfId="10942"/>
    <cellStyle name="20% - Énfasis5 32 8" xfId="12350"/>
    <cellStyle name="20% - Énfasis5 32 9" xfId="13758"/>
    <cellStyle name="20% - Énfasis5 33" xfId="5817"/>
    <cellStyle name="20% - Énfasis5 33 10" xfId="15059"/>
    <cellStyle name="20% - Énfasis5 33 11" xfId="16467"/>
    <cellStyle name="20% - Énfasis5 33 12" xfId="17875"/>
    <cellStyle name="20% - Énfasis5 33 13" xfId="19283"/>
    <cellStyle name="20% - Énfasis5 33 14" xfId="20691"/>
    <cellStyle name="20% - Énfasis5 33 15" xfId="22099"/>
    <cellStyle name="20% - Énfasis5 33 16" xfId="23507"/>
    <cellStyle name="20% - Énfasis5 33 17" xfId="24915"/>
    <cellStyle name="20% - Énfasis5 33 18" xfId="26323"/>
    <cellStyle name="20% - Énfasis5 33 19" xfId="27731"/>
    <cellStyle name="20% - Énfasis5 33 2" xfId="10280"/>
    <cellStyle name="20% - Énfasis5 33 20" xfId="26878"/>
    <cellStyle name="20% - Énfasis5 33 21" xfId="31991"/>
    <cellStyle name="20% - Énfasis5 33 22" xfId="34988"/>
    <cellStyle name="20% - Énfasis5 33 23" xfId="32400"/>
    <cellStyle name="20% - Énfasis5 33 24" xfId="32293"/>
    <cellStyle name="20% - Énfasis5 33 25" xfId="36185"/>
    <cellStyle name="20% - Énfasis5 33 26" xfId="37593"/>
    <cellStyle name="20% - Énfasis5 33 27" xfId="38999"/>
    <cellStyle name="20% - Énfasis5 33 28" xfId="40405"/>
    <cellStyle name="20% - Énfasis5 33 29" xfId="41809"/>
    <cellStyle name="20% - Énfasis5 33 3" xfId="5319"/>
    <cellStyle name="20% - Énfasis5 33 30" xfId="43209"/>
    <cellStyle name="20% - Énfasis5 33 31" xfId="44608"/>
    <cellStyle name="20% - Énfasis5 33 32" xfId="46000"/>
    <cellStyle name="20% - Énfasis5 33 33" xfId="47377"/>
    <cellStyle name="20% - Énfasis5 33 34" xfId="48742"/>
    <cellStyle name="20% - Énfasis5 33 35" xfId="50084"/>
    <cellStyle name="20% - Énfasis5 33 36" xfId="51397"/>
    <cellStyle name="20% - Énfasis5 33 37" xfId="52684"/>
    <cellStyle name="20% - Énfasis5 33 4" xfId="8771"/>
    <cellStyle name="20% - Énfasis5 33 5" xfId="8379"/>
    <cellStyle name="20% - Énfasis5 33 6" xfId="9737"/>
    <cellStyle name="20% - Énfasis5 33 7" xfId="10835"/>
    <cellStyle name="20% - Énfasis5 33 8" xfId="12243"/>
    <cellStyle name="20% - Énfasis5 33 9" xfId="13651"/>
    <cellStyle name="20% - Énfasis5 34" xfId="5174"/>
    <cellStyle name="20% - Énfasis5 34 10" xfId="13184"/>
    <cellStyle name="20% - Énfasis5 34 11" xfId="14592"/>
    <cellStyle name="20% - Énfasis5 34 12" xfId="16000"/>
    <cellStyle name="20% - Énfasis5 34 13" xfId="17408"/>
    <cellStyle name="20% - Énfasis5 34 14" xfId="18816"/>
    <cellStyle name="20% - Énfasis5 34 15" xfId="20224"/>
    <cellStyle name="20% - Énfasis5 34 16" xfId="21632"/>
    <cellStyle name="20% - Énfasis5 34 17" xfId="23040"/>
    <cellStyle name="20% - Énfasis5 34 18" xfId="24448"/>
    <cellStyle name="20% - Énfasis5 34 19" xfId="25856"/>
    <cellStyle name="20% - Énfasis5 34 2" xfId="9669"/>
    <cellStyle name="20% - Énfasis5 34 20" xfId="26565"/>
    <cellStyle name="20% - Énfasis5 34 21" xfId="34272"/>
    <cellStyle name="20% - Énfasis5 34 22" xfId="31576"/>
    <cellStyle name="20% - Énfasis5 34 23" xfId="33130"/>
    <cellStyle name="20% - Énfasis5 34 24" xfId="32992"/>
    <cellStyle name="20% - Énfasis5 34 25" xfId="26908"/>
    <cellStyle name="20% - Énfasis5 34 26" xfId="32114"/>
    <cellStyle name="20% - Énfasis5 34 27" xfId="37127"/>
    <cellStyle name="20% - Énfasis5 34 28" xfId="38535"/>
    <cellStyle name="20% - Énfasis5 34 29" xfId="39941"/>
    <cellStyle name="20% - Énfasis5 34 3" xfId="10125"/>
    <cellStyle name="20% - Énfasis5 34 30" xfId="41346"/>
    <cellStyle name="20% - Énfasis5 34 31" xfId="42748"/>
    <cellStyle name="20% - Énfasis5 34 32" xfId="44147"/>
    <cellStyle name="20% - Énfasis5 34 33" xfId="45543"/>
    <cellStyle name="20% - Énfasis5 34 34" xfId="46929"/>
    <cellStyle name="20% - Énfasis5 34 35" xfId="48299"/>
    <cellStyle name="20% - Énfasis5 34 36" xfId="49651"/>
    <cellStyle name="20% - Énfasis5 34 37" xfId="50976"/>
    <cellStyle name="20% - Énfasis5 34 4" xfId="9411"/>
    <cellStyle name="20% - Énfasis5 34 5" xfId="8870"/>
    <cellStyle name="20% - Énfasis5 34 6" xfId="10389"/>
    <cellStyle name="20% - Énfasis5 34 7" xfId="8872"/>
    <cellStyle name="20% - Énfasis5 34 8" xfId="9652"/>
    <cellStyle name="20% - Énfasis5 34 9" xfId="11776"/>
    <cellStyle name="20% - Énfasis5 35" xfId="5686"/>
    <cellStyle name="20% - Énfasis5 35 10" xfId="18916"/>
    <cellStyle name="20% - Énfasis5 35 11" xfId="20324"/>
    <cellStyle name="20% - Énfasis5 35 12" xfId="21732"/>
    <cellStyle name="20% - Énfasis5 35 13" xfId="23140"/>
    <cellStyle name="20% - Énfasis5 35 14" xfId="24548"/>
    <cellStyle name="20% - Énfasis5 35 15" xfId="25956"/>
    <cellStyle name="20% - Énfasis5 35 16" xfId="27364"/>
    <cellStyle name="20% - Énfasis5 35 17" xfId="28772"/>
    <cellStyle name="20% - Énfasis5 35 18" xfId="30182"/>
    <cellStyle name="20% - Énfasis5 35 19" xfId="31589"/>
    <cellStyle name="20% - Énfasis5 35 2" xfId="10165"/>
    <cellStyle name="20% - Énfasis5 35 20" xfId="31112"/>
    <cellStyle name="20% - Énfasis5 35 21" xfId="34304"/>
    <cellStyle name="20% - Énfasis5 35 22" xfId="35818"/>
    <cellStyle name="20% - Énfasis5 35 23" xfId="37226"/>
    <cellStyle name="20% - Énfasis5 35 24" xfId="38634"/>
    <cellStyle name="20% - Énfasis5 35 25" xfId="40040"/>
    <cellStyle name="20% - Énfasis5 35 26" xfId="41445"/>
    <cellStyle name="20% - Énfasis5 35 27" xfId="42846"/>
    <cellStyle name="20% - Énfasis5 35 28" xfId="44245"/>
    <cellStyle name="20% - Énfasis5 35 29" xfId="45640"/>
    <cellStyle name="20% - Énfasis5 35 3" xfId="8980"/>
    <cellStyle name="20% - Énfasis5 35 30" xfId="47023"/>
    <cellStyle name="20% - Énfasis5 35 31" xfId="48391"/>
    <cellStyle name="20% - Énfasis5 35 32" xfId="49742"/>
    <cellStyle name="20% - Énfasis5 35 33" xfId="51062"/>
    <cellStyle name="20% - Énfasis5 35 34" xfId="52360"/>
    <cellStyle name="20% - Énfasis5 35 35" xfId="53605"/>
    <cellStyle name="20% - Énfasis5 35 36" xfId="54776"/>
    <cellStyle name="20% - Énfasis5 35 37" xfId="55842"/>
    <cellStyle name="20% - Énfasis5 35 4" xfId="10468"/>
    <cellStyle name="20% - Énfasis5 35 5" xfId="11876"/>
    <cellStyle name="20% - Énfasis5 35 6" xfId="13284"/>
    <cellStyle name="20% - Énfasis5 35 7" xfId="14692"/>
    <cellStyle name="20% - Énfasis5 35 8" xfId="16100"/>
    <cellStyle name="20% - Énfasis5 35 9" xfId="17508"/>
    <cellStyle name="20% - Énfasis5 36" xfId="3409"/>
    <cellStyle name="20% - Énfasis5 36 10" xfId="17226"/>
    <cellStyle name="20% - Énfasis5 36 11" xfId="18634"/>
    <cellStyle name="20% - Énfasis5 36 12" xfId="20042"/>
    <cellStyle name="20% - Énfasis5 36 13" xfId="21450"/>
    <cellStyle name="20% - Énfasis5 36 14" xfId="22858"/>
    <cellStyle name="20% - Énfasis5 36 15" xfId="24266"/>
    <cellStyle name="20% - Énfasis5 36 16" xfId="25674"/>
    <cellStyle name="20% - Énfasis5 36 17" xfId="27082"/>
    <cellStyle name="20% - Énfasis5 36 18" xfId="28490"/>
    <cellStyle name="20% - Énfasis5 36 19" xfId="29900"/>
    <cellStyle name="20% - Énfasis5 36 2" xfId="7989"/>
    <cellStyle name="20% - Énfasis5 36 20" xfId="30657"/>
    <cellStyle name="20% - Énfasis5 36 21" xfId="31330"/>
    <cellStyle name="20% - Énfasis5 36 22" xfId="29568"/>
    <cellStyle name="20% - Énfasis5 36 23" xfId="35225"/>
    <cellStyle name="20% - Énfasis5 36 24" xfId="36945"/>
    <cellStyle name="20% - Énfasis5 36 25" xfId="38353"/>
    <cellStyle name="20% - Énfasis5 36 26" xfId="39759"/>
    <cellStyle name="20% - Énfasis5 36 27" xfId="41164"/>
    <cellStyle name="20% - Énfasis5 36 28" xfId="42566"/>
    <cellStyle name="20% - Énfasis5 36 29" xfId="43965"/>
    <cellStyle name="20% - Énfasis5 36 3" xfId="7211"/>
    <cellStyle name="20% - Énfasis5 36 30" xfId="45361"/>
    <cellStyle name="20% - Énfasis5 36 31" xfId="46749"/>
    <cellStyle name="20% - Énfasis5 36 32" xfId="48119"/>
    <cellStyle name="20% - Énfasis5 36 33" xfId="49472"/>
    <cellStyle name="20% - Énfasis5 36 34" xfId="50799"/>
    <cellStyle name="20% - Énfasis5 36 35" xfId="52103"/>
    <cellStyle name="20% - Énfasis5 36 36" xfId="53360"/>
    <cellStyle name="20% - Énfasis5 36 37" xfId="54551"/>
    <cellStyle name="20% - Énfasis5 36 4" xfId="7967"/>
    <cellStyle name="20% - Énfasis5 36 5" xfId="10104"/>
    <cellStyle name="20% - Énfasis5 36 6" xfId="11594"/>
    <cellStyle name="20% - Énfasis5 36 7" xfId="13002"/>
    <cellStyle name="20% - Énfasis5 36 8" xfId="14410"/>
    <cellStyle name="20% - Énfasis5 36 9" xfId="15818"/>
    <cellStyle name="20% - Énfasis5 37" xfId="5232"/>
    <cellStyle name="20% - Énfasis5 37 10" xfId="17658"/>
    <cellStyle name="20% - Énfasis5 37 11" xfId="19066"/>
    <cellStyle name="20% - Énfasis5 37 12" xfId="20474"/>
    <cellStyle name="20% - Énfasis5 37 13" xfId="21882"/>
    <cellStyle name="20% - Énfasis5 37 14" xfId="23290"/>
    <cellStyle name="20% - Énfasis5 37 15" xfId="24698"/>
    <cellStyle name="20% - Énfasis5 37 16" xfId="26106"/>
    <cellStyle name="20% - Énfasis5 37 17" xfId="27514"/>
    <cellStyle name="20% - Énfasis5 37 18" xfId="28922"/>
    <cellStyle name="20% - Énfasis5 37 19" xfId="30332"/>
    <cellStyle name="20% - Énfasis5 37 2" xfId="9724"/>
    <cellStyle name="20% - Énfasis5 37 20" xfId="35624"/>
    <cellStyle name="20% - Énfasis5 37 21" xfId="29732"/>
    <cellStyle name="20% - Énfasis5 37 22" xfId="29909"/>
    <cellStyle name="20% - Énfasis5 37 23" xfId="35967"/>
    <cellStyle name="20% - Énfasis5 37 24" xfId="37375"/>
    <cellStyle name="20% - Énfasis5 37 25" xfId="38783"/>
    <cellStyle name="20% - Énfasis5 37 26" xfId="40189"/>
    <cellStyle name="20% - Énfasis5 37 27" xfId="41594"/>
    <cellStyle name="20% - Énfasis5 37 28" xfId="42994"/>
    <cellStyle name="20% - Énfasis5 37 29" xfId="44393"/>
    <cellStyle name="20% - Énfasis5 37 3" xfId="8618"/>
    <cellStyle name="20% - Énfasis5 37 30" xfId="45787"/>
    <cellStyle name="20% - Énfasis5 37 31" xfId="47167"/>
    <cellStyle name="20% - Énfasis5 37 32" xfId="48533"/>
    <cellStyle name="20% - Énfasis5 37 33" xfId="49883"/>
    <cellStyle name="20% - Énfasis5 37 34" xfId="51202"/>
    <cellStyle name="20% - Énfasis5 37 35" xfId="52496"/>
    <cellStyle name="20% - Énfasis5 37 36" xfId="53735"/>
    <cellStyle name="20% - Énfasis5 37 37" xfId="54894"/>
    <cellStyle name="20% - Énfasis5 37 4" xfId="9563"/>
    <cellStyle name="20% - Énfasis5 37 5" xfId="10618"/>
    <cellStyle name="20% - Énfasis5 37 6" xfId="12026"/>
    <cellStyle name="20% - Énfasis5 37 7" xfId="13434"/>
    <cellStyle name="20% - Énfasis5 37 8" xfId="14842"/>
    <cellStyle name="20% - Énfasis5 37 9" xfId="16250"/>
    <cellStyle name="20% - Énfasis5 38" xfId="5813"/>
    <cellStyle name="20% - Énfasis5 38 10" xfId="18812"/>
    <cellStyle name="20% - Énfasis5 38 11" xfId="20220"/>
    <cellStyle name="20% - Énfasis5 38 12" xfId="21628"/>
    <cellStyle name="20% - Énfasis5 38 13" xfId="23036"/>
    <cellStyle name="20% - Énfasis5 38 14" xfId="24444"/>
    <cellStyle name="20% - Énfasis5 38 15" xfId="25852"/>
    <cellStyle name="20% - Énfasis5 38 16" xfId="27260"/>
    <cellStyle name="20% - Énfasis5 38 17" xfId="28668"/>
    <cellStyle name="20% - Énfasis5 38 18" xfId="30078"/>
    <cellStyle name="20% - Énfasis5 38 19" xfId="31485"/>
    <cellStyle name="20% - Énfasis5 38 2" xfId="10276"/>
    <cellStyle name="20% - Énfasis5 38 20" xfId="29140"/>
    <cellStyle name="20% - Énfasis5 38 21" xfId="25948"/>
    <cellStyle name="20% - Énfasis5 38 22" xfId="27880"/>
    <cellStyle name="20% - Énfasis5 38 23" xfId="37123"/>
    <cellStyle name="20% - Énfasis5 38 24" xfId="38531"/>
    <cellStyle name="20% - Énfasis5 38 25" xfId="39937"/>
    <cellStyle name="20% - Énfasis5 38 26" xfId="41342"/>
    <cellStyle name="20% - Énfasis5 38 27" xfId="42744"/>
    <cellStyle name="20% - Énfasis5 38 28" xfId="44143"/>
    <cellStyle name="20% - Énfasis5 38 29" xfId="45539"/>
    <cellStyle name="20% - Énfasis5 38 3" xfId="9291"/>
    <cellStyle name="20% - Énfasis5 38 30" xfId="46925"/>
    <cellStyle name="20% - Énfasis5 38 31" xfId="48295"/>
    <cellStyle name="20% - Énfasis5 38 32" xfId="49647"/>
    <cellStyle name="20% - Énfasis5 38 33" xfId="50972"/>
    <cellStyle name="20% - Énfasis5 38 34" xfId="52272"/>
    <cellStyle name="20% - Énfasis5 38 35" xfId="53523"/>
    <cellStyle name="20% - Énfasis5 38 36" xfId="54705"/>
    <cellStyle name="20% - Énfasis5 38 37" xfId="55780"/>
    <cellStyle name="20% - Énfasis5 38 4" xfId="9727"/>
    <cellStyle name="20% - Énfasis5 38 5" xfId="11772"/>
    <cellStyle name="20% - Énfasis5 38 6" xfId="13180"/>
    <cellStyle name="20% - Énfasis5 38 7" xfId="14588"/>
    <cellStyle name="20% - Énfasis5 38 8" xfId="15996"/>
    <cellStyle name="20% - Énfasis5 38 9" xfId="17404"/>
    <cellStyle name="20% - Énfasis5 39" xfId="3442"/>
    <cellStyle name="20% - Énfasis5 39 10" xfId="15272"/>
    <cellStyle name="20% - Énfasis5 39 11" xfId="16680"/>
    <cellStyle name="20% - Énfasis5 39 12" xfId="18088"/>
    <cellStyle name="20% - Énfasis5 39 13" xfId="19496"/>
    <cellStyle name="20% - Énfasis5 39 14" xfId="20904"/>
    <cellStyle name="20% - Énfasis5 39 15" xfId="22312"/>
    <cellStyle name="20% - Énfasis5 39 16" xfId="23720"/>
    <cellStyle name="20% - Énfasis5 39 17" xfId="25128"/>
    <cellStyle name="20% - Énfasis5 39 18" xfId="26536"/>
    <cellStyle name="20% - Énfasis5 39 19" xfId="27944"/>
    <cellStyle name="20% - Énfasis5 39 2" xfId="8022"/>
    <cellStyle name="20% - Énfasis5 39 20" xfId="34926"/>
    <cellStyle name="20% - Énfasis5 39 21" xfId="34344"/>
    <cellStyle name="20% - Énfasis5 39 22" xfId="29224"/>
    <cellStyle name="20% - Énfasis5 39 23" xfId="33895"/>
    <cellStyle name="20% - Énfasis5 39 24" xfId="34526"/>
    <cellStyle name="20% - Énfasis5 39 25" xfId="36398"/>
    <cellStyle name="20% - Énfasis5 39 26" xfId="37806"/>
    <cellStyle name="20% - Énfasis5 39 27" xfId="39212"/>
    <cellStyle name="20% - Énfasis5 39 28" xfId="40617"/>
    <cellStyle name="20% - Énfasis5 39 29" xfId="42021"/>
    <cellStyle name="20% - Énfasis5 39 3" xfId="7935"/>
    <cellStyle name="20% - Énfasis5 39 30" xfId="43421"/>
    <cellStyle name="20% - Énfasis5 39 31" xfId="44818"/>
    <cellStyle name="20% - Énfasis5 39 32" xfId="46210"/>
    <cellStyle name="20% - Énfasis5 39 33" xfId="47587"/>
    <cellStyle name="20% - Énfasis5 39 34" xfId="48949"/>
    <cellStyle name="20% - Énfasis5 39 35" xfId="50288"/>
    <cellStyle name="20% - Énfasis5 39 36" xfId="51598"/>
    <cellStyle name="20% - Énfasis5 39 37" xfId="52878"/>
    <cellStyle name="20% - Énfasis5 39 4" xfId="9681"/>
    <cellStyle name="20% - Énfasis5 39 5" xfId="6971"/>
    <cellStyle name="20% - Énfasis5 39 6" xfId="7594"/>
    <cellStyle name="20% - Énfasis5 39 7" xfId="11048"/>
    <cellStyle name="20% - Énfasis5 39 8" xfId="12456"/>
    <cellStyle name="20% - Énfasis5 39 9" xfId="13864"/>
    <cellStyle name="20% - Énfasis5 4" xfId="421"/>
    <cellStyle name="20% - Énfasis5 4 10" xfId="2066"/>
    <cellStyle name="20% - Énfasis5 4 11" xfId="2216"/>
    <cellStyle name="20% - Énfasis5 4 12" xfId="2391"/>
    <cellStyle name="20% - Énfasis5 4 13" xfId="2556"/>
    <cellStyle name="20% - Énfasis5 4 14" xfId="2708"/>
    <cellStyle name="20% - Énfasis5 4 15" xfId="2855"/>
    <cellStyle name="20% - Énfasis5 4 16" xfId="2816"/>
    <cellStyle name="20% - Énfasis5 4 17" xfId="58175"/>
    <cellStyle name="20% - Énfasis5 4 2" xfId="792"/>
    <cellStyle name="20% - Énfasis5 4 3" xfId="961"/>
    <cellStyle name="20% - Énfasis5 4 4" xfId="1121"/>
    <cellStyle name="20% - Énfasis5 4 5" xfId="1281"/>
    <cellStyle name="20% - Énfasis5 4 6" xfId="1441"/>
    <cellStyle name="20% - Énfasis5 4 7" xfId="1599"/>
    <cellStyle name="20% - Énfasis5 4 8" xfId="1756"/>
    <cellStyle name="20% - Énfasis5 4 9" xfId="1911"/>
    <cellStyle name="20% - Énfasis5 40" xfId="5426"/>
    <cellStyle name="20% - Énfasis5 40 10" xfId="16277"/>
    <cellStyle name="20% - Énfasis5 40 11" xfId="17685"/>
    <cellStyle name="20% - Énfasis5 40 12" xfId="19093"/>
    <cellStyle name="20% - Énfasis5 40 13" xfId="20501"/>
    <cellStyle name="20% - Énfasis5 40 14" xfId="21909"/>
    <cellStyle name="20% - Énfasis5 40 15" xfId="23317"/>
    <cellStyle name="20% - Énfasis5 40 16" xfId="24725"/>
    <cellStyle name="20% - Énfasis5 40 17" xfId="26133"/>
    <cellStyle name="20% - Énfasis5 40 18" xfId="27541"/>
    <cellStyle name="20% - Énfasis5 40 19" xfId="28949"/>
    <cellStyle name="20% - Énfasis5 40 2" xfId="9912"/>
    <cellStyle name="20% - Énfasis5 40 20" xfId="28163"/>
    <cellStyle name="20% - Énfasis5 40 21" xfId="35599"/>
    <cellStyle name="20% - Énfasis5 40 22" xfId="33341"/>
    <cellStyle name="20% - Énfasis5 40 23" xfId="33050"/>
    <cellStyle name="20% - Énfasis5 40 24" xfId="35994"/>
    <cellStyle name="20% - Énfasis5 40 25" xfId="37402"/>
    <cellStyle name="20% - Énfasis5 40 26" xfId="38810"/>
    <cellStyle name="20% - Énfasis5 40 27" xfId="40216"/>
    <cellStyle name="20% - Énfasis5 40 28" xfId="41620"/>
    <cellStyle name="20% - Énfasis5 40 29" xfId="43020"/>
    <cellStyle name="20% - Énfasis5 40 3" xfId="8294"/>
    <cellStyle name="20% - Énfasis5 40 30" xfId="44419"/>
    <cellStyle name="20% - Énfasis5 40 31" xfId="45813"/>
    <cellStyle name="20% - Énfasis5 40 32" xfId="47193"/>
    <cellStyle name="20% - Énfasis5 40 33" xfId="48559"/>
    <cellStyle name="20% - Énfasis5 40 34" xfId="49909"/>
    <cellStyle name="20% - Énfasis5 40 35" xfId="51228"/>
    <cellStyle name="20% - Énfasis5 40 36" xfId="52521"/>
    <cellStyle name="20% - Énfasis5 40 37" xfId="53759"/>
    <cellStyle name="20% - Énfasis5 40 4" xfId="8593"/>
    <cellStyle name="20% - Énfasis5 40 5" xfId="8546"/>
    <cellStyle name="20% - Énfasis5 40 6" xfId="10645"/>
    <cellStyle name="20% - Énfasis5 40 7" xfId="12053"/>
    <cellStyle name="20% - Énfasis5 40 8" xfId="13461"/>
    <cellStyle name="20% - Énfasis5 40 9" xfId="14869"/>
    <cellStyle name="20% - Énfasis5 41" xfId="5935"/>
    <cellStyle name="20% - Énfasis5 41 10" xfId="14322"/>
    <cellStyle name="20% - Énfasis5 41 11" xfId="15730"/>
    <cellStyle name="20% - Énfasis5 41 12" xfId="17138"/>
    <cellStyle name="20% - Énfasis5 41 13" xfId="18546"/>
    <cellStyle name="20% - Énfasis5 41 14" xfId="19954"/>
    <cellStyle name="20% - Énfasis5 41 15" xfId="21362"/>
    <cellStyle name="20% - Énfasis5 41 16" xfId="22770"/>
    <cellStyle name="20% - Énfasis5 41 17" xfId="24178"/>
    <cellStyle name="20% - Énfasis5 41 18" xfId="25586"/>
    <cellStyle name="20% - Énfasis5 41 19" xfId="26994"/>
    <cellStyle name="20% - Énfasis5 41 2" xfId="10391"/>
    <cellStyle name="20% - Énfasis5 41 20" xfId="31725"/>
    <cellStyle name="20% - Énfasis5 41 21" xfId="30339"/>
    <cellStyle name="20% - Énfasis5 41 22" xfId="26310"/>
    <cellStyle name="20% - Énfasis5 41 23" xfId="35780"/>
    <cellStyle name="20% - Énfasis5 41 24" xfId="29130"/>
    <cellStyle name="20% - Énfasis5 41 25" xfId="35128"/>
    <cellStyle name="20% - Énfasis5 41 26" xfId="36857"/>
    <cellStyle name="20% - Énfasis5 41 27" xfId="38265"/>
    <cellStyle name="20% - Énfasis5 41 28" xfId="39671"/>
    <cellStyle name="20% - Énfasis5 41 29" xfId="41076"/>
    <cellStyle name="20% - Énfasis5 41 3" xfId="8116"/>
    <cellStyle name="20% - Énfasis5 41 30" xfId="42478"/>
    <cellStyle name="20% - Énfasis5 41 31" xfId="43877"/>
    <cellStyle name="20% - Énfasis5 41 32" xfId="45273"/>
    <cellStyle name="20% - Énfasis5 41 33" xfId="46661"/>
    <cellStyle name="20% - Énfasis5 41 34" xfId="48031"/>
    <cellStyle name="20% - Énfasis5 41 35" xfId="49384"/>
    <cellStyle name="20% - Énfasis5 41 36" xfId="50713"/>
    <cellStyle name="20% - Énfasis5 41 37" xfId="52017"/>
    <cellStyle name="20% - Énfasis5 41 4" xfId="9970"/>
    <cellStyle name="20% - Énfasis5 41 5" xfId="9989"/>
    <cellStyle name="20% - Énfasis5 41 6" xfId="8856"/>
    <cellStyle name="20% - Énfasis5 41 7" xfId="9145"/>
    <cellStyle name="20% - Énfasis5 41 8" xfId="11506"/>
    <cellStyle name="20% - Énfasis5 41 9" xfId="12914"/>
    <cellStyle name="20% - Énfasis5 42" xfId="6062"/>
    <cellStyle name="20% - Énfasis5 43" xfId="8828"/>
    <cellStyle name="20% - Énfasis5 44" xfId="8591"/>
    <cellStyle name="20% - Énfasis5 45" xfId="6463"/>
    <cellStyle name="20% - Énfasis5 46" xfId="9268"/>
    <cellStyle name="20% - Énfasis5 47" xfId="8287"/>
    <cellStyle name="20% - Énfasis5 48" xfId="9330"/>
    <cellStyle name="20% - Énfasis5 49" xfId="9761"/>
    <cellStyle name="20% - Énfasis5 5" xfId="490"/>
    <cellStyle name="20% - Énfasis5 5 10" xfId="2122"/>
    <cellStyle name="20% - Énfasis5 5 11" xfId="2268"/>
    <cellStyle name="20% - Énfasis5 5 12" xfId="2457"/>
    <cellStyle name="20% - Énfasis5 5 13" xfId="2614"/>
    <cellStyle name="20% - Énfasis5 5 14" xfId="2763"/>
    <cellStyle name="20% - Énfasis5 5 15" xfId="2904"/>
    <cellStyle name="20% - Énfasis5 5 16" xfId="2985"/>
    <cellStyle name="20% - Énfasis5 5 2" xfId="860"/>
    <cellStyle name="20% - Énfasis5 5 3" xfId="1020"/>
    <cellStyle name="20% - Énfasis5 5 4" xfId="1180"/>
    <cellStyle name="20% - Énfasis5 5 5" xfId="1340"/>
    <cellStyle name="20% - Énfasis5 5 6" xfId="1499"/>
    <cellStyle name="20% - Énfasis5 5 7" xfId="1658"/>
    <cellStyle name="20% - Énfasis5 5 8" xfId="1814"/>
    <cellStyle name="20% - Énfasis5 5 9" xfId="1970"/>
    <cellStyle name="20% - Énfasis5 50" xfId="6362"/>
    <cellStyle name="20% - Énfasis5 51" xfId="8774"/>
    <cellStyle name="20% - Énfasis5 52" xfId="11161"/>
    <cellStyle name="20% - Énfasis5 53" xfId="12569"/>
    <cellStyle name="20% - Énfasis5 54" xfId="13977"/>
    <cellStyle name="20% - Énfasis5 55" xfId="15385"/>
    <cellStyle name="20% - Énfasis5 56" xfId="16793"/>
    <cellStyle name="20% - Énfasis5 57" xfId="18201"/>
    <cellStyle name="20% - Énfasis5 58" xfId="19609"/>
    <cellStyle name="20% - Énfasis5 59" xfId="21017"/>
    <cellStyle name="20% - Énfasis5 6" xfId="523"/>
    <cellStyle name="20% - Énfasis5 6 10" xfId="2142"/>
    <cellStyle name="20% - Énfasis5 6 11" xfId="2288"/>
    <cellStyle name="20% - Énfasis5 6 12" xfId="2477"/>
    <cellStyle name="20% - Énfasis5 6 13" xfId="2634"/>
    <cellStyle name="20% - Énfasis5 6 14" xfId="2783"/>
    <cellStyle name="20% - Énfasis5 6 15" xfId="2924"/>
    <cellStyle name="20% - Énfasis5 6 16" xfId="2948"/>
    <cellStyle name="20% - Énfasis5 6 17" xfId="58176"/>
    <cellStyle name="20% - Énfasis5 6 2" xfId="880"/>
    <cellStyle name="20% - Énfasis5 6 3" xfId="1040"/>
    <cellStyle name="20% - Énfasis5 6 4" xfId="1200"/>
    <cellStyle name="20% - Énfasis5 6 5" xfId="1360"/>
    <cellStyle name="20% - Énfasis5 6 6" xfId="1519"/>
    <cellStyle name="20% - Énfasis5 6 7" xfId="1678"/>
    <cellStyle name="20% - Énfasis5 6 8" xfId="1834"/>
    <cellStyle name="20% - Énfasis5 6 9" xfId="1990"/>
    <cellStyle name="20% - Énfasis5 60" xfId="35752"/>
    <cellStyle name="20% - Énfasis5 61" xfId="35597"/>
    <cellStyle name="20% - Énfasis5 62" xfId="33796"/>
    <cellStyle name="20% - Énfasis5 63" xfId="32968"/>
    <cellStyle name="20% - Énfasis5 64" xfId="24776"/>
    <cellStyle name="20% - Énfasis5 65" xfId="32097"/>
    <cellStyle name="20% - Énfasis5 66" xfId="32410"/>
    <cellStyle name="20% - Énfasis5 67" xfId="32166"/>
    <cellStyle name="20% - Énfasis5 68" xfId="35734"/>
    <cellStyle name="20% - Énfasis5 69" xfId="34644"/>
    <cellStyle name="20% - Énfasis5 7" xfId="580"/>
    <cellStyle name="20% - Énfasis5 7 10" xfId="2188"/>
    <cellStyle name="20% - Énfasis5 7 11" xfId="2327"/>
    <cellStyle name="20% - Énfasis5 7 12" xfId="2526"/>
    <cellStyle name="20% - Énfasis5 7 13" xfId="2682"/>
    <cellStyle name="20% - Énfasis5 7 14" xfId="2827"/>
    <cellStyle name="20% - Énfasis5 7 15" xfId="2962"/>
    <cellStyle name="20% - Énfasis5 7 16" xfId="2878"/>
    <cellStyle name="20% - Énfasis5 7 17" xfId="58177"/>
    <cellStyle name="20% - Énfasis5 7 2" xfId="930"/>
    <cellStyle name="20% - Énfasis5 7 3" xfId="1090"/>
    <cellStyle name="20% - Énfasis5 7 4" xfId="1250"/>
    <cellStyle name="20% - Énfasis5 7 5" xfId="1410"/>
    <cellStyle name="20% - Énfasis5 7 6" xfId="1568"/>
    <cellStyle name="20% - Énfasis5 7 7" xfId="1726"/>
    <cellStyle name="20% - Énfasis5 7 8" xfId="1882"/>
    <cellStyle name="20% - Énfasis5 7 9" xfId="2037"/>
    <cellStyle name="20% - Énfasis5 70" xfId="36511"/>
    <cellStyle name="20% - Énfasis5 71" xfId="37919"/>
    <cellStyle name="20% - Énfasis5 72" xfId="39325"/>
    <cellStyle name="20% - Énfasis5 73" xfId="40730"/>
    <cellStyle name="20% - Énfasis5 74" xfId="42134"/>
    <cellStyle name="20% - Énfasis5 75" xfId="43533"/>
    <cellStyle name="20% - Énfasis5 76" xfId="44929"/>
    <cellStyle name="20% - Énfasis5 77" xfId="46321"/>
    <cellStyle name="20% - Énfasis5 78" xfId="58173"/>
    <cellStyle name="20% - Énfasis5 79" xfId="58252"/>
    <cellStyle name="20% - Énfasis5 8" xfId="637"/>
    <cellStyle name="20% - Énfasis5 8 10" xfId="4635"/>
    <cellStyle name="20% - Énfasis5 8 11" xfId="4772"/>
    <cellStyle name="20% - Énfasis5 8 12" xfId="4894"/>
    <cellStyle name="20% - Énfasis5 8 13" xfId="5020"/>
    <cellStyle name="20% - Énfasis5 8 14" xfId="5138"/>
    <cellStyle name="20% - Énfasis5 8 15" xfId="5271"/>
    <cellStyle name="20% - Énfasis5 8 16" xfId="5397"/>
    <cellStyle name="20% - Énfasis5 8 17" xfId="5521"/>
    <cellStyle name="20% - Énfasis5 8 18" xfId="5644"/>
    <cellStyle name="20% - Énfasis5 8 19" xfId="5742"/>
    <cellStyle name="20% - Énfasis5 8 2" xfId="3190"/>
    <cellStyle name="20% - Énfasis5 8 20" xfId="5912"/>
    <cellStyle name="20% - Énfasis5 8 21" xfId="6039"/>
    <cellStyle name="20% - Énfasis5 8 22" xfId="6166"/>
    <cellStyle name="20% - Énfasis5 8 23" xfId="6293"/>
    <cellStyle name="20% - Énfasis5 8 24" xfId="6420"/>
    <cellStyle name="20% - Énfasis5 8 25" xfId="6547"/>
    <cellStyle name="20% - Énfasis5 8 26" xfId="6674"/>
    <cellStyle name="20% - Énfasis5 8 27" xfId="6801"/>
    <cellStyle name="20% - Énfasis5 8 28" xfId="6928"/>
    <cellStyle name="20% - Énfasis5 8 29" xfId="7055"/>
    <cellStyle name="20% - Énfasis5 8 3" xfId="3782"/>
    <cellStyle name="20% - Énfasis5 8 30" xfId="7182"/>
    <cellStyle name="20% - Énfasis5 8 31" xfId="7309"/>
    <cellStyle name="20% - Énfasis5 8 32" xfId="7436"/>
    <cellStyle name="20% - Énfasis5 8 33" xfId="7562"/>
    <cellStyle name="20% - Énfasis5 8 34" xfId="7689"/>
    <cellStyle name="20% - Énfasis5 8 35" xfId="7780"/>
    <cellStyle name="20% - Énfasis5 8 36" xfId="8001"/>
    <cellStyle name="20% - Énfasis5 8 37" xfId="5193"/>
    <cellStyle name="20% - Énfasis5 8 38" xfId="11557"/>
    <cellStyle name="20% - Énfasis5 8 39" xfId="12965"/>
    <cellStyle name="20% - Énfasis5 8 4" xfId="3903"/>
    <cellStyle name="20% - Énfasis5 8 40" xfId="14373"/>
    <cellStyle name="20% - Énfasis5 8 41" xfId="15781"/>
    <cellStyle name="20% - Énfasis5 8 42" xfId="17189"/>
    <cellStyle name="20% - Énfasis5 8 43" xfId="18597"/>
    <cellStyle name="20% - Énfasis5 8 44" xfId="20005"/>
    <cellStyle name="20% - Énfasis5 8 45" xfId="21413"/>
    <cellStyle name="20% - Énfasis5 8 46" xfId="22821"/>
    <cellStyle name="20% - Énfasis5 8 47" xfId="24229"/>
    <cellStyle name="20% - Énfasis5 8 48" xfId="25637"/>
    <cellStyle name="20% - Énfasis5 8 49" xfId="27045"/>
    <cellStyle name="20% - Énfasis5 8 5" xfId="4026"/>
    <cellStyle name="20% - Énfasis5 8 50" xfId="28453"/>
    <cellStyle name="20% - Énfasis5 8 51" xfId="29863"/>
    <cellStyle name="20% - Énfasis5 8 52" xfId="31270"/>
    <cellStyle name="20% - Énfasis5 8 53" xfId="9155"/>
    <cellStyle name="20% - Énfasis5 8 54" xfId="29360"/>
    <cellStyle name="20% - Énfasis5 8 55" xfId="35078"/>
    <cellStyle name="20% - Énfasis5 8 56" xfId="36908"/>
    <cellStyle name="20% - Énfasis5 8 57" xfId="38316"/>
    <cellStyle name="20% - Énfasis5 8 58" xfId="39722"/>
    <cellStyle name="20% - Énfasis5 8 59" xfId="41127"/>
    <cellStyle name="20% - Énfasis5 8 6" xfId="4149"/>
    <cellStyle name="20% - Énfasis5 8 60" xfId="42529"/>
    <cellStyle name="20% - Énfasis5 8 61" xfId="43928"/>
    <cellStyle name="20% - Énfasis5 8 62" xfId="45324"/>
    <cellStyle name="20% - Énfasis5 8 63" xfId="46712"/>
    <cellStyle name="20% - Énfasis5 8 64" xfId="48082"/>
    <cellStyle name="20% - Énfasis5 8 65" xfId="49435"/>
    <cellStyle name="20% - Énfasis5 8 66" xfId="50763"/>
    <cellStyle name="20% - Énfasis5 8 67" xfId="52067"/>
    <cellStyle name="20% - Énfasis5 8 68" xfId="53327"/>
    <cellStyle name="20% - Énfasis5 8 69" xfId="54520"/>
    <cellStyle name="20% - Énfasis5 8 7" xfId="4273"/>
    <cellStyle name="20% - Énfasis5 8 70" xfId="55611"/>
    <cellStyle name="20% - Énfasis5 8 8" xfId="4396"/>
    <cellStyle name="20% - Énfasis5 8 9" xfId="4521"/>
    <cellStyle name="20% - Énfasis5 80" xfId="58262"/>
    <cellStyle name="20% - Énfasis5 81" xfId="58291"/>
    <cellStyle name="20% - Énfasis5 82" xfId="58305"/>
    <cellStyle name="20% - Énfasis5 83" xfId="58319"/>
    <cellStyle name="20% - Énfasis5 84" xfId="58333"/>
    <cellStyle name="20% - Énfasis5 85" xfId="58347"/>
    <cellStyle name="20% - Énfasis5 86" xfId="58361"/>
    <cellStyle name="20% - Énfasis5 87" xfId="58375"/>
    <cellStyle name="20% - Énfasis5 88" xfId="58389"/>
    <cellStyle name="20% - Énfasis5 89" xfId="58403"/>
    <cellStyle name="20% - Énfasis5 9" xfId="721"/>
    <cellStyle name="20% - Énfasis5 9 10" xfId="3988"/>
    <cellStyle name="20% - Énfasis5 9 11" xfId="4675"/>
    <cellStyle name="20% - Énfasis5 9 12" xfId="3685"/>
    <cellStyle name="20% - Énfasis5 9 13" xfId="3796"/>
    <cellStyle name="20% - Énfasis5 9 14" xfId="4571"/>
    <cellStyle name="20% - Énfasis5 9 15" xfId="4915"/>
    <cellStyle name="20% - Énfasis5 9 16" xfId="3316"/>
    <cellStyle name="20% - Énfasis5 9 17" xfId="3314"/>
    <cellStyle name="20% - Énfasis5 9 18" xfId="4549"/>
    <cellStyle name="20% - Énfasis5 9 19" xfId="3677"/>
    <cellStyle name="20% - Énfasis5 9 2" xfId="3231"/>
    <cellStyle name="20% - Énfasis5 9 2 2" xfId="3350"/>
    <cellStyle name="20% - Énfasis5 9 20" xfId="4692"/>
    <cellStyle name="20% - Énfasis5 9 21" xfId="3627"/>
    <cellStyle name="20% - Énfasis5 9 22" xfId="5795"/>
    <cellStyle name="20% - Énfasis5 9 23" xfId="5362"/>
    <cellStyle name="20% - Énfasis5 9 24" xfId="5761"/>
    <cellStyle name="20% - Énfasis5 9 25" xfId="5873"/>
    <cellStyle name="20% - Énfasis5 9 26" xfId="6000"/>
    <cellStyle name="20% - Énfasis5 9 27" xfId="6127"/>
    <cellStyle name="20% - Énfasis5 9 28" xfId="6254"/>
    <cellStyle name="20% - Énfasis5 9 29" xfId="6381"/>
    <cellStyle name="20% - Énfasis5 9 3" xfId="3531"/>
    <cellStyle name="20% - Énfasis5 9 30" xfId="6508"/>
    <cellStyle name="20% - Énfasis5 9 31" xfId="6635"/>
    <cellStyle name="20% - Énfasis5 9 32" xfId="6762"/>
    <cellStyle name="20% - Énfasis5 9 33" xfId="6889"/>
    <cellStyle name="20% - Énfasis5 9 34" xfId="7016"/>
    <cellStyle name="20% - Énfasis5 9 35" xfId="7820"/>
    <cellStyle name="20% - Énfasis5 9 36" xfId="11664"/>
    <cellStyle name="20% - Énfasis5 9 37" xfId="13072"/>
    <cellStyle name="20% - Énfasis5 9 38" xfId="14480"/>
    <cellStyle name="20% - Énfasis5 9 39" xfId="15888"/>
    <cellStyle name="20% - Énfasis5 9 4" xfId="3544"/>
    <cellStyle name="20% - Énfasis5 9 40" xfId="17296"/>
    <cellStyle name="20% - Énfasis5 9 41" xfId="18704"/>
    <cellStyle name="20% - Énfasis5 9 42" xfId="20112"/>
    <cellStyle name="20% - Énfasis5 9 43" xfId="21520"/>
    <cellStyle name="20% - Énfasis5 9 44" xfId="22928"/>
    <cellStyle name="20% - Énfasis5 9 45" xfId="24336"/>
    <cellStyle name="20% - Énfasis5 9 46" xfId="25744"/>
    <cellStyle name="20% - Énfasis5 9 47" xfId="27152"/>
    <cellStyle name="20% - Énfasis5 9 48" xfId="28560"/>
    <cellStyle name="20% - Énfasis5 9 49" xfId="29970"/>
    <cellStyle name="20% - Énfasis5 9 5" xfId="3238"/>
    <cellStyle name="20% - Énfasis5 9 50" xfId="31377"/>
    <cellStyle name="20% - Énfasis5 9 51" xfId="32787"/>
    <cellStyle name="20% - Énfasis5 9 52" xfId="34193"/>
    <cellStyle name="20% - Énfasis5 9 53" xfId="35306"/>
    <cellStyle name="20% - Énfasis5 9 54" xfId="37015"/>
    <cellStyle name="20% - Énfasis5 9 55" xfId="38423"/>
    <cellStyle name="20% - Énfasis5 9 56" xfId="39829"/>
    <cellStyle name="20% - Énfasis5 9 57" xfId="41234"/>
    <cellStyle name="20% - Énfasis5 9 58" xfId="42636"/>
    <cellStyle name="20% - Énfasis5 9 59" xfId="44035"/>
    <cellStyle name="20% - Énfasis5 9 6" xfId="3292"/>
    <cellStyle name="20% - Énfasis5 9 60" xfId="45431"/>
    <cellStyle name="20% - Énfasis5 9 61" xfId="46818"/>
    <cellStyle name="20% - Énfasis5 9 62" xfId="48188"/>
    <cellStyle name="20% - Énfasis5 9 63" xfId="49540"/>
    <cellStyle name="20% - Énfasis5 9 64" xfId="50866"/>
    <cellStyle name="20% - Énfasis5 9 65" xfId="52169"/>
    <cellStyle name="20% - Énfasis5 9 66" xfId="53424"/>
    <cellStyle name="20% - Énfasis5 9 67" xfId="54613"/>
    <cellStyle name="20% - Énfasis5 9 68" xfId="55697"/>
    <cellStyle name="20% - Énfasis5 9 69" xfId="56646"/>
    <cellStyle name="20% - Énfasis5 9 7" xfId="3575"/>
    <cellStyle name="20% - Énfasis5 9 70" xfId="57382"/>
    <cellStyle name="20% - Énfasis5 9 8" xfId="3744"/>
    <cellStyle name="20% - Énfasis5 9 9" xfId="3865"/>
    <cellStyle name="20% - Énfasis5 90" xfId="58416"/>
    <cellStyle name="20% - Énfasis5 91" xfId="58428"/>
    <cellStyle name="20% - Énfasis5 92" xfId="58440"/>
    <cellStyle name="20% - Énfasis5 93" xfId="58450"/>
    <cellStyle name="20% - Énfasis5 94" xfId="58458"/>
    <cellStyle name="20% - Énfasis5 95" xfId="58474"/>
    <cellStyle name="20% - Énfasis5 96" xfId="58489"/>
    <cellStyle name="20% - Énfasis5 97" xfId="58509"/>
    <cellStyle name="20% - Énfasis6" xfId="283" builtinId="50" customBuiltin="1"/>
    <cellStyle name="20% - Énfasis6 10" xfId="977"/>
    <cellStyle name="20% - Énfasis6 10 10" xfId="19294"/>
    <cellStyle name="20% - Énfasis6 10 11" xfId="20702"/>
    <cellStyle name="20% - Énfasis6 10 12" xfId="22110"/>
    <cellStyle name="20% - Énfasis6 10 13" xfId="23518"/>
    <cellStyle name="20% - Énfasis6 10 14" xfId="24926"/>
    <cellStyle name="20% - Énfasis6 10 15" xfId="26334"/>
    <cellStyle name="20% - Énfasis6 10 16" xfId="27742"/>
    <cellStyle name="20% - Énfasis6 10 17" xfId="29151"/>
    <cellStyle name="20% - Énfasis6 10 18" xfId="30560"/>
    <cellStyle name="20% - Énfasis6 10 19" xfId="31968"/>
    <cellStyle name="20% - Énfasis6 10 2" xfId="3317"/>
    <cellStyle name="20% - Énfasis6 10 20" xfId="30117"/>
    <cellStyle name="20% - Énfasis6 10 21" xfId="28661"/>
    <cellStyle name="20% - Énfasis6 10 22" xfId="36196"/>
    <cellStyle name="20% - Énfasis6 10 23" xfId="37604"/>
    <cellStyle name="20% - Énfasis6 10 24" xfId="39010"/>
    <cellStyle name="20% - Énfasis6 10 25" xfId="40416"/>
    <cellStyle name="20% - Énfasis6 10 26" xfId="41820"/>
    <cellStyle name="20% - Énfasis6 10 27" xfId="43220"/>
    <cellStyle name="20% - Énfasis6 10 28" xfId="44618"/>
    <cellStyle name="20% - Énfasis6 10 29" xfId="46010"/>
    <cellStyle name="20% - Énfasis6 10 3" xfId="9225"/>
    <cellStyle name="20% - Énfasis6 10 30" xfId="47387"/>
    <cellStyle name="20% - Énfasis6 10 31" xfId="48752"/>
    <cellStyle name="20% - Énfasis6 10 32" xfId="50094"/>
    <cellStyle name="20% - Énfasis6 10 33" xfId="51407"/>
    <cellStyle name="20% - Énfasis6 10 34" xfId="52693"/>
    <cellStyle name="20% - Énfasis6 10 35" xfId="53920"/>
    <cellStyle name="20% - Énfasis6 10 36" xfId="55061"/>
    <cellStyle name="20% - Énfasis6 10 37" xfId="56096"/>
    <cellStyle name="20% - Énfasis6 10 4" xfId="10846"/>
    <cellStyle name="20% - Énfasis6 10 5" xfId="12254"/>
    <cellStyle name="20% - Énfasis6 10 6" xfId="13662"/>
    <cellStyle name="20% - Énfasis6 10 7" xfId="15070"/>
    <cellStyle name="20% - Énfasis6 10 8" xfId="16478"/>
    <cellStyle name="20% - Énfasis6 10 9" xfId="17886"/>
    <cellStyle name="20% - Énfasis6 11" xfId="1137"/>
    <cellStyle name="20% - Énfasis6 11 10" xfId="20392"/>
    <cellStyle name="20% - Énfasis6 11 11" xfId="21800"/>
    <cellStyle name="20% - Énfasis6 11 12" xfId="23208"/>
    <cellStyle name="20% - Énfasis6 11 13" xfId="24616"/>
    <cellStyle name="20% - Énfasis6 11 14" xfId="26024"/>
    <cellStyle name="20% - Énfasis6 11 15" xfId="27432"/>
    <cellStyle name="20% - Énfasis6 11 16" xfId="28840"/>
    <cellStyle name="20% - Énfasis6 11 17" xfId="30250"/>
    <cellStyle name="20% - Énfasis6 11 18" xfId="31657"/>
    <cellStyle name="20% - Énfasis6 11 19" xfId="33067"/>
    <cellStyle name="20% - Énfasis6 11 2" xfId="3715"/>
    <cellStyle name="20% - Énfasis6 11 20" xfId="29636"/>
    <cellStyle name="20% - Énfasis6 11 21" xfId="35885"/>
    <cellStyle name="20% - Énfasis6 11 22" xfId="37293"/>
    <cellStyle name="20% - Énfasis6 11 23" xfId="38701"/>
    <cellStyle name="20% - Énfasis6 11 24" xfId="40107"/>
    <cellStyle name="20% - Énfasis6 11 25" xfId="41512"/>
    <cellStyle name="20% - Énfasis6 11 26" xfId="42912"/>
    <cellStyle name="20% - Énfasis6 11 27" xfId="44311"/>
    <cellStyle name="20% - Énfasis6 11 28" xfId="45706"/>
    <cellStyle name="20% - Énfasis6 11 29" xfId="47087"/>
    <cellStyle name="20% - Énfasis6 11 3" xfId="10536"/>
    <cellStyle name="20% - Énfasis6 11 30" xfId="48454"/>
    <cellStyle name="20% - Énfasis6 11 31" xfId="49804"/>
    <cellStyle name="20% - Énfasis6 11 32" xfId="51124"/>
    <cellStyle name="20% - Énfasis6 11 33" xfId="52419"/>
    <cellStyle name="20% - Énfasis6 11 34" xfId="53660"/>
    <cellStyle name="20% - Énfasis6 11 35" xfId="54825"/>
    <cellStyle name="20% - Énfasis6 11 36" xfId="55887"/>
    <cellStyle name="20% - Énfasis6 11 37" xfId="56792"/>
    <cellStyle name="20% - Énfasis6 11 4" xfId="11944"/>
    <cellStyle name="20% - Énfasis6 11 5" xfId="13352"/>
    <cellStyle name="20% - Énfasis6 11 6" xfId="14760"/>
    <cellStyle name="20% - Énfasis6 11 7" xfId="16168"/>
    <cellStyle name="20% - Énfasis6 11 8" xfId="17576"/>
    <cellStyle name="20% - Énfasis6 11 9" xfId="18984"/>
    <cellStyle name="20% - Énfasis6 12" xfId="1297"/>
    <cellStyle name="20% - Énfasis6 12 10" xfId="19160"/>
    <cellStyle name="20% - Énfasis6 12 11" xfId="20568"/>
    <cellStyle name="20% - Énfasis6 12 12" xfId="21976"/>
    <cellStyle name="20% - Énfasis6 12 13" xfId="23384"/>
    <cellStyle name="20% - Énfasis6 12 14" xfId="24792"/>
    <cellStyle name="20% - Énfasis6 12 15" xfId="26200"/>
    <cellStyle name="20% - Énfasis6 12 16" xfId="27608"/>
    <cellStyle name="20% - Énfasis6 12 17" xfId="29016"/>
    <cellStyle name="20% - Énfasis6 12 18" xfId="30425"/>
    <cellStyle name="20% - Énfasis6 12 19" xfId="31833"/>
    <cellStyle name="20% - Énfasis6 12 2" xfId="3836"/>
    <cellStyle name="20% - Énfasis6 12 20" xfId="28823"/>
    <cellStyle name="20% - Énfasis6 12 21" xfId="30212"/>
    <cellStyle name="20% - Énfasis6 12 22" xfId="36061"/>
    <cellStyle name="20% - Énfasis6 12 23" xfId="37469"/>
    <cellStyle name="20% - Énfasis6 12 24" xfId="38875"/>
    <cellStyle name="20% - Énfasis6 12 25" xfId="40281"/>
    <cellStyle name="20% - Énfasis6 12 26" xfId="41685"/>
    <cellStyle name="20% - Énfasis6 12 27" xfId="43085"/>
    <cellStyle name="20% - Énfasis6 12 28" xfId="44484"/>
    <cellStyle name="20% - Énfasis6 12 29" xfId="45877"/>
    <cellStyle name="20% - Énfasis6 12 3" xfId="9888"/>
    <cellStyle name="20% - Énfasis6 12 30" xfId="47254"/>
    <cellStyle name="20% - Énfasis6 12 31" xfId="48620"/>
    <cellStyle name="20% - Énfasis6 12 32" xfId="49970"/>
    <cellStyle name="20% - Énfasis6 12 33" xfId="51288"/>
    <cellStyle name="20% - Énfasis6 12 34" xfId="52580"/>
    <cellStyle name="20% - Énfasis6 12 35" xfId="53817"/>
    <cellStyle name="20% - Énfasis6 12 36" xfId="54966"/>
    <cellStyle name="20% - Énfasis6 12 37" xfId="56013"/>
    <cellStyle name="20% - Énfasis6 12 4" xfId="10712"/>
    <cellStyle name="20% - Énfasis6 12 5" xfId="12120"/>
    <cellStyle name="20% - Énfasis6 12 6" xfId="13528"/>
    <cellStyle name="20% - Énfasis6 12 7" xfId="14936"/>
    <cellStyle name="20% - Énfasis6 12 8" xfId="16344"/>
    <cellStyle name="20% - Énfasis6 12 9" xfId="17752"/>
    <cellStyle name="20% - Énfasis6 13" xfId="1457"/>
    <cellStyle name="20% - Énfasis6 13 10" xfId="19256"/>
    <cellStyle name="20% - Énfasis6 13 11" xfId="20664"/>
    <cellStyle name="20% - Énfasis6 13 12" xfId="22072"/>
    <cellStyle name="20% - Énfasis6 13 13" xfId="23480"/>
    <cellStyle name="20% - Énfasis6 13 14" xfId="24888"/>
    <cellStyle name="20% - Énfasis6 13 15" xfId="26296"/>
    <cellStyle name="20% - Énfasis6 13 16" xfId="27704"/>
    <cellStyle name="20% - Énfasis6 13 17" xfId="29113"/>
    <cellStyle name="20% - Énfasis6 13 18" xfId="30522"/>
    <cellStyle name="20% - Énfasis6 13 19" xfId="31930"/>
    <cellStyle name="20% - Énfasis6 13 2" xfId="3959"/>
    <cellStyle name="20% - Énfasis6 13 20" xfId="35765"/>
    <cellStyle name="20% - Énfasis6 13 21" xfId="26678"/>
    <cellStyle name="20% - Énfasis6 13 22" xfId="36158"/>
    <cellStyle name="20% - Énfasis6 13 23" xfId="37566"/>
    <cellStyle name="20% - Énfasis6 13 24" xfId="38972"/>
    <cellStyle name="20% - Énfasis6 13 25" xfId="40378"/>
    <cellStyle name="20% - Énfasis6 13 26" xfId="41782"/>
    <cellStyle name="20% - Énfasis6 13 27" xfId="43182"/>
    <cellStyle name="20% - Énfasis6 13 28" xfId="44581"/>
    <cellStyle name="20% - Énfasis6 13 29" xfId="45974"/>
    <cellStyle name="20% - Énfasis6 13 3" xfId="8841"/>
    <cellStyle name="20% - Énfasis6 13 30" xfId="47351"/>
    <cellStyle name="20% - Énfasis6 13 31" xfId="48716"/>
    <cellStyle name="20% - Énfasis6 13 32" xfId="50062"/>
    <cellStyle name="20% - Énfasis6 13 33" xfId="51378"/>
    <cellStyle name="20% - Énfasis6 13 34" xfId="52666"/>
    <cellStyle name="20% - Énfasis6 13 35" xfId="53897"/>
    <cellStyle name="20% - Énfasis6 13 36" xfId="55040"/>
    <cellStyle name="20% - Énfasis6 13 37" xfId="56079"/>
    <cellStyle name="20% - Énfasis6 13 4" xfId="10808"/>
    <cellStyle name="20% - Énfasis6 13 5" xfId="12216"/>
    <cellStyle name="20% - Énfasis6 13 6" xfId="13624"/>
    <cellStyle name="20% - Énfasis6 13 7" xfId="15032"/>
    <cellStyle name="20% - Énfasis6 13 8" xfId="16440"/>
    <cellStyle name="20% - Énfasis6 13 9" xfId="17848"/>
    <cellStyle name="20% - Énfasis6 14" xfId="1615"/>
    <cellStyle name="20% - Énfasis6 14 10" xfId="18972"/>
    <cellStyle name="20% - Énfasis6 14 11" xfId="20380"/>
    <cellStyle name="20% - Énfasis6 14 12" xfId="21788"/>
    <cellStyle name="20% - Énfasis6 14 13" xfId="23196"/>
    <cellStyle name="20% - Énfasis6 14 14" xfId="24604"/>
    <cellStyle name="20% - Énfasis6 14 15" xfId="26012"/>
    <cellStyle name="20% - Énfasis6 14 16" xfId="27420"/>
    <cellStyle name="20% - Énfasis6 14 17" xfId="28828"/>
    <cellStyle name="20% - Énfasis6 14 18" xfId="30238"/>
    <cellStyle name="20% - Énfasis6 14 19" xfId="31645"/>
    <cellStyle name="20% - Énfasis6 14 2" xfId="4082"/>
    <cellStyle name="20% - Énfasis6 14 20" xfId="34798"/>
    <cellStyle name="20% - Énfasis6 14 21" xfId="32946"/>
    <cellStyle name="20% - Énfasis6 14 22" xfId="35873"/>
    <cellStyle name="20% - Énfasis6 14 23" xfId="37281"/>
    <cellStyle name="20% - Énfasis6 14 24" xfId="38689"/>
    <cellStyle name="20% - Énfasis6 14 25" xfId="40095"/>
    <cellStyle name="20% - Énfasis6 14 26" xfId="41500"/>
    <cellStyle name="20% - Énfasis6 14 27" xfId="42900"/>
    <cellStyle name="20% - Énfasis6 14 28" xfId="44299"/>
    <cellStyle name="20% - Énfasis6 14 29" xfId="45694"/>
    <cellStyle name="20% - Énfasis6 14 3" xfId="8031"/>
    <cellStyle name="20% - Énfasis6 14 30" xfId="47076"/>
    <cellStyle name="20% - Énfasis6 14 31" xfId="48443"/>
    <cellStyle name="20% - Énfasis6 14 32" xfId="49793"/>
    <cellStyle name="20% - Énfasis6 14 33" xfId="51113"/>
    <cellStyle name="20% - Énfasis6 14 34" xfId="52408"/>
    <cellStyle name="20% - Énfasis6 14 35" xfId="53649"/>
    <cellStyle name="20% - Énfasis6 14 36" xfId="54814"/>
    <cellStyle name="20% - Énfasis6 14 37" xfId="55877"/>
    <cellStyle name="20% - Énfasis6 14 4" xfId="10524"/>
    <cellStyle name="20% - Énfasis6 14 5" xfId="11932"/>
    <cellStyle name="20% - Énfasis6 14 6" xfId="13340"/>
    <cellStyle name="20% - Énfasis6 14 7" xfId="14748"/>
    <cellStyle name="20% - Énfasis6 14 8" xfId="16156"/>
    <cellStyle name="20% - Énfasis6 14 9" xfId="17564"/>
    <cellStyle name="20% - Énfasis6 15" xfId="1772"/>
    <cellStyle name="20% - Énfasis6 15 10" xfId="17814"/>
    <cellStyle name="20% - Énfasis6 15 11" xfId="19222"/>
    <cellStyle name="20% - Énfasis6 15 12" xfId="20630"/>
    <cellStyle name="20% - Énfasis6 15 13" xfId="22038"/>
    <cellStyle name="20% - Énfasis6 15 14" xfId="23446"/>
    <cellStyle name="20% - Énfasis6 15 15" xfId="24854"/>
    <cellStyle name="20% - Énfasis6 15 16" xfId="26262"/>
    <cellStyle name="20% - Énfasis6 15 17" xfId="27670"/>
    <cellStyle name="20% - Énfasis6 15 18" xfId="29079"/>
    <cellStyle name="20% - Énfasis6 15 19" xfId="30488"/>
    <cellStyle name="20% - Énfasis6 15 2" xfId="4206"/>
    <cellStyle name="20% - Énfasis6 15 20" xfId="31997"/>
    <cellStyle name="20% - Énfasis6 15 21" xfId="31843"/>
    <cellStyle name="20% - Énfasis6 15 22" xfId="28786"/>
    <cellStyle name="20% - Énfasis6 15 23" xfId="36124"/>
    <cellStyle name="20% - Énfasis6 15 24" xfId="37532"/>
    <cellStyle name="20% - Énfasis6 15 25" xfId="38938"/>
    <cellStyle name="20% - Énfasis6 15 26" xfId="40344"/>
    <cellStyle name="20% - Énfasis6 15 27" xfId="41748"/>
    <cellStyle name="20% - Énfasis6 15 28" xfId="43148"/>
    <cellStyle name="20% - Énfasis6 15 29" xfId="44547"/>
    <cellStyle name="20% - Énfasis6 15 3" xfId="9506"/>
    <cellStyle name="20% - Énfasis6 15 30" xfId="45940"/>
    <cellStyle name="20% - Énfasis6 15 31" xfId="47317"/>
    <cellStyle name="20% - Énfasis6 15 32" xfId="48682"/>
    <cellStyle name="20% - Énfasis6 15 33" xfId="50028"/>
    <cellStyle name="20% - Énfasis6 15 34" xfId="51344"/>
    <cellStyle name="20% - Énfasis6 15 35" xfId="52633"/>
    <cellStyle name="20% - Énfasis6 15 36" xfId="53864"/>
    <cellStyle name="20% - Énfasis6 15 37" xfId="55007"/>
    <cellStyle name="20% - Énfasis6 15 4" xfId="8943"/>
    <cellStyle name="20% - Énfasis6 15 5" xfId="10774"/>
    <cellStyle name="20% - Énfasis6 15 6" xfId="12182"/>
    <cellStyle name="20% - Énfasis6 15 7" xfId="13590"/>
    <cellStyle name="20% - Énfasis6 15 8" xfId="14998"/>
    <cellStyle name="20% - Énfasis6 15 9" xfId="16406"/>
    <cellStyle name="20% - Énfasis6 16" xfId="1926"/>
    <cellStyle name="20% - Énfasis6 16 10" xfId="16169"/>
    <cellStyle name="20% - Énfasis6 16 11" xfId="17577"/>
    <cellStyle name="20% - Énfasis6 16 12" xfId="18985"/>
    <cellStyle name="20% - Énfasis6 16 13" xfId="20393"/>
    <cellStyle name="20% - Énfasis6 16 14" xfId="21801"/>
    <cellStyle name="20% - Énfasis6 16 15" xfId="23209"/>
    <cellStyle name="20% - Énfasis6 16 16" xfId="24617"/>
    <cellStyle name="20% - Énfasis6 16 17" xfId="26025"/>
    <cellStyle name="20% - Énfasis6 16 18" xfId="27433"/>
    <cellStyle name="20% - Énfasis6 16 19" xfId="28841"/>
    <cellStyle name="20% - Énfasis6 16 2" xfId="4330"/>
    <cellStyle name="20% - Énfasis6 16 20" xfId="35604"/>
    <cellStyle name="20% - Énfasis6 16 21" xfId="35038"/>
    <cellStyle name="20% - Énfasis6 16 22" xfId="34209"/>
    <cellStyle name="20% - Énfasis6 16 23" xfId="20320"/>
    <cellStyle name="20% - Énfasis6 16 24" xfId="35886"/>
    <cellStyle name="20% - Énfasis6 16 25" xfId="37294"/>
    <cellStyle name="20% - Énfasis6 16 26" xfId="38702"/>
    <cellStyle name="20% - Énfasis6 16 27" xfId="40108"/>
    <cellStyle name="20% - Énfasis6 16 28" xfId="41513"/>
    <cellStyle name="20% - Énfasis6 16 29" xfId="42913"/>
    <cellStyle name="20% - Énfasis6 16 3" xfId="8598"/>
    <cellStyle name="20% - Énfasis6 16 30" xfId="44312"/>
    <cellStyle name="20% - Énfasis6 16 31" xfId="45707"/>
    <cellStyle name="20% - Énfasis6 16 32" xfId="47088"/>
    <cellStyle name="20% - Énfasis6 16 33" xfId="48455"/>
    <cellStyle name="20% - Énfasis6 16 34" xfId="49805"/>
    <cellStyle name="20% - Énfasis6 16 35" xfId="51125"/>
    <cellStyle name="20% - Énfasis6 16 36" xfId="52420"/>
    <cellStyle name="20% - Énfasis6 16 37" xfId="53661"/>
    <cellStyle name="20% - Énfasis6 16 4" xfId="8141"/>
    <cellStyle name="20% - Énfasis6 16 5" xfId="9080"/>
    <cellStyle name="20% - Énfasis6 16 6" xfId="10537"/>
    <cellStyle name="20% - Énfasis6 16 7" xfId="11945"/>
    <cellStyle name="20% - Énfasis6 16 8" xfId="13353"/>
    <cellStyle name="20% - Énfasis6 16 9" xfId="14761"/>
    <cellStyle name="20% - Énfasis6 17" xfId="2081"/>
    <cellStyle name="20% - Énfasis6 17 10" xfId="20729"/>
    <cellStyle name="20% - Énfasis6 17 11" xfId="22137"/>
    <cellStyle name="20% - Énfasis6 17 12" xfId="23545"/>
    <cellStyle name="20% - Énfasis6 17 13" xfId="24953"/>
    <cellStyle name="20% - Énfasis6 17 14" xfId="26361"/>
    <cellStyle name="20% - Énfasis6 17 15" xfId="27769"/>
    <cellStyle name="20% - Énfasis6 17 16" xfId="29178"/>
    <cellStyle name="20% - Énfasis6 17 17" xfId="30587"/>
    <cellStyle name="20% - Énfasis6 17 18" xfId="31995"/>
    <cellStyle name="20% - Énfasis6 17 19" xfId="33404"/>
    <cellStyle name="20% - Énfasis6 17 2" xfId="4454"/>
    <cellStyle name="20% - Énfasis6 17 20" xfId="34463"/>
    <cellStyle name="20% - Énfasis6 17 21" xfId="36223"/>
    <cellStyle name="20% - Énfasis6 17 22" xfId="37631"/>
    <cellStyle name="20% - Énfasis6 17 23" xfId="39037"/>
    <cellStyle name="20% - Énfasis6 17 24" xfId="40442"/>
    <cellStyle name="20% - Énfasis6 17 25" xfId="41846"/>
    <cellStyle name="20% - Énfasis6 17 26" xfId="43246"/>
    <cellStyle name="20% - Énfasis6 17 27" xfId="44644"/>
    <cellStyle name="20% - Énfasis6 17 28" xfId="46036"/>
    <cellStyle name="20% - Énfasis6 17 29" xfId="47413"/>
    <cellStyle name="20% - Énfasis6 17 3" xfId="10873"/>
    <cellStyle name="20% - Énfasis6 17 30" xfId="48778"/>
    <cellStyle name="20% - Énfasis6 17 31" xfId="50119"/>
    <cellStyle name="20% - Énfasis6 17 32" xfId="51432"/>
    <cellStyle name="20% - Énfasis6 17 33" xfId="52717"/>
    <cellStyle name="20% - Énfasis6 17 34" xfId="53941"/>
    <cellStyle name="20% - Énfasis6 17 35" xfId="55079"/>
    <cellStyle name="20% - Énfasis6 17 36" xfId="56112"/>
    <cellStyle name="20% - Énfasis6 17 37" xfId="56964"/>
    <cellStyle name="20% - Énfasis6 17 4" xfId="12281"/>
    <cellStyle name="20% - Énfasis6 17 5" xfId="13689"/>
    <cellStyle name="20% - Énfasis6 17 6" xfId="15097"/>
    <cellStyle name="20% - Énfasis6 17 7" xfId="16505"/>
    <cellStyle name="20% - Énfasis6 17 8" xfId="17913"/>
    <cellStyle name="20% - Énfasis6 17 9" xfId="19321"/>
    <cellStyle name="20% - Énfasis6 18" xfId="2225"/>
    <cellStyle name="20% - Énfasis6 18 10" xfId="7202"/>
    <cellStyle name="20% - Énfasis6 18 11" xfId="6312"/>
    <cellStyle name="20% - Énfasis6 18 12" xfId="9230"/>
    <cellStyle name="20% - Énfasis6 18 13" xfId="8245"/>
    <cellStyle name="20% - Énfasis6 18 14" xfId="8809"/>
    <cellStyle name="20% - Énfasis6 18 15" xfId="8919"/>
    <cellStyle name="20% - Énfasis6 18 16" xfId="9152"/>
    <cellStyle name="20% - Énfasis6 18 17" xfId="10850"/>
    <cellStyle name="20% - Énfasis6 18 18" xfId="12258"/>
    <cellStyle name="20% - Énfasis6 18 19" xfId="13666"/>
    <cellStyle name="20% - Énfasis6 18 2" xfId="4073"/>
    <cellStyle name="20% - Énfasis6 18 20" xfId="27006"/>
    <cellStyle name="20% - Énfasis6 18 21" xfId="29121"/>
    <cellStyle name="20% - Énfasis6 18 22" xfId="30309"/>
    <cellStyle name="20% - Énfasis6 18 23" xfId="32782"/>
    <cellStyle name="20% - Énfasis6 18 24" xfId="31946"/>
    <cellStyle name="20% - Énfasis6 18 25" xfId="35510"/>
    <cellStyle name="20% - Énfasis6 18 26" xfId="32161"/>
    <cellStyle name="20% - Énfasis6 18 27" xfId="29263"/>
    <cellStyle name="20% - Énfasis6 18 28" xfId="32881"/>
    <cellStyle name="20% - Énfasis6 18 29" xfId="29792"/>
    <cellStyle name="20% - Énfasis6 18 3" xfId="8758"/>
    <cellStyle name="20% - Énfasis6 18 30" xfId="21344"/>
    <cellStyle name="20% - Énfasis6 18 31" xfId="32062"/>
    <cellStyle name="20% - Énfasis6 18 32" xfId="30764"/>
    <cellStyle name="20% - Énfasis6 18 33" xfId="32910"/>
    <cellStyle name="20% - Énfasis6 18 34" xfId="32709"/>
    <cellStyle name="20% - Énfasis6 18 35" xfId="36200"/>
    <cellStyle name="20% - Énfasis6 18 36" xfId="37608"/>
    <cellStyle name="20% - Énfasis6 18 37" xfId="39014"/>
    <cellStyle name="20% - Énfasis6 18 4" xfId="9081"/>
    <cellStyle name="20% - Énfasis6 18 5" xfId="10420"/>
    <cellStyle name="20% - Énfasis6 18 6" xfId="9988"/>
    <cellStyle name="20% - Énfasis6 18 7" xfId="8967"/>
    <cellStyle name="20% - Énfasis6 18 8" xfId="8487"/>
    <cellStyle name="20% - Énfasis6 18 9" xfId="9343"/>
    <cellStyle name="20% - Énfasis6 19" xfId="2415"/>
    <cellStyle name="20% - Énfasis6 19 10" xfId="14204"/>
    <cellStyle name="20% - Énfasis6 19 11" xfId="15612"/>
    <cellStyle name="20% - Énfasis6 19 12" xfId="17020"/>
    <cellStyle name="20% - Énfasis6 19 13" xfId="18428"/>
    <cellStyle name="20% - Énfasis6 19 14" xfId="19836"/>
    <cellStyle name="20% - Énfasis6 19 15" xfId="21244"/>
    <cellStyle name="20% - Énfasis6 19 16" xfId="22652"/>
    <cellStyle name="20% - Énfasis6 19 17" xfId="24060"/>
    <cellStyle name="20% - Énfasis6 19 18" xfId="25468"/>
    <cellStyle name="20% - Énfasis6 19 19" xfId="26876"/>
    <cellStyle name="20% - Énfasis6 19 2" xfId="4705"/>
    <cellStyle name="20% - Énfasis6 19 20" xfId="31406"/>
    <cellStyle name="20% - Énfasis6 19 21" xfId="34063"/>
    <cellStyle name="20% - Énfasis6 19 22" xfId="35544"/>
    <cellStyle name="20% - Énfasis6 19 23" xfId="28731"/>
    <cellStyle name="20% - Énfasis6 19 24" xfId="30052"/>
    <cellStyle name="20% - Énfasis6 19 25" xfId="34888"/>
    <cellStyle name="20% - Énfasis6 19 26" xfId="36738"/>
    <cellStyle name="20% - Énfasis6 19 27" xfId="38146"/>
    <cellStyle name="20% - Énfasis6 19 28" xfId="39552"/>
    <cellStyle name="20% - Énfasis6 19 29" xfId="40957"/>
    <cellStyle name="20% - Énfasis6 19 3" xfId="8959"/>
    <cellStyle name="20% - Énfasis6 19 30" xfId="42360"/>
    <cellStyle name="20% - Énfasis6 19 31" xfId="43759"/>
    <cellStyle name="20% - Énfasis6 19 32" xfId="45155"/>
    <cellStyle name="20% - Énfasis6 19 33" xfId="46545"/>
    <cellStyle name="20% - Énfasis6 19 34" xfId="47919"/>
    <cellStyle name="20% - Énfasis6 19 35" xfId="49275"/>
    <cellStyle name="20% - Énfasis6 19 36" xfId="50608"/>
    <cellStyle name="20% - Énfasis6 19 37" xfId="51913"/>
    <cellStyle name="20% - Énfasis6 19 4" xfId="9140"/>
    <cellStyle name="20% - Énfasis6 19 5" xfId="8521"/>
    <cellStyle name="20% - Énfasis6 19 6" xfId="9298"/>
    <cellStyle name="20% - Énfasis6 19 7" xfId="8568"/>
    <cellStyle name="20% - Énfasis6 19 8" xfId="11388"/>
    <cellStyle name="20% - Énfasis6 19 9" xfId="12796"/>
    <cellStyle name="20% - Énfasis6 2" xfId="336"/>
    <cellStyle name="20% - Énfasis6 2 10" xfId="727"/>
    <cellStyle name="20% - Énfasis6 2 11" xfId="975"/>
    <cellStyle name="20% - Énfasis6 2 12" xfId="1135"/>
    <cellStyle name="20% - Énfasis6 2 13" xfId="1295"/>
    <cellStyle name="20% - Énfasis6 2 14" xfId="1455"/>
    <cellStyle name="20% - Énfasis6 2 15" xfId="1613"/>
    <cellStyle name="20% - Énfasis6 2 16" xfId="2173"/>
    <cellStyle name="20% - Énfasis6 2 17" xfId="1770"/>
    <cellStyle name="20% - Énfasis6 2 18" xfId="2048"/>
    <cellStyle name="20% - Énfasis6 2 19" xfId="2179"/>
    <cellStyle name="20% - Énfasis6 2 2" xfId="412"/>
    <cellStyle name="20% - Énfasis6 2 20" xfId="2843"/>
    <cellStyle name="20% - Énfasis6 2 3" xfId="470"/>
    <cellStyle name="20% - Énfasis6 2 4" xfId="572"/>
    <cellStyle name="20% - Énfasis6 2 5" xfId="629"/>
    <cellStyle name="20% - Énfasis6 2 5 2" xfId="57950"/>
    <cellStyle name="20% - Énfasis6 2 6" xfId="686"/>
    <cellStyle name="20% - Énfasis6 2 6 2" xfId="58029"/>
    <cellStyle name="20% - Énfasis6 2 7" xfId="632"/>
    <cellStyle name="20% - Énfasis6 2 7 2" xfId="58098"/>
    <cellStyle name="20% - Énfasis6 2 8" xfId="579"/>
    <cellStyle name="20% - Énfasis6 2 9" xfId="373"/>
    <cellStyle name="20% - Énfasis6 20" xfId="2572"/>
    <cellStyle name="20% - Énfasis6 20 10" xfId="20487"/>
    <cellStyle name="20% - Énfasis6 20 11" xfId="21895"/>
    <cellStyle name="20% - Énfasis6 20 12" xfId="23303"/>
    <cellStyle name="20% - Énfasis6 20 13" xfId="24711"/>
    <cellStyle name="20% - Énfasis6 20 14" xfId="26119"/>
    <cellStyle name="20% - Énfasis6 20 15" xfId="27527"/>
    <cellStyle name="20% - Énfasis6 20 16" xfId="28935"/>
    <cellStyle name="20% - Énfasis6 20 17" xfId="30345"/>
    <cellStyle name="20% - Énfasis6 20 18" xfId="31752"/>
    <cellStyle name="20% - Énfasis6 20 19" xfId="33162"/>
    <cellStyle name="20% - Énfasis6 20 2" xfId="4828"/>
    <cellStyle name="20% - Énfasis6 20 20" xfId="31706"/>
    <cellStyle name="20% - Énfasis6 20 21" xfId="35980"/>
    <cellStyle name="20% - Énfasis6 20 22" xfId="37388"/>
    <cellStyle name="20% - Énfasis6 20 23" xfId="38796"/>
    <cellStyle name="20% - Énfasis6 20 24" xfId="40202"/>
    <cellStyle name="20% - Énfasis6 20 25" xfId="41606"/>
    <cellStyle name="20% - Énfasis6 20 26" xfId="43006"/>
    <cellStyle name="20% - Énfasis6 20 27" xfId="44405"/>
    <cellStyle name="20% - Énfasis6 20 28" xfId="45799"/>
    <cellStyle name="20% - Énfasis6 20 29" xfId="47179"/>
    <cellStyle name="20% - Énfasis6 20 3" xfId="10631"/>
    <cellStyle name="20% - Énfasis6 20 30" xfId="48545"/>
    <cellStyle name="20% - Énfasis6 20 31" xfId="49895"/>
    <cellStyle name="20% - Énfasis6 20 32" xfId="51214"/>
    <cellStyle name="20% - Énfasis6 20 33" xfId="52508"/>
    <cellStyle name="20% - Énfasis6 20 34" xfId="53746"/>
    <cellStyle name="20% - Énfasis6 20 35" xfId="54905"/>
    <cellStyle name="20% - Énfasis6 20 36" xfId="55957"/>
    <cellStyle name="20% - Énfasis6 20 37" xfId="56842"/>
    <cellStyle name="20% - Énfasis6 20 4" xfId="12039"/>
    <cellStyle name="20% - Énfasis6 20 5" xfId="13447"/>
    <cellStyle name="20% - Énfasis6 20 6" xfId="14855"/>
    <cellStyle name="20% - Énfasis6 20 7" xfId="16263"/>
    <cellStyle name="20% - Énfasis6 20 8" xfId="17671"/>
    <cellStyle name="20% - Énfasis6 20 9" xfId="19079"/>
    <cellStyle name="20% - Énfasis6 21" xfId="2723"/>
    <cellStyle name="20% - Énfasis6 21 10" xfId="20233"/>
    <cellStyle name="20% - Énfasis6 21 11" xfId="21641"/>
    <cellStyle name="20% - Énfasis6 21 12" xfId="23049"/>
    <cellStyle name="20% - Énfasis6 21 13" xfId="24457"/>
    <cellStyle name="20% - Énfasis6 21 14" xfId="25865"/>
    <cellStyle name="20% - Énfasis6 21 15" xfId="27273"/>
    <cellStyle name="20% - Énfasis6 21 16" xfId="28681"/>
    <cellStyle name="20% - Énfasis6 21 17" xfId="30091"/>
    <cellStyle name="20% - Énfasis6 21 18" xfId="31498"/>
    <cellStyle name="20% - Énfasis6 21 19" xfId="32908"/>
    <cellStyle name="20% - Énfasis6 21 2" xfId="4952"/>
    <cellStyle name="20% - Énfasis6 21 20" xfId="34204"/>
    <cellStyle name="20% - Énfasis6 21 21" xfId="33931"/>
    <cellStyle name="20% - Énfasis6 21 22" xfId="37136"/>
    <cellStyle name="20% - Énfasis6 21 23" xfId="38544"/>
    <cellStyle name="20% - Énfasis6 21 24" xfId="39950"/>
    <cellStyle name="20% - Énfasis6 21 25" xfId="41355"/>
    <cellStyle name="20% - Énfasis6 21 26" xfId="42757"/>
    <cellStyle name="20% - Énfasis6 21 27" xfId="44156"/>
    <cellStyle name="20% - Énfasis6 21 28" xfId="45552"/>
    <cellStyle name="20% - Énfasis6 21 29" xfId="46937"/>
    <cellStyle name="20% - Énfasis6 21 3" xfId="9994"/>
    <cellStyle name="20% - Énfasis6 21 30" xfId="48307"/>
    <cellStyle name="20% - Énfasis6 21 31" xfId="49659"/>
    <cellStyle name="20% - Énfasis6 21 32" xfId="50984"/>
    <cellStyle name="20% - Énfasis6 21 33" xfId="52283"/>
    <cellStyle name="20% - Énfasis6 21 34" xfId="53533"/>
    <cellStyle name="20% - Énfasis6 21 35" xfId="54714"/>
    <cellStyle name="20% - Énfasis6 21 36" xfId="55789"/>
    <cellStyle name="20% - Énfasis6 21 37" xfId="56722"/>
    <cellStyle name="20% - Énfasis6 21 4" xfId="11785"/>
    <cellStyle name="20% - Énfasis6 21 5" xfId="13193"/>
    <cellStyle name="20% - Énfasis6 21 6" xfId="14601"/>
    <cellStyle name="20% - Énfasis6 21 7" xfId="16009"/>
    <cellStyle name="20% - Énfasis6 21 8" xfId="17417"/>
    <cellStyle name="20% - Énfasis6 21 9" xfId="18825"/>
    <cellStyle name="20% - Énfasis6 22" xfId="2837"/>
    <cellStyle name="20% - Énfasis6 22 10" xfId="21556"/>
    <cellStyle name="20% - Énfasis6 22 11" xfId="22964"/>
    <cellStyle name="20% - Énfasis6 22 12" xfId="24372"/>
    <cellStyle name="20% - Énfasis6 22 13" xfId="25780"/>
    <cellStyle name="20% - Énfasis6 22 14" xfId="27188"/>
    <cellStyle name="20% - Énfasis6 22 15" xfId="28596"/>
    <cellStyle name="20% - Énfasis6 22 16" xfId="30006"/>
    <cellStyle name="20% - Énfasis6 22 17" xfId="31413"/>
    <cellStyle name="20% - Énfasis6 22 18" xfId="32823"/>
    <cellStyle name="20% - Énfasis6 22 19" xfId="34229"/>
    <cellStyle name="20% - Énfasis6 22 2" xfId="5052"/>
    <cellStyle name="20% - Énfasis6 22 20" xfId="35342"/>
    <cellStyle name="20% - Énfasis6 22 21" xfId="37051"/>
    <cellStyle name="20% - Énfasis6 22 22" xfId="38459"/>
    <cellStyle name="20% - Énfasis6 22 23" xfId="39865"/>
    <cellStyle name="20% - Énfasis6 22 24" xfId="41270"/>
    <cellStyle name="20% - Énfasis6 22 25" xfId="42672"/>
    <cellStyle name="20% - Énfasis6 22 26" xfId="44071"/>
    <cellStyle name="20% - Énfasis6 22 27" xfId="45467"/>
    <cellStyle name="20% - Énfasis6 22 28" xfId="46854"/>
    <cellStyle name="20% - Énfasis6 22 29" xfId="48224"/>
    <cellStyle name="20% - Énfasis6 22 3" xfId="11700"/>
    <cellStyle name="20% - Énfasis6 22 30" xfId="49576"/>
    <cellStyle name="20% - Énfasis6 22 31" xfId="50902"/>
    <cellStyle name="20% - Énfasis6 22 32" xfId="52205"/>
    <cellStyle name="20% - Énfasis6 22 33" xfId="53458"/>
    <cellStyle name="20% - Énfasis6 22 34" xfId="54644"/>
    <cellStyle name="20% - Énfasis6 22 35" xfId="55725"/>
    <cellStyle name="20% - Énfasis6 22 36" xfId="56665"/>
    <cellStyle name="20% - Énfasis6 22 37" xfId="57393"/>
    <cellStyle name="20% - Énfasis6 22 4" xfId="13108"/>
    <cellStyle name="20% - Énfasis6 22 5" xfId="14516"/>
    <cellStyle name="20% - Énfasis6 22 6" xfId="15924"/>
    <cellStyle name="20% - Énfasis6 22 7" xfId="17332"/>
    <cellStyle name="20% - Énfasis6 22 8" xfId="18740"/>
    <cellStyle name="20% - Énfasis6 22 9" xfId="20148"/>
    <cellStyle name="20% - Énfasis6 23" xfId="5204"/>
    <cellStyle name="20% - Énfasis6 23 10" xfId="20713"/>
    <cellStyle name="20% - Énfasis6 23 11" xfId="22121"/>
    <cellStyle name="20% - Énfasis6 23 12" xfId="23529"/>
    <cellStyle name="20% - Énfasis6 23 13" xfId="24937"/>
    <cellStyle name="20% - Énfasis6 23 14" xfId="26345"/>
    <cellStyle name="20% - Énfasis6 23 15" xfId="27753"/>
    <cellStyle name="20% - Énfasis6 23 16" xfId="29162"/>
    <cellStyle name="20% - Énfasis6 23 17" xfId="30571"/>
    <cellStyle name="20% - Énfasis6 23 18" xfId="31979"/>
    <cellStyle name="20% - Énfasis6 23 19" xfId="33388"/>
    <cellStyle name="20% - Énfasis6 23 2" xfId="9696"/>
    <cellStyle name="20% - Énfasis6 23 20" xfId="34447"/>
    <cellStyle name="20% - Énfasis6 23 21" xfId="36207"/>
    <cellStyle name="20% - Énfasis6 23 22" xfId="37615"/>
    <cellStyle name="20% - Énfasis6 23 23" xfId="39021"/>
    <cellStyle name="20% - Énfasis6 23 24" xfId="40426"/>
    <cellStyle name="20% - Énfasis6 23 25" xfId="41830"/>
    <cellStyle name="20% - Énfasis6 23 26" xfId="43230"/>
    <cellStyle name="20% - Énfasis6 23 27" xfId="44628"/>
    <cellStyle name="20% - Énfasis6 23 28" xfId="46020"/>
    <cellStyle name="20% - Énfasis6 23 29" xfId="47397"/>
    <cellStyle name="20% - Énfasis6 23 3" xfId="10857"/>
    <cellStyle name="20% - Énfasis6 23 30" xfId="48762"/>
    <cellStyle name="20% - Énfasis6 23 31" xfId="50103"/>
    <cellStyle name="20% - Énfasis6 23 32" xfId="51416"/>
    <cellStyle name="20% - Énfasis6 23 33" xfId="52701"/>
    <cellStyle name="20% - Énfasis6 23 34" xfId="53928"/>
    <cellStyle name="20% - Énfasis6 23 35" xfId="55067"/>
    <cellStyle name="20% - Énfasis6 23 36" xfId="56101"/>
    <cellStyle name="20% - Énfasis6 23 37" xfId="56953"/>
    <cellStyle name="20% - Énfasis6 23 4" xfId="12265"/>
    <cellStyle name="20% - Énfasis6 23 5" xfId="13673"/>
    <cellStyle name="20% - Énfasis6 23 6" xfId="15081"/>
    <cellStyle name="20% - Énfasis6 23 7" xfId="16489"/>
    <cellStyle name="20% - Énfasis6 23 8" xfId="17897"/>
    <cellStyle name="20% - Énfasis6 23 9" xfId="19305"/>
    <cellStyle name="20% - Énfasis6 24" xfId="5329"/>
    <cellStyle name="20% - Énfasis6 24 10" xfId="17238"/>
    <cellStyle name="20% - Énfasis6 24 11" xfId="18646"/>
    <cellStyle name="20% - Énfasis6 24 12" xfId="20054"/>
    <cellStyle name="20% - Énfasis6 24 13" xfId="21462"/>
    <cellStyle name="20% - Énfasis6 24 14" xfId="22870"/>
    <cellStyle name="20% - Énfasis6 24 15" xfId="24278"/>
    <cellStyle name="20% - Énfasis6 24 16" xfId="25686"/>
    <cellStyle name="20% - Énfasis6 24 17" xfId="27094"/>
    <cellStyle name="20% - Énfasis6 24 18" xfId="28502"/>
    <cellStyle name="20% - Énfasis6 24 19" xfId="29912"/>
    <cellStyle name="20% - Énfasis6 24 2" xfId="9818"/>
    <cellStyle name="20% - Énfasis6 24 20" xfId="28409"/>
    <cellStyle name="20% - Énfasis6 24 21" xfId="32073"/>
    <cellStyle name="20% - Énfasis6 24 22" xfId="30474"/>
    <cellStyle name="20% - Énfasis6 24 23" xfId="35237"/>
    <cellStyle name="20% - Énfasis6 24 24" xfId="36957"/>
    <cellStyle name="20% - Énfasis6 24 25" xfId="38365"/>
    <cellStyle name="20% - Énfasis6 24 26" xfId="39771"/>
    <cellStyle name="20% - Énfasis6 24 27" xfId="41176"/>
    <cellStyle name="20% - Énfasis6 24 28" xfId="42578"/>
    <cellStyle name="20% - Énfasis6 24 29" xfId="43977"/>
    <cellStyle name="20% - Énfasis6 24 3" xfId="10210"/>
    <cellStyle name="20% - Énfasis6 24 30" xfId="45373"/>
    <cellStyle name="20% - Énfasis6 24 31" xfId="46761"/>
    <cellStyle name="20% - Énfasis6 24 32" xfId="48131"/>
    <cellStyle name="20% - Énfasis6 24 33" xfId="49483"/>
    <cellStyle name="20% - Énfasis6 24 34" xfId="50810"/>
    <cellStyle name="20% - Énfasis6 24 35" xfId="52114"/>
    <cellStyle name="20% - Énfasis6 24 36" xfId="53371"/>
    <cellStyle name="20% - Énfasis6 24 37" xfId="54561"/>
    <cellStyle name="20% - Énfasis6 24 4" xfId="5854"/>
    <cellStyle name="20% - Énfasis6 24 5" xfId="9144"/>
    <cellStyle name="20% - Énfasis6 24 6" xfId="11606"/>
    <cellStyle name="20% - Énfasis6 24 7" xfId="13014"/>
    <cellStyle name="20% - Énfasis6 24 8" xfId="14422"/>
    <cellStyle name="20% - Énfasis6 24 9" xfId="15830"/>
    <cellStyle name="20% - Énfasis6 25" xfId="5455"/>
    <cellStyle name="20% - Énfasis6 25 10" xfId="20210"/>
    <cellStyle name="20% - Énfasis6 25 11" xfId="21618"/>
    <cellStyle name="20% - Énfasis6 25 12" xfId="23026"/>
    <cellStyle name="20% - Énfasis6 25 13" xfId="24434"/>
    <cellStyle name="20% - Énfasis6 25 14" xfId="25842"/>
    <cellStyle name="20% - Énfasis6 25 15" xfId="27250"/>
    <cellStyle name="20% - Énfasis6 25 16" xfId="28658"/>
    <cellStyle name="20% - Énfasis6 25 17" xfId="30068"/>
    <cellStyle name="20% - Énfasis6 25 18" xfId="31475"/>
    <cellStyle name="20% - Énfasis6 25 19" xfId="32885"/>
    <cellStyle name="20% - Énfasis6 25 2" xfId="9939"/>
    <cellStyle name="20% - Énfasis6 25 20" xfId="30437"/>
    <cellStyle name="20% - Énfasis6 25 21" xfId="30992"/>
    <cellStyle name="20% - Énfasis6 25 22" xfId="37113"/>
    <cellStyle name="20% - Énfasis6 25 23" xfId="38521"/>
    <cellStyle name="20% - Énfasis6 25 24" xfId="39927"/>
    <cellStyle name="20% - Énfasis6 25 25" xfId="41332"/>
    <cellStyle name="20% - Énfasis6 25 26" xfId="42734"/>
    <cellStyle name="20% - Énfasis6 25 27" xfId="44133"/>
    <cellStyle name="20% - Énfasis6 25 28" xfId="45529"/>
    <cellStyle name="20% - Énfasis6 25 29" xfId="46915"/>
    <cellStyle name="20% - Énfasis6 25 3" xfId="8694"/>
    <cellStyle name="20% - Énfasis6 25 30" xfId="48285"/>
    <cellStyle name="20% - Énfasis6 25 31" xfId="49637"/>
    <cellStyle name="20% - Énfasis6 25 32" xfId="50963"/>
    <cellStyle name="20% - Énfasis6 25 33" xfId="52265"/>
    <cellStyle name="20% - Énfasis6 25 34" xfId="53517"/>
    <cellStyle name="20% - Énfasis6 25 35" xfId="54699"/>
    <cellStyle name="20% - Énfasis6 25 36" xfId="55775"/>
    <cellStyle name="20% - Énfasis6 25 37" xfId="56710"/>
    <cellStyle name="20% - Énfasis6 25 4" xfId="11762"/>
    <cellStyle name="20% - Énfasis6 25 5" xfId="13170"/>
    <cellStyle name="20% - Énfasis6 25 6" xfId="14578"/>
    <cellStyle name="20% - Énfasis6 25 7" xfId="15986"/>
    <cellStyle name="20% - Énfasis6 25 8" xfId="17394"/>
    <cellStyle name="20% - Énfasis6 25 9" xfId="18802"/>
    <cellStyle name="20% - Énfasis6 26" xfId="5577"/>
    <cellStyle name="20% - Énfasis6 26 10" xfId="16786"/>
    <cellStyle name="20% - Énfasis6 26 11" xfId="18194"/>
    <cellStyle name="20% - Énfasis6 26 12" xfId="19602"/>
    <cellStyle name="20% - Énfasis6 26 13" xfId="21010"/>
    <cellStyle name="20% - Énfasis6 26 14" xfId="22418"/>
    <cellStyle name="20% - Énfasis6 26 15" xfId="23826"/>
    <cellStyle name="20% - Énfasis6 26 16" xfId="25234"/>
    <cellStyle name="20% - Énfasis6 26 17" xfId="26642"/>
    <cellStyle name="20% - Énfasis6 26 18" xfId="28050"/>
    <cellStyle name="20% - Énfasis6 26 19" xfId="29459"/>
    <cellStyle name="20% - Énfasis6 26 2" xfId="10058"/>
    <cellStyle name="20% - Énfasis6 26 20" xfId="33743"/>
    <cellStyle name="20% - Énfasis6 26 21" xfId="33240"/>
    <cellStyle name="20% - Énfasis6 26 22" xfId="30100"/>
    <cellStyle name="20% - Énfasis6 26 23" xfId="34637"/>
    <cellStyle name="20% - Énfasis6 26 24" xfId="36504"/>
    <cellStyle name="20% - Énfasis6 26 25" xfId="37912"/>
    <cellStyle name="20% - Énfasis6 26 26" xfId="39318"/>
    <cellStyle name="20% - Énfasis6 26 27" xfId="40723"/>
    <cellStyle name="20% - Énfasis6 26 28" xfId="42127"/>
    <cellStyle name="20% - Énfasis6 26 29" xfId="43526"/>
    <cellStyle name="20% - Énfasis6 26 3" xfId="8289"/>
    <cellStyle name="20% - Énfasis6 26 30" xfId="44922"/>
    <cellStyle name="20% - Énfasis6 26 31" xfId="46314"/>
    <cellStyle name="20% - Énfasis6 26 32" xfId="47690"/>
    <cellStyle name="20% - Énfasis6 26 33" xfId="49049"/>
    <cellStyle name="20% - Énfasis6 26 34" xfId="50388"/>
    <cellStyle name="20% - Énfasis6 26 35" xfId="51697"/>
    <cellStyle name="20% - Énfasis6 26 36" xfId="52973"/>
    <cellStyle name="20% - Énfasis6 26 37" xfId="54180"/>
    <cellStyle name="20% - Énfasis6 26 4" xfId="9096"/>
    <cellStyle name="20% - Énfasis6 26 5" xfId="9038"/>
    <cellStyle name="20% - Énfasis6 26 6" xfId="11154"/>
    <cellStyle name="20% - Énfasis6 26 7" xfId="12562"/>
    <cellStyle name="20% - Énfasis6 26 8" xfId="13970"/>
    <cellStyle name="20% - Énfasis6 26 9" xfId="15378"/>
    <cellStyle name="20% - Énfasis6 27" xfId="5607"/>
    <cellStyle name="20% - Énfasis6 27 10" xfId="17314"/>
    <cellStyle name="20% - Énfasis6 27 11" xfId="18722"/>
    <cellStyle name="20% - Énfasis6 27 12" xfId="20130"/>
    <cellStyle name="20% - Énfasis6 27 13" xfId="21538"/>
    <cellStyle name="20% - Énfasis6 27 14" xfId="22946"/>
    <cellStyle name="20% - Énfasis6 27 15" xfId="24354"/>
    <cellStyle name="20% - Énfasis6 27 16" xfId="25762"/>
    <cellStyle name="20% - Énfasis6 27 17" xfId="27170"/>
    <cellStyle name="20% - Énfasis6 27 18" xfId="28578"/>
    <cellStyle name="20% - Énfasis6 27 19" xfId="29988"/>
    <cellStyle name="20% - Énfasis6 27 2" xfId="10087"/>
    <cellStyle name="20% - Énfasis6 27 20" xfId="33493"/>
    <cellStyle name="20% - Énfasis6 27 21" xfId="23749"/>
    <cellStyle name="20% - Énfasis6 27 22" xfId="32740"/>
    <cellStyle name="20% - Énfasis6 27 23" xfId="35324"/>
    <cellStyle name="20% - Énfasis6 27 24" xfId="37033"/>
    <cellStyle name="20% - Énfasis6 27 25" xfId="38441"/>
    <cellStyle name="20% - Énfasis6 27 26" xfId="39847"/>
    <cellStyle name="20% - Énfasis6 27 27" xfId="41252"/>
    <cellStyle name="20% - Énfasis6 27 28" xfId="42654"/>
    <cellStyle name="20% - Énfasis6 27 29" xfId="44053"/>
    <cellStyle name="20% - Énfasis6 27 3" xfId="7899"/>
    <cellStyle name="20% - Énfasis6 27 30" xfId="45449"/>
    <cellStyle name="20% - Énfasis6 27 31" xfId="46836"/>
    <cellStyle name="20% - Énfasis6 27 32" xfId="48206"/>
    <cellStyle name="20% - Énfasis6 27 33" xfId="49558"/>
    <cellStyle name="20% - Énfasis6 27 34" xfId="50884"/>
    <cellStyle name="20% - Énfasis6 27 35" xfId="52187"/>
    <cellStyle name="20% - Énfasis6 27 36" xfId="53442"/>
    <cellStyle name="20% - Énfasis6 27 37" xfId="54630"/>
    <cellStyle name="20% - Énfasis6 27 4" xfId="8811"/>
    <cellStyle name="20% - Énfasis6 27 5" xfId="9803"/>
    <cellStyle name="20% - Énfasis6 27 6" xfId="11682"/>
    <cellStyle name="20% - Énfasis6 27 7" xfId="13090"/>
    <cellStyle name="20% - Énfasis6 27 8" xfId="14498"/>
    <cellStyle name="20% - Énfasis6 27 9" xfId="15906"/>
    <cellStyle name="20% - Énfasis6 28" xfId="5844"/>
    <cellStyle name="20% - Énfasis6 28 10" xfId="17773"/>
    <cellStyle name="20% - Énfasis6 28 11" xfId="19181"/>
    <cellStyle name="20% - Énfasis6 28 12" xfId="20589"/>
    <cellStyle name="20% - Énfasis6 28 13" xfId="21997"/>
    <cellStyle name="20% - Énfasis6 28 14" xfId="23405"/>
    <cellStyle name="20% - Énfasis6 28 15" xfId="24813"/>
    <cellStyle name="20% - Énfasis6 28 16" xfId="26221"/>
    <cellStyle name="20% - Énfasis6 28 17" xfId="27629"/>
    <cellStyle name="20% - Énfasis6 28 18" xfId="29037"/>
    <cellStyle name="20% - Énfasis6 28 19" xfId="30446"/>
    <cellStyle name="20% - Énfasis6 28 2" xfId="10304"/>
    <cellStyle name="20% - Énfasis6 28 20" xfId="29906"/>
    <cellStyle name="20% - Énfasis6 28 21" xfId="33124"/>
    <cellStyle name="20% - Énfasis6 28 22" xfId="17731"/>
    <cellStyle name="20% - Énfasis6 28 23" xfId="36082"/>
    <cellStyle name="20% - Énfasis6 28 24" xfId="37490"/>
    <cellStyle name="20% - Énfasis6 28 25" xfId="38896"/>
    <cellStyle name="20% - Énfasis6 28 26" xfId="40302"/>
    <cellStyle name="20% - Énfasis6 28 27" xfId="41706"/>
    <cellStyle name="20% - Énfasis6 28 28" xfId="43106"/>
    <cellStyle name="20% - Énfasis6 28 29" xfId="44505"/>
    <cellStyle name="20% - Énfasis6 28 3" xfId="9670"/>
    <cellStyle name="20% - Énfasis6 28 30" xfId="45898"/>
    <cellStyle name="20% - Énfasis6 28 31" xfId="47275"/>
    <cellStyle name="20% - Énfasis6 28 32" xfId="48641"/>
    <cellStyle name="20% - Énfasis6 28 33" xfId="49988"/>
    <cellStyle name="20% - Énfasis6 28 34" xfId="51306"/>
    <cellStyle name="20% - Énfasis6 28 35" xfId="52598"/>
    <cellStyle name="20% - Énfasis6 28 36" xfId="53830"/>
    <cellStyle name="20% - Énfasis6 28 37" xfId="54975"/>
    <cellStyle name="20% - Énfasis6 28 4" xfId="10005"/>
    <cellStyle name="20% - Énfasis6 28 5" xfId="10733"/>
    <cellStyle name="20% - Énfasis6 28 6" xfId="12141"/>
    <cellStyle name="20% - Énfasis6 28 7" xfId="13549"/>
    <cellStyle name="20% - Énfasis6 28 8" xfId="14957"/>
    <cellStyle name="20% - Énfasis6 28 9" xfId="16365"/>
    <cellStyle name="20% - Énfasis6 29" xfId="5971"/>
    <cellStyle name="20% - Énfasis6 29 10" xfId="16799"/>
    <cellStyle name="20% - Énfasis6 29 11" xfId="18207"/>
    <cellStyle name="20% - Énfasis6 29 12" xfId="19615"/>
    <cellStyle name="20% - Énfasis6 29 13" xfId="21023"/>
    <cellStyle name="20% - Énfasis6 29 14" xfId="22431"/>
    <cellStyle name="20% - Énfasis6 29 15" xfId="23839"/>
    <cellStyle name="20% - Énfasis6 29 16" xfId="25247"/>
    <cellStyle name="20% - Énfasis6 29 17" xfId="26655"/>
    <cellStyle name="20% - Énfasis6 29 18" xfId="28063"/>
    <cellStyle name="20% - Énfasis6 29 19" xfId="29472"/>
    <cellStyle name="20% - Énfasis6 29 2" xfId="10423"/>
    <cellStyle name="20% - Énfasis6 29 20" xfId="29701"/>
    <cellStyle name="20% - Énfasis6 29 21" xfId="35539"/>
    <cellStyle name="20% - Énfasis6 29 22" xfId="30124"/>
    <cellStyle name="20% - Énfasis6 29 23" xfId="34650"/>
    <cellStyle name="20% - Énfasis6 29 24" xfId="36517"/>
    <cellStyle name="20% - Énfasis6 29 25" xfId="37925"/>
    <cellStyle name="20% - Énfasis6 29 26" xfId="39331"/>
    <cellStyle name="20% - Énfasis6 29 27" xfId="40736"/>
    <cellStyle name="20% - Énfasis6 29 28" xfId="42140"/>
    <cellStyle name="20% - Énfasis6 29 29" xfId="43539"/>
    <cellStyle name="20% - Énfasis6 29 3" xfId="9618"/>
    <cellStyle name="20% - Énfasis6 29 30" xfId="44935"/>
    <cellStyle name="20% - Énfasis6 29 31" xfId="46327"/>
    <cellStyle name="20% - Énfasis6 29 32" xfId="47702"/>
    <cellStyle name="20% - Énfasis6 29 33" xfId="49061"/>
    <cellStyle name="20% - Énfasis6 29 34" xfId="50399"/>
    <cellStyle name="20% - Énfasis6 29 35" xfId="51708"/>
    <cellStyle name="20% - Énfasis6 29 36" xfId="52981"/>
    <cellStyle name="20% - Énfasis6 29 37" xfId="54187"/>
    <cellStyle name="20% - Énfasis6 29 4" xfId="8516"/>
    <cellStyle name="20% - Énfasis6 29 5" xfId="9884"/>
    <cellStyle name="20% - Énfasis6 29 6" xfId="11167"/>
    <cellStyle name="20% - Énfasis6 29 7" xfId="12575"/>
    <cellStyle name="20% - Énfasis6 29 8" xfId="13983"/>
    <cellStyle name="20% - Énfasis6 29 9" xfId="15391"/>
    <cellStyle name="20% - Énfasis6 3" xfId="367"/>
    <cellStyle name="20% - Énfasis6 3 10" xfId="1368"/>
    <cellStyle name="20% - Énfasis6 3 11" xfId="1527"/>
    <cellStyle name="20% - Énfasis6 3 12" xfId="2379"/>
    <cellStyle name="20% - Énfasis6 3 13" xfId="2088"/>
    <cellStyle name="20% - Énfasis6 3 14" xfId="1936"/>
    <cellStyle name="20% - Énfasis6 3 15" xfId="2041"/>
    <cellStyle name="20% - Énfasis6 3 16" xfId="2945"/>
    <cellStyle name="20% - Énfasis6 3 17" xfId="58179"/>
    <cellStyle name="20% - Énfasis6 3 2" xfId="779"/>
    <cellStyle name="20% - Énfasis6 3 3" xfId="730"/>
    <cellStyle name="20% - Énfasis6 3 4" xfId="751"/>
    <cellStyle name="20% - Énfasis6 3 5" xfId="582"/>
    <cellStyle name="20% - Énfasis6 3 6" xfId="521"/>
    <cellStyle name="20% - Énfasis6 3 7" xfId="888"/>
    <cellStyle name="20% - Énfasis6 3 8" xfId="1048"/>
    <cellStyle name="20% - Énfasis6 3 9" xfId="1208"/>
    <cellStyle name="20% - Énfasis6 30" xfId="6098"/>
    <cellStyle name="20% - Énfasis6 30 10" xfId="21804"/>
    <cellStyle name="20% - Énfasis6 30 11" xfId="23212"/>
    <cellStyle name="20% - Énfasis6 30 12" xfId="24620"/>
    <cellStyle name="20% - Énfasis6 30 13" xfId="26028"/>
    <cellStyle name="20% - Énfasis6 30 14" xfId="27436"/>
    <cellStyle name="20% - Énfasis6 30 15" xfId="28844"/>
    <cellStyle name="20% - Énfasis6 30 16" xfId="30254"/>
    <cellStyle name="20% - Énfasis6 30 17" xfId="31661"/>
    <cellStyle name="20% - Énfasis6 30 18" xfId="33071"/>
    <cellStyle name="20% - Énfasis6 30 19" xfId="34477"/>
    <cellStyle name="20% - Énfasis6 30 2" xfId="10540"/>
    <cellStyle name="20% - Énfasis6 30 20" xfId="35889"/>
    <cellStyle name="20% - Énfasis6 30 21" xfId="37297"/>
    <cellStyle name="20% - Énfasis6 30 22" xfId="38705"/>
    <cellStyle name="20% - Énfasis6 30 23" xfId="40111"/>
    <cellStyle name="20% - Énfasis6 30 24" xfId="41516"/>
    <cellStyle name="20% - Énfasis6 30 25" xfId="42916"/>
    <cellStyle name="20% - Énfasis6 30 26" xfId="44315"/>
    <cellStyle name="20% - Énfasis6 30 27" xfId="45710"/>
    <cellStyle name="20% - Énfasis6 30 28" xfId="47091"/>
    <cellStyle name="20% - Énfasis6 30 29" xfId="48458"/>
    <cellStyle name="20% - Énfasis6 30 3" xfId="11948"/>
    <cellStyle name="20% - Énfasis6 30 30" xfId="49808"/>
    <cellStyle name="20% - Énfasis6 30 31" xfId="51128"/>
    <cellStyle name="20% - Énfasis6 30 32" xfId="52423"/>
    <cellStyle name="20% - Énfasis6 30 33" xfId="53664"/>
    <cellStyle name="20% - Énfasis6 30 34" xfId="54828"/>
    <cellStyle name="20% - Énfasis6 30 35" xfId="55890"/>
    <cellStyle name="20% - Énfasis6 30 36" xfId="56795"/>
    <cellStyle name="20% - Énfasis6 30 37" xfId="57475"/>
    <cellStyle name="20% - Énfasis6 30 4" xfId="13356"/>
    <cellStyle name="20% - Énfasis6 30 5" xfId="14764"/>
    <cellStyle name="20% - Énfasis6 30 6" xfId="16172"/>
    <cellStyle name="20% - Énfasis6 30 7" xfId="17580"/>
    <cellStyle name="20% - Énfasis6 30 8" xfId="18988"/>
    <cellStyle name="20% - Énfasis6 30 9" xfId="20396"/>
    <cellStyle name="20% - Énfasis6 31" xfId="6225"/>
    <cellStyle name="20% - Énfasis6 31 10" xfId="21921"/>
    <cellStyle name="20% - Énfasis6 31 11" xfId="23329"/>
    <cellStyle name="20% - Énfasis6 31 12" xfId="24737"/>
    <cellStyle name="20% - Énfasis6 31 13" xfId="26145"/>
    <cellStyle name="20% - Énfasis6 31 14" xfId="27553"/>
    <cellStyle name="20% - Énfasis6 31 15" xfId="28961"/>
    <cellStyle name="20% - Énfasis6 31 16" xfId="30371"/>
    <cellStyle name="20% - Énfasis6 31 17" xfId="31778"/>
    <cellStyle name="20% - Énfasis6 31 18" xfId="33187"/>
    <cellStyle name="20% - Énfasis6 31 19" xfId="34594"/>
    <cellStyle name="20% - Énfasis6 31 2" xfId="10657"/>
    <cellStyle name="20% - Énfasis6 31 20" xfId="36006"/>
    <cellStyle name="20% - Énfasis6 31 21" xfId="37414"/>
    <cellStyle name="20% - Énfasis6 31 22" xfId="38822"/>
    <cellStyle name="20% - Énfasis6 31 23" xfId="40228"/>
    <cellStyle name="20% - Énfasis6 31 24" xfId="41632"/>
    <cellStyle name="20% - Énfasis6 31 25" xfId="43032"/>
    <cellStyle name="20% - Énfasis6 31 26" xfId="44431"/>
    <cellStyle name="20% - Énfasis6 31 27" xfId="45824"/>
    <cellStyle name="20% - Énfasis6 31 28" xfId="47203"/>
    <cellStyle name="20% - Énfasis6 31 29" xfId="48569"/>
    <cellStyle name="20% - Énfasis6 31 3" xfId="12065"/>
    <cellStyle name="20% - Énfasis6 31 30" xfId="49919"/>
    <cellStyle name="20% - Énfasis6 31 31" xfId="51238"/>
    <cellStyle name="20% - Énfasis6 31 32" xfId="52531"/>
    <cellStyle name="20% - Énfasis6 31 33" xfId="53769"/>
    <cellStyle name="20% - Énfasis6 31 34" xfId="54923"/>
    <cellStyle name="20% - Énfasis6 31 35" xfId="55974"/>
    <cellStyle name="20% - Énfasis6 31 36" xfId="56854"/>
    <cellStyle name="20% - Énfasis6 31 37" xfId="57512"/>
    <cellStyle name="20% - Énfasis6 31 4" xfId="13473"/>
    <cellStyle name="20% - Énfasis6 31 5" xfId="14881"/>
    <cellStyle name="20% - Énfasis6 31 6" xfId="16289"/>
    <cellStyle name="20% - Énfasis6 31 7" xfId="17697"/>
    <cellStyle name="20% - Énfasis6 31 8" xfId="19105"/>
    <cellStyle name="20% - Énfasis6 31 9" xfId="20513"/>
    <cellStyle name="20% - Énfasis6 32" xfId="6352"/>
    <cellStyle name="20% - Énfasis6 32 10" xfId="22035"/>
    <cellStyle name="20% - Énfasis6 32 11" xfId="23443"/>
    <cellStyle name="20% - Énfasis6 32 12" xfId="24851"/>
    <cellStyle name="20% - Énfasis6 32 13" xfId="26259"/>
    <cellStyle name="20% - Énfasis6 32 14" xfId="27667"/>
    <cellStyle name="20% - Énfasis6 32 15" xfId="29076"/>
    <cellStyle name="20% - Énfasis6 32 16" xfId="30485"/>
    <cellStyle name="20% - Énfasis6 32 17" xfId="31893"/>
    <cellStyle name="20% - Énfasis6 32 18" xfId="33302"/>
    <cellStyle name="20% - Énfasis6 32 19" xfId="34710"/>
    <cellStyle name="20% - Énfasis6 32 2" xfId="10771"/>
    <cellStyle name="20% - Énfasis6 32 20" xfId="36121"/>
    <cellStyle name="20% - Énfasis6 32 21" xfId="37529"/>
    <cellStyle name="20% - Énfasis6 32 22" xfId="38935"/>
    <cellStyle name="20% - Énfasis6 32 23" xfId="40341"/>
    <cellStyle name="20% - Énfasis6 32 24" xfId="41745"/>
    <cellStyle name="20% - Énfasis6 32 25" xfId="43145"/>
    <cellStyle name="20% - Énfasis6 32 26" xfId="44544"/>
    <cellStyle name="20% - Énfasis6 32 27" xfId="45937"/>
    <cellStyle name="20% - Énfasis6 32 28" xfId="47314"/>
    <cellStyle name="20% - Énfasis6 32 29" xfId="48679"/>
    <cellStyle name="20% - Énfasis6 32 3" xfId="12179"/>
    <cellStyle name="20% - Énfasis6 32 30" xfId="50025"/>
    <cellStyle name="20% - Énfasis6 32 31" xfId="51341"/>
    <cellStyle name="20% - Énfasis6 32 32" xfId="52630"/>
    <cellStyle name="20% - Énfasis6 32 33" xfId="53861"/>
    <cellStyle name="20% - Énfasis6 32 34" xfId="55004"/>
    <cellStyle name="20% - Énfasis6 32 35" xfId="56046"/>
    <cellStyle name="20% - Énfasis6 32 36" xfId="56911"/>
    <cellStyle name="20% - Énfasis6 32 37" xfId="57548"/>
    <cellStyle name="20% - Énfasis6 32 4" xfId="13587"/>
    <cellStyle name="20% - Énfasis6 32 5" xfId="14995"/>
    <cellStyle name="20% - Énfasis6 32 6" xfId="16403"/>
    <cellStyle name="20% - Énfasis6 32 7" xfId="17811"/>
    <cellStyle name="20% - Énfasis6 32 8" xfId="19219"/>
    <cellStyle name="20% - Énfasis6 32 9" xfId="20627"/>
    <cellStyle name="20% - Énfasis6 33" xfId="6479"/>
    <cellStyle name="20% - Énfasis6 33 10" xfId="22151"/>
    <cellStyle name="20% - Énfasis6 33 11" xfId="23559"/>
    <cellStyle name="20% - Énfasis6 33 12" xfId="24967"/>
    <cellStyle name="20% - Énfasis6 33 13" xfId="26375"/>
    <cellStyle name="20% - Énfasis6 33 14" xfId="27783"/>
    <cellStyle name="20% - Énfasis6 33 15" xfId="29192"/>
    <cellStyle name="20% - Énfasis6 33 16" xfId="30601"/>
    <cellStyle name="20% - Énfasis6 33 17" xfId="32009"/>
    <cellStyle name="20% - Énfasis6 33 18" xfId="33418"/>
    <cellStyle name="20% - Énfasis6 33 19" xfId="34826"/>
    <cellStyle name="20% - Énfasis6 33 2" xfId="10887"/>
    <cellStyle name="20% - Énfasis6 33 20" xfId="36237"/>
    <cellStyle name="20% - Énfasis6 33 21" xfId="37645"/>
    <cellStyle name="20% - Énfasis6 33 22" xfId="39051"/>
    <cellStyle name="20% - Énfasis6 33 23" xfId="40456"/>
    <cellStyle name="20% - Énfasis6 33 24" xfId="41860"/>
    <cellStyle name="20% - Énfasis6 33 25" xfId="43260"/>
    <cellStyle name="20% - Énfasis6 33 26" xfId="44658"/>
    <cellStyle name="20% - Énfasis6 33 27" xfId="46050"/>
    <cellStyle name="20% - Énfasis6 33 28" xfId="47427"/>
    <cellStyle name="20% - Énfasis6 33 29" xfId="48792"/>
    <cellStyle name="20% - Énfasis6 33 3" xfId="12295"/>
    <cellStyle name="20% - Énfasis6 33 30" xfId="50133"/>
    <cellStyle name="20% - Énfasis6 33 31" xfId="51446"/>
    <cellStyle name="20% - Énfasis6 33 32" xfId="52731"/>
    <cellStyle name="20% - Énfasis6 33 33" xfId="53952"/>
    <cellStyle name="20% - Énfasis6 33 34" xfId="55090"/>
    <cellStyle name="20% - Énfasis6 33 35" xfId="56119"/>
    <cellStyle name="20% - Énfasis6 33 36" xfId="56971"/>
    <cellStyle name="20% - Énfasis6 33 37" xfId="57584"/>
    <cellStyle name="20% - Énfasis6 33 4" xfId="13703"/>
    <cellStyle name="20% - Énfasis6 33 5" xfId="15111"/>
    <cellStyle name="20% - Énfasis6 33 6" xfId="16519"/>
    <cellStyle name="20% - Énfasis6 33 7" xfId="17927"/>
    <cellStyle name="20% - Énfasis6 33 8" xfId="19335"/>
    <cellStyle name="20% - Énfasis6 33 9" xfId="20743"/>
    <cellStyle name="20% - Énfasis6 34" xfId="6606"/>
    <cellStyle name="20% - Énfasis6 34 10" xfId="22265"/>
    <cellStyle name="20% - Énfasis6 34 11" xfId="23673"/>
    <cellStyle name="20% - Énfasis6 34 12" xfId="25081"/>
    <cellStyle name="20% - Énfasis6 34 13" xfId="26489"/>
    <cellStyle name="20% - Énfasis6 34 14" xfId="27897"/>
    <cellStyle name="20% - Énfasis6 34 15" xfId="29306"/>
    <cellStyle name="20% - Énfasis6 34 16" xfId="30715"/>
    <cellStyle name="20% - Énfasis6 34 17" xfId="32123"/>
    <cellStyle name="20% - Énfasis6 34 18" xfId="33531"/>
    <cellStyle name="20% - Énfasis6 34 19" xfId="34940"/>
    <cellStyle name="20% - Énfasis6 34 2" xfId="11001"/>
    <cellStyle name="20% - Énfasis6 34 20" xfId="36351"/>
    <cellStyle name="20% - Énfasis6 34 21" xfId="37759"/>
    <cellStyle name="20% - Énfasis6 34 22" xfId="39165"/>
    <cellStyle name="20% - Énfasis6 34 23" xfId="40570"/>
    <cellStyle name="20% - Énfasis6 34 24" xfId="41974"/>
    <cellStyle name="20% - Énfasis6 34 25" xfId="43374"/>
    <cellStyle name="20% - Énfasis6 34 26" xfId="44771"/>
    <cellStyle name="20% - Énfasis6 34 27" xfId="46163"/>
    <cellStyle name="20% - Énfasis6 34 28" xfId="47540"/>
    <cellStyle name="20% - Énfasis6 34 29" xfId="48902"/>
    <cellStyle name="20% - Énfasis6 34 3" xfId="12409"/>
    <cellStyle name="20% - Énfasis6 34 30" xfId="50241"/>
    <cellStyle name="20% - Énfasis6 34 31" xfId="51551"/>
    <cellStyle name="20% - Énfasis6 34 32" xfId="52831"/>
    <cellStyle name="20% - Énfasis6 34 33" xfId="54048"/>
    <cellStyle name="20% - Énfasis6 34 34" xfId="55176"/>
    <cellStyle name="20% - Énfasis6 34 35" xfId="56194"/>
    <cellStyle name="20% - Énfasis6 34 36" xfId="57025"/>
    <cellStyle name="20% - Énfasis6 34 37" xfId="57620"/>
    <cellStyle name="20% - Énfasis6 34 4" xfId="13817"/>
    <cellStyle name="20% - Énfasis6 34 5" xfId="15225"/>
    <cellStyle name="20% - Énfasis6 34 6" xfId="16633"/>
    <cellStyle name="20% - Énfasis6 34 7" xfId="18041"/>
    <cellStyle name="20% - Énfasis6 34 8" xfId="19449"/>
    <cellStyle name="20% - Énfasis6 34 9" xfId="20857"/>
    <cellStyle name="20% - Énfasis6 35" xfId="6733"/>
    <cellStyle name="20% - Énfasis6 35 10" xfId="22377"/>
    <cellStyle name="20% - Énfasis6 35 11" xfId="23785"/>
    <cellStyle name="20% - Énfasis6 35 12" xfId="25193"/>
    <cellStyle name="20% - Énfasis6 35 13" xfId="26601"/>
    <cellStyle name="20% - Énfasis6 35 14" xfId="28009"/>
    <cellStyle name="20% - Énfasis6 35 15" xfId="29418"/>
    <cellStyle name="20% - Énfasis6 35 16" xfId="30827"/>
    <cellStyle name="20% - Énfasis6 35 17" xfId="32235"/>
    <cellStyle name="20% - Énfasis6 35 18" xfId="33643"/>
    <cellStyle name="20% - Énfasis6 35 19" xfId="35051"/>
    <cellStyle name="20% - Énfasis6 35 2" xfId="11113"/>
    <cellStyle name="20% - Énfasis6 35 20" xfId="36463"/>
    <cellStyle name="20% - Énfasis6 35 21" xfId="37871"/>
    <cellStyle name="20% - Énfasis6 35 22" xfId="39277"/>
    <cellStyle name="20% - Énfasis6 35 23" xfId="40682"/>
    <cellStyle name="20% - Énfasis6 35 24" xfId="42086"/>
    <cellStyle name="20% - Énfasis6 35 25" xfId="43485"/>
    <cellStyle name="20% - Énfasis6 35 26" xfId="44881"/>
    <cellStyle name="20% - Énfasis6 35 27" xfId="46273"/>
    <cellStyle name="20% - Énfasis6 35 28" xfId="47650"/>
    <cellStyle name="20% - Énfasis6 35 29" xfId="49009"/>
    <cellStyle name="20% - Énfasis6 35 3" xfId="12521"/>
    <cellStyle name="20% - Énfasis6 35 30" xfId="50348"/>
    <cellStyle name="20% - Énfasis6 35 31" xfId="51658"/>
    <cellStyle name="20% - Énfasis6 35 32" xfId="52934"/>
    <cellStyle name="20% - Énfasis6 35 33" xfId="54141"/>
    <cellStyle name="20% - Énfasis6 35 34" xfId="55261"/>
    <cellStyle name="20% - Énfasis6 35 35" xfId="56268"/>
    <cellStyle name="20% - Énfasis6 35 36" xfId="57083"/>
    <cellStyle name="20% - Énfasis6 35 37" xfId="57656"/>
    <cellStyle name="20% - Énfasis6 35 4" xfId="13929"/>
    <cellStyle name="20% - Énfasis6 35 5" xfId="15337"/>
    <cellStyle name="20% - Énfasis6 35 6" xfId="16745"/>
    <cellStyle name="20% - Énfasis6 35 7" xfId="18153"/>
    <cellStyle name="20% - Énfasis6 35 8" xfId="19561"/>
    <cellStyle name="20% - Énfasis6 35 9" xfId="20969"/>
    <cellStyle name="20% - Énfasis6 36" xfId="6860"/>
    <cellStyle name="20% - Énfasis6 36 10" xfId="22486"/>
    <cellStyle name="20% - Énfasis6 36 11" xfId="23894"/>
    <cellStyle name="20% - Énfasis6 36 12" xfId="25302"/>
    <cellStyle name="20% - Énfasis6 36 13" xfId="26710"/>
    <cellStyle name="20% - Énfasis6 36 14" xfId="28118"/>
    <cellStyle name="20% - Énfasis6 36 15" xfId="29527"/>
    <cellStyle name="20% - Énfasis6 36 16" xfId="30936"/>
    <cellStyle name="20% - Énfasis6 36 17" xfId="32344"/>
    <cellStyle name="20% - Énfasis6 36 18" xfId="33751"/>
    <cellStyle name="20% - Énfasis6 36 19" xfId="35160"/>
    <cellStyle name="20% - Énfasis6 36 2" xfId="11222"/>
    <cellStyle name="20% - Énfasis6 36 20" xfId="36572"/>
    <cellStyle name="20% - Énfasis6 36 21" xfId="37980"/>
    <cellStyle name="20% - Énfasis6 36 22" xfId="39386"/>
    <cellStyle name="20% - Énfasis6 36 23" xfId="40791"/>
    <cellStyle name="20% - Énfasis6 36 24" xfId="42195"/>
    <cellStyle name="20% - Énfasis6 36 25" xfId="43594"/>
    <cellStyle name="20% - Énfasis6 36 26" xfId="44990"/>
    <cellStyle name="20% - Énfasis6 36 27" xfId="46381"/>
    <cellStyle name="20% - Énfasis6 36 28" xfId="47755"/>
    <cellStyle name="20% - Énfasis6 36 29" xfId="49114"/>
    <cellStyle name="20% - Énfasis6 36 3" xfId="12630"/>
    <cellStyle name="20% - Énfasis6 36 30" xfId="50451"/>
    <cellStyle name="20% - Énfasis6 36 31" xfId="51759"/>
    <cellStyle name="20% - Énfasis6 36 32" xfId="53029"/>
    <cellStyle name="20% - Énfasis6 36 33" xfId="54232"/>
    <cellStyle name="20% - Énfasis6 36 34" xfId="55343"/>
    <cellStyle name="20% - Énfasis6 36 35" xfId="56343"/>
    <cellStyle name="20% - Énfasis6 36 36" xfId="57142"/>
    <cellStyle name="20% - Énfasis6 36 37" xfId="57692"/>
    <cellStyle name="20% - Énfasis6 36 4" xfId="14038"/>
    <cellStyle name="20% - Énfasis6 36 5" xfId="15446"/>
    <cellStyle name="20% - Énfasis6 36 6" xfId="16854"/>
    <cellStyle name="20% - Énfasis6 36 7" xfId="18262"/>
    <cellStyle name="20% - Énfasis6 36 8" xfId="19670"/>
    <cellStyle name="20% - Énfasis6 36 9" xfId="21078"/>
    <cellStyle name="20% - Énfasis6 37" xfId="6987"/>
    <cellStyle name="20% - Énfasis6 37 10" xfId="22592"/>
    <cellStyle name="20% - Énfasis6 37 11" xfId="24000"/>
    <cellStyle name="20% - Énfasis6 37 12" xfId="25408"/>
    <cellStyle name="20% - Énfasis6 37 13" xfId="26816"/>
    <cellStyle name="20% - Énfasis6 37 14" xfId="28224"/>
    <cellStyle name="20% - Énfasis6 37 15" xfId="29633"/>
    <cellStyle name="20% - Énfasis6 37 16" xfId="31042"/>
    <cellStyle name="20% - Énfasis6 37 17" xfId="32450"/>
    <cellStyle name="20% - Énfasis6 37 18" xfId="33857"/>
    <cellStyle name="20% - Énfasis6 37 19" xfId="35266"/>
    <cellStyle name="20% - Énfasis6 37 2" xfId="11328"/>
    <cellStyle name="20% - Énfasis6 37 20" xfId="36678"/>
    <cellStyle name="20% - Énfasis6 37 21" xfId="38086"/>
    <cellStyle name="20% - Énfasis6 37 22" xfId="39492"/>
    <cellStyle name="20% - Énfasis6 37 23" xfId="40897"/>
    <cellStyle name="20% - Énfasis6 37 24" xfId="42300"/>
    <cellStyle name="20% - Énfasis6 37 25" xfId="43699"/>
    <cellStyle name="20% - Énfasis6 37 26" xfId="45095"/>
    <cellStyle name="20% - Énfasis6 37 27" xfId="46485"/>
    <cellStyle name="20% - Énfasis6 37 28" xfId="47859"/>
    <cellStyle name="20% - Énfasis6 37 29" xfId="49217"/>
    <cellStyle name="20% - Énfasis6 37 3" xfId="12736"/>
    <cellStyle name="20% - Énfasis6 37 30" xfId="50551"/>
    <cellStyle name="20% - Énfasis6 37 31" xfId="51856"/>
    <cellStyle name="20% - Énfasis6 37 32" xfId="53124"/>
    <cellStyle name="20% - Énfasis6 37 33" xfId="54326"/>
    <cellStyle name="20% - Énfasis6 37 34" xfId="55430"/>
    <cellStyle name="20% - Énfasis6 37 35" xfId="56414"/>
    <cellStyle name="20% - Énfasis6 37 36" xfId="57196"/>
    <cellStyle name="20% - Énfasis6 37 37" xfId="57727"/>
    <cellStyle name="20% - Énfasis6 37 4" xfId="14144"/>
    <cellStyle name="20% - Énfasis6 37 5" xfId="15552"/>
    <cellStyle name="20% - Énfasis6 37 6" xfId="16960"/>
    <cellStyle name="20% - Énfasis6 37 7" xfId="18368"/>
    <cellStyle name="20% - Énfasis6 37 8" xfId="19776"/>
    <cellStyle name="20% - Énfasis6 37 9" xfId="21184"/>
    <cellStyle name="20% - Énfasis6 38" xfId="7114"/>
    <cellStyle name="20% - Énfasis6 38 10" xfId="22695"/>
    <cellStyle name="20% - Énfasis6 38 11" xfId="24103"/>
    <cellStyle name="20% - Énfasis6 38 12" xfId="25511"/>
    <cellStyle name="20% - Énfasis6 38 13" xfId="26919"/>
    <cellStyle name="20% - Énfasis6 38 14" xfId="28327"/>
    <cellStyle name="20% - Énfasis6 38 15" xfId="29736"/>
    <cellStyle name="20% - Énfasis6 38 16" xfId="31143"/>
    <cellStyle name="20% - Énfasis6 38 17" xfId="32553"/>
    <cellStyle name="20% - Énfasis6 38 18" xfId="33960"/>
    <cellStyle name="20% - Énfasis6 38 19" xfId="35368"/>
    <cellStyle name="20% - Énfasis6 38 2" xfId="11431"/>
    <cellStyle name="20% - Énfasis6 38 20" xfId="36781"/>
    <cellStyle name="20% - Énfasis6 38 21" xfId="38189"/>
    <cellStyle name="20% - Énfasis6 38 22" xfId="39595"/>
    <cellStyle name="20% - Énfasis6 38 23" xfId="41000"/>
    <cellStyle name="20% - Énfasis6 38 24" xfId="42403"/>
    <cellStyle name="20% - Énfasis6 38 25" xfId="43802"/>
    <cellStyle name="20% - Énfasis6 38 26" xfId="45198"/>
    <cellStyle name="20% - Énfasis6 38 27" xfId="46588"/>
    <cellStyle name="20% - Énfasis6 38 28" xfId="47960"/>
    <cellStyle name="20% - Énfasis6 38 29" xfId="49313"/>
    <cellStyle name="20% - Énfasis6 38 3" xfId="12839"/>
    <cellStyle name="20% - Énfasis6 38 30" xfId="50645"/>
    <cellStyle name="20% - Énfasis6 38 31" xfId="51949"/>
    <cellStyle name="20% - Énfasis6 38 32" xfId="53212"/>
    <cellStyle name="20% - Énfasis6 38 33" xfId="54408"/>
    <cellStyle name="20% - Énfasis6 38 34" xfId="55506"/>
    <cellStyle name="20% - Énfasis6 38 35" xfId="56477"/>
    <cellStyle name="20% - Énfasis6 38 36" xfId="57250"/>
    <cellStyle name="20% - Énfasis6 38 37" xfId="57761"/>
    <cellStyle name="20% - Énfasis6 38 4" xfId="14247"/>
    <cellStyle name="20% - Énfasis6 38 5" xfId="15655"/>
    <cellStyle name="20% - Énfasis6 38 6" xfId="17063"/>
    <cellStyle name="20% - Énfasis6 38 7" xfId="18471"/>
    <cellStyle name="20% - Énfasis6 38 8" xfId="19879"/>
    <cellStyle name="20% - Énfasis6 38 9" xfId="21287"/>
    <cellStyle name="20% - Énfasis6 39" xfId="7241"/>
    <cellStyle name="20% - Énfasis6 39 10" xfId="22794"/>
    <cellStyle name="20% - Énfasis6 39 11" xfId="24202"/>
    <cellStyle name="20% - Énfasis6 39 12" xfId="25610"/>
    <cellStyle name="20% - Énfasis6 39 13" xfId="27018"/>
    <cellStyle name="20% - Énfasis6 39 14" xfId="28426"/>
    <cellStyle name="20% - Énfasis6 39 15" xfId="29836"/>
    <cellStyle name="20% - Énfasis6 39 16" xfId="31243"/>
    <cellStyle name="20% - Énfasis6 39 17" xfId="32653"/>
    <cellStyle name="20% - Énfasis6 39 18" xfId="34060"/>
    <cellStyle name="20% - Énfasis6 39 19" xfId="35468"/>
    <cellStyle name="20% - Énfasis6 39 2" xfId="11530"/>
    <cellStyle name="20% - Énfasis6 39 20" xfId="36881"/>
    <cellStyle name="20% - Énfasis6 39 21" xfId="38289"/>
    <cellStyle name="20% - Énfasis6 39 22" xfId="39695"/>
    <cellStyle name="20% - Énfasis6 39 23" xfId="41100"/>
    <cellStyle name="20% - Énfasis6 39 24" xfId="42502"/>
    <cellStyle name="20% - Énfasis6 39 25" xfId="43901"/>
    <cellStyle name="20% - Énfasis6 39 26" xfId="45297"/>
    <cellStyle name="20% - Énfasis6 39 27" xfId="46685"/>
    <cellStyle name="20% - Énfasis6 39 28" xfId="48055"/>
    <cellStyle name="20% - Énfasis6 39 29" xfId="49408"/>
    <cellStyle name="20% - Énfasis6 39 3" xfId="12938"/>
    <cellStyle name="20% - Énfasis6 39 30" xfId="50736"/>
    <cellStyle name="20% - Énfasis6 39 31" xfId="52040"/>
    <cellStyle name="20% - Énfasis6 39 32" xfId="53300"/>
    <cellStyle name="20% - Énfasis6 39 33" xfId="54494"/>
    <cellStyle name="20% - Énfasis6 39 34" xfId="55585"/>
    <cellStyle name="20% - Énfasis6 39 35" xfId="56548"/>
    <cellStyle name="20% - Énfasis6 39 36" xfId="57303"/>
    <cellStyle name="20% - Énfasis6 39 37" xfId="57795"/>
    <cellStyle name="20% - Énfasis6 39 4" xfId="14346"/>
    <cellStyle name="20% - Énfasis6 39 5" xfId="15754"/>
    <cellStyle name="20% - Énfasis6 39 6" xfId="17162"/>
    <cellStyle name="20% - Énfasis6 39 7" xfId="18570"/>
    <cellStyle name="20% - Énfasis6 39 8" xfId="19978"/>
    <cellStyle name="20% - Énfasis6 39 9" xfId="21386"/>
    <cellStyle name="20% - Énfasis6 4" xfId="424"/>
    <cellStyle name="20% - Énfasis6 4 10" xfId="1917"/>
    <cellStyle name="20% - Énfasis6 4 11" xfId="2072"/>
    <cellStyle name="20% - Énfasis6 4 12" xfId="2394"/>
    <cellStyle name="20% - Énfasis6 4 13" xfId="2241"/>
    <cellStyle name="20% - Énfasis6 4 14" xfId="2562"/>
    <cellStyle name="20% - Énfasis6 4 15" xfId="2714"/>
    <cellStyle name="20% - Énfasis6 4 16" xfId="2874"/>
    <cellStyle name="20% - Énfasis6 4 17" xfId="58180"/>
    <cellStyle name="20% - Énfasis6 4 2" xfId="795"/>
    <cellStyle name="20% - Énfasis6 4 3" xfId="737"/>
    <cellStyle name="20% - Énfasis6 4 4" xfId="967"/>
    <cellStyle name="20% - Énfasis6 4 5" xfId="1127"/>
    <cellStyle name="20% - Énfasis6 4 6" xfId="1287"/>
    <cellStyle name="20% - Énfasis6 4 7" xfId="1447"/>
    <cellStyle name="20% - Énfasis6 4 8" xfId="1605"/>
    <cellStyle name="20% - Énfasis6 4 9" xfId="1762"/>
    <cellStyle name="20% - Énfasis6 40" xfId="7368"/>
    <cellStyle name="20% - Énfasis6 40 10" xfId="22892"/>
    <cellStyle name="20% - Énfasis6 40 11" xfId="24300"/>
    <cellStyle name="20% - Énfasis6 40 12" xfId="25708"/>
    <cellStyle name="20% - Énfasis6 40 13" xfId="27116"/>
    <cellStyle name="20% - Énfasis6 40 14" xfId="28524"/>
    <cellStyle name="20% - Énfasis6 40 15" xfId="29934"/>
    <cellStyle name="20% - Énfasis6 40 16" xfId="31341"/>
    <cellStyle name="20% - Énfasis6 40 17" xfId="32751"/>
    <cellStyle name="20% - Énfasis6 40 18" xfId="34157"/>
    <cellStyle name="20% - Énfasis6 40 19" xfId="35566"/>
    <cellStyle name="20% - Énfasis6 40 2" xfId="11628"/>
    <cellStyle name="20% - Énfasis6 40 20" xfId="36979"/>
    <cellStyle name="20% - Énfasis6 40 21" xfId="38387"/>
    <cellStyle name="20% - Énfasis6 40 22" xfId="39793"/>
    <cellStyle name="20% - Énfasis6 40 23" xfId="41198"/>
    <cellStyle name="20% - Énfasis6 40 24" xfId="42600"/>
    <cellStyle name="20% - Énfasis6 40 25" xfId="43999"/>
    <cellStyle name="20% - Énfasis6 40 26" xfId="45395"/>
    <cellStyle name="20% - Énfasis6 40 27" xfId="46783"/>
    <cellStyle name="20% - Énfasis6 40 28" xfId="48153"/>
    <cellStyle name="20% - Énfasis6 40 29" xfId="49505"/>
    <cellStyle name="20% - Énfasis6 40 3" xfId="13036"/>
    <cellStyle name="20% - Énfasis6 40 30" xfId="50831"/>
    <cellStyle name="20% - Énfasis6 40 31" xfId="52135"/>
    <cellStyle name="20% - Énfasis6 40 32" xfId="53390"/>
    <cellStyle name="20% - Énfasis6 40 33" xfId="54579"/>
    <cellStyle name="20% - Énfasis6 40 34" xfId="55664"/>
    <cellStyle name="20% - Énfasis6 40 35" xfId="56617"/>
    <cellStyle name="20% - Énfasis6 40 36" xfId="57354"/>
    <cellStyle name="20% - Énfasis6 40 37" xfId="57829"/>
    <cellStyle name="20% - Énfasis6 40 4" xfId="14444"/>
    <cellStyle name="20% - Énfasis6 40 5" xfId="15852"/>
    <cellStyle name="20% - Énfasis6 40 6" xfId="17260"/>
    <cellStyle name="20% - Énfasis6 40 7" xfId="18668"/>
    <cellStyle name="20% - Énfasis6 40 8" xfId="20076"/>
    <cellStyle name="20% - Énfasis6 40 9" xfId="21484"/>
    <cellStyle name="20% - Énfasis6 41" xfId="7494"/>
    <cellStyle name="20% - Énfasis6 41 10" xfId="22980"/>
    <cellStyle name="20% - Énfasis6 41 11" xfId="24388"/>
    <cellStyle name="20% - Énfasis6 41 12" xfId="25796"/>
    <cellStyle name="20% - Énfasis6 41 13" xfId="27204"/>
    <cellStyle name="20% - Énfasis6 41 14" xfId="28612"/>
    <cellStyle name="20% - Énfasis6 41 15" xfId="30022"/>
    <cellStyle name="20% - Énfasis6 41 16" xfId="31429"/>
    <cellStyle name="20% - Énfasis6 41 17" xfId="32839"/>
    <cellStyle name="20% - Énfasis6 41 18" xfId="34245"/>
    <cellStyle name="20% - Énfasis6 41 19" xfId="35654"/>
    <cellStyle name="20% - Énfasis6 41 2" xfId="11716"/>
    <cellStyle name="20% - Énfasis6 41 20" xfId="37067"/>
    <cellStyle name="20% - Énfasis6 41 21" xfId="38475"/>
    <cellStyle name="20% - Énfasis6 41 22" xfId="39881"/>
    <cellStyle name="20% - Énfasis6 41 23" xfId="41286"/>
    <cellStyle name="20% - Énfasis6 41 24" xfId="42688"/>
    <cellStyle name="20% - Énfasis6 41 25" xfId="44087"/>
    <cellStyle name="20% - Énfasis6 41 26" xfId="45483"/>
    <cellStyle name="20% - Énfasis6 41 27" xfId="46869"/>
    <cellStyle name="20% - Énfasis6 41 28" xfId="48239"/>
    <cellStyle name="20% - Énfasis6 41 29" xfId="49591"/>
    <cellStyle name="20% - Énfasis6 41 3" xfId="13124"/>
    <cellStyle name="20% - Énfasis6 41 30" xfId="50917"/>
    <cellStyle name="20% - Énfasis6 41 31" xfId="52220"/>
    <cellStyle name="20% - Énfasis6 41 32" xfId="53473"/>
    <cellStyle name="20% - Énfasis6 41 33" xfId="54658"/>
    <cellStyle name="20% - Énfasis6 41 34" xfId="55736"/>
    <cellStyle name="20% - Énfasis6 41 35" xfId="56675"/>
    <cellStyle name="20% - Énfasis6 41 36" xfId="57401"/>
    <cellStyle name="20% - Énfasis6 41 37" xfId="57861"/>
    <cellStyle name="20% - Énfasis6 41 4" xfId="14532"/>
    <cellStyle name="20% - Énfasis6 41 5" xfId="15940"/>
    <cellStyle name="20% - Énfasis6 41 6" xfId="17348"/>
    <cellStyle name="20% - Énfasis6 41 7" xfId="18756"/>
    <cellStyle name="20% - Énfasis6 41 8" xfId="20164"/>
    <cellStyle name="20% - Énfasis6 41 9" xfId="21572"/>
    <cellStyle name="20% - Énfasis6 42" xfId="7621"/>
    <cellStyle name="20% - Énfasis6 43" xfId="11814"/>
    <cellStyle name="20% - Énfasis6 44" xfId="13222"/>
    <cellStyle name="20% - Énfasis6 45" xfId="14630"/>
    <cellStyle name="20% - Énfasis6 46" xfId="16038"/>
    <cellStyle name="20% - Énfasis6 47" xfId="17446"/>
    <cellStyle name="20% - Énfasis6 48" xfId="18854"/>
    <cellStyle name="20% - Énfasis6 49" xfId="20262"/>
    <cellStyle name="20% - Énfasis6 5" xfId="494"/>
    <cellStyle name="20% - Énfasis6 5 10" xfId="2126"/>
    <cellStyle name="20% - Énfasis6 5 11" xfId="2272"/>
    <cellStyle name="20% - Énfasis6 5 12" xfId="2461"/>
    <cellStyle name="20% - Énfasis6 5 13" xfId="2618"/>
    <cellStyle name="20% - Énfasis6 5 14" xfId="2767"/>
    <cellStyle name="20% - Énfasis6 5 15" xfId="2908"/>
    <cellStyle name="20% - Énfasis6 5 16" xfId="2358"/>
    <cellStyle name="20% - Énfasis6 5 2" xfId="864"/>
    <cellStyle name="20% - Énfasis6 5 3" xfId="1024"/>
    <cellStyle name="20% - Énfasis6 5 4" xfId="1184"/>
    <cellStyle name="20% - Énfasis6 5 5" xfId="1344"/>
    <cellStyle name="20% - Énfasis6 5 6" xfId="1503"/>
    <cellStyle name="20% - Énfasis6 5 7" xfId="1662"/>
    <cellStyle name="20% - Énfasis6 5 8" xfId="1818"/>
    <cellStyle name="20% - Énfasis6 5 9" xfId="1974"/>
    <cellStyle name="20% - Énfasis6 50" xfId="21670"/>
    <cellStyle name="20% - Énfasis6 51" xfId="23078"/>
    <cellStyle name="20% - Énfasis6 52" xfId="24486"/>
    <cellStyle name="20% - Énfasis6 53" xfId="25894"/>
    <cellStyle name="20% - Énfasis6 54" xfId="27302"/>
    <cellStyle name="20% - Énfasis6 55" xfId="28710"/>
    <cellStyle name="20% - Énfasis6 56" xfId="30120"/>
    <cellStyle name="20% - Énfasis6 57" xfId="31527"/>
    <cellStyle name="20% - Énfasis6 58" xfId="32937"/>
    <cellStyle name="20% - Énfasis6 59" xfId="34343"/>
    <cellStyle name="20% - Énfasis6 6" xfId="527"/>
    <cellStyle name="20% - Énfasis6 6 10" xfId="2144"/>
    <cellStyle name="20% - Énfasis6 6 11" xfId="2290"/>
    <cellStyle name="20% - Énfasis6 6 12" xfId="2479"/>
    <cellStyle name="20% - Énfasis6 6 13" xfId="2636"/>
    <cellStyle name="20% - Énfasis6 6 14" xfId="2785"/>
    <cellStyle name="20% - Énfasis6 6 15" xfId="2926"/>
    <cellStyle name="20% - Énfasis6 6 16" xfId="2997"/>
    <cellStyle name="20% - Énfasis6 6 17" xfId="58181"/>
    <cellStyle name="20% - Énfasis6 6 2" xfId="882"/>
    <cellStyle name="20% - Énfasis6 6 3" xfId="1042"/>
    <cellStyle name="20% - Énfasis6 6 4" xfId="1202"/>
    <cellStyle name="20% - Énfasis6 6 5" xfId="1362"/>
    <cellStyle name="20% - Énfasis6 6 6" xfId="1521"/>
    <cellStyle name="20% - Énfasis6 6 7" xfId="1680"/>
    <cellStyle name="20% - Énfasis6 6 8" xfId="1836"/>
    <cellStyle name="20% - Énfasis6 6 9" xfId="1992"/>
    <cellStyle name="20% - Énfasis6 60" xfId="35414"/>
    <cellStyle name="20% - Énfasis6 61" xfId="37164"/>
    <cellStyle name="20% - Énfasis6 62" xfId="38572"/>
    <cellStyle name="20% - Énfasis6 63" xfId="39978"/>
    <cellStyle name="20% - Énfasis6 64" xfId="41383"/>
    <cellStyle name="20% - Énfasis6 65" xfId="42785"/>
    <cellStyle name="20% - Énfasis6 66" xfId="44184"/>
    <cellStyle name="20% - Énfasis6 67" xfId="45580"/>
    <cellStyle name="20% - Énfasis6 68" xfId="46964"/>
    <cellStyle name="20% - Énfasis6 69" xfId="48333"/>
    <cellStyle name="20% - Énfasis6 7" xfId="584"/>
    <cellStyle name="20% - Énfasis6 7 10" xfId="2190"/>
    <cellStyle name="20% - Énfasis6 7 11" xfId="2329"/>
    <cellStyle name="20% - Énfasis6 7 12" xfId="2528"/>
    <cellStyle name="20% - Énfasis6 7 13" xfId="2684"/>
    <cellStyle name="20% - Énfasis6 7 14" xfId="2829"/>
    <cellStyle name="20% - Énfasis6 7 15" xfId="2964"/>
    <cellStyle name="20% - Énfasis6 7 16" xfId="2958"/>
    <cellStyle name="20% - Énfasis6 7 17" xfId="58182"/>
    <cellStyle name="20% - Énfasis6 7 2" xfId="932"/>
    <cellStyle name="20% - Énfasis6 7 3" xfId="1092"/>
    <cellStyle name="20% - Énfasis6 7 4" xfId="1252"/>
    <cellStyle name="20% - Énfasis6 7 5" xfId="1412"/>
    <cellStyle name="20% - Énfasis6 7 6" xfId="1570"/>
    <cellStyle name="20% - Énfasis6 7 7" xfId="1728"/>
    <cellStyle name="20% - Énfasis6 7 8" xfId="1884"/>
    <cellStyle name="20% - Énfasis6 7 9" xfId="2039"/>
    <cellStyle name="20% - Énfasis6 70" xfId="49685"/>
    <cellStyle name="20% - Énfasis6 71" xfId="51009"/>
    <cellStyle name="20% - Énfasis6 72" xfId="52308"/>
    <cellStyle name="20% - Énfasis6 73" xfId="53556"/>
    <cellStyle name="20% - Énfasis6 74" xfId="54734"/>
    <cellStyle name="20% - Énfasis6 75" xfId="55806"/>
    <cellStyle name="20% - Énfasis6 76" xfId="56735"/>
    <cellStyle name="20% - Énfasis6 77" xfId="57445"/>
    <cellStyle name="20% - Énfasis6 78" xfId="58178"/>
    <cellStyle name="20% - Énfasis6 79" xfId="58255"/>
    <cellStyle name="20% - Énfasis6 8" xfId="641"/>
    <cellStyle name="20% - Énfasis6 8 10" xfId="4639"/>
    <cellStyle name="20% - Énfasis6 8 11" xfId="4776"/>
    <cellStyle name="20% - Énfasis6 8 12" xfId="4898"/>
    <cellStyle name="20% - Énfasis6 8 13" xfId="5024"/>
    <cellStyle name="20% - Énfasis6 8 14" xfId="5142"/>
    <cellStyle name="20% - Énfasis6 8 15" xfId="5275"/>
    <cellStyle name="20% - Énfasis6 8 16" xfId="5401"/>
    <cellStyle name="20% - Énfasis6 8 17" xfId="5525"/>
    <cellStyle name="20% - Énfasis6 8 18" xfId="5648"/>
    <cellStyle name="20% - Énfasis6 8 19" xfId="5746"/>
    <cellStyle name="20% - Énfasis6 8 2" xfId="3194"/>
    <cellStyle name="20% - Énfasis6 8 20" xfId="5916"/>
    <cellStyle name="20% - Énfasis6 8 21" xfId="6043"/>
    <cellStyle name="20% - Énfasis6 8 22" xfId="6170"/>
    <cellStyle name="20% - Énfasis6 8 23" xfId="6297"/>
    <cellStyle name="20% - Énfasis6 8 24" xfId="6424"/>
    <cellStyle name="20% - Énfasis6 8 25" xfId="6551"/>
    <cellStyle name="20% - Énfasis6 8 26" xfId="6678"/>
    <cellStyle name="20% - Énfasis6 8 27" xfId="6805"/>
    <cellStyle name="20% - Énfasis6 8 28" xfId="6932"/>
    <cellStyle name="20% - Énfasis6 8 29" xfId="7059"/>
    <cellStyle name="20% - Énfasis6 8 3" xfId="3786"/>
    <cellStyle name="20% - Énfasis6 8 30" xfId="7186"/>
    <cellStyle name="20% - Énfasis6 8 31" xfId="7313"/>
    <cellStyle name="20% - Énfasis6 8 32" xfId="7440"/>
    <cellStyle name="20% - Énfasis6 8 33" xfId="7566"/>
    <cellStyle name="20% - Énfasis6 8 34" xfId="7693"/>
    <cellStyle name="20% - Énfasis6 8 35" xfId="7784"/>
    <cellStyle name="20% - Énfasis6 8 36" xfId="7980"/>
    <cellStyle name="20% - Énfasis6 8 37" xfId="6950"/>
    <cellStyle name="20% - Énfasis6 8 38" xfId="9392"/>
    <cellStyle name="20% - Énfasis6 8 39" xfId="10118"/>
    <cellStyle name="20% - Énfasis6 8 4" xfId="3907"/>
    <cellStyle name="20% - Énfasis6 8 40" xfId="10217"/>
    <cellStyle name="20% - Énfasis6 8 41" xfId="7977"/>
    <cellStyle name="20% - Énfasis6 8 42" xfId="7741"/>
    <cellStyle name="20% - Énfasis6 8 43" xfId="4560"/>
    <cellStyle name="20% - Énfasis6 8 44" xfId="7982"/>
    <cellStyle name="20% - Énfasis6 8 45" xfId="5166"/>
    <cellStyle name="20% - Énfasis6 8 46" xfId="9504"/>
    <cellStyle name="20% - Énfasis6 8 47" xfId="8667"/>
    <cellStyle name="20% - Énfasis6 8 48" xfId="8646"/>
    <cellStyle name="20% - Énfasis6 8 49" xfId="8228"/>
    <cellStyle name="20% - Énfasis6 8 5" xfId="4030"/>
    <cellStyle name="20% - Énfasis6 8 50" xfId="9678"/>
    <cellStyle name="20% - Énfasis6 8 51" xfId="7097"/>
    <cellStyle name="20% - Énfasis6 8 52" xfId="7975"/>
    <cellStyle name="20% - Énfasis6 8 53" xfId="34588"/>
    <cellStyle name="20% - Énfasis6 8 54" xfId="30902"/>
    <cellStyle name="20% - Énfasis6 8 55" xfId="26137"/>
    <cellStyle name="20% - Énfasis6 8 56" xfId="33603"/>
    <cellStyle name="20% - Énfasis6 8 57" xfId="30873"/>
    <cellStyle name="20% - Énfasis6 8 58" xfId="34210"/>
    <cellStyle name="20% - Énfasis6 8 59" xfId="34146"/>
    <cellStyle name="20% - Énfasis6 8 6" xfId="4153"/>
    <cellStyle name="20% - Énfasis6 8 60" xfId="32609"/>
    <cellStyle name="20% - Énfasis6 8 61" xfId="33607"/>
    <cellStyle name="20% - Énfasis6 8 62" xfId="29794"/>
    <cellStyle name="20% - Énfasis6 8 63" xfId="18950"/>
    <cellStyle name="20% - Énfasis6 8 64" xfId="27718"/>
    <cellStyle name="20% - Énfasis6 8 65" xfId="35645"/>
    <cellStyle name="20% - Énfasis6 8 66" xfId="34350"/>
    <cellStyle name="20% - Énfasis6 8 67" xfId="33794"/>
    <cellStyle name="20% - Énfasis6 8 68" xfId="29058"/>
    <cellStyle name="20% - Énfasis6 8 69" xfId="31414"/>
    <cellStyle name="20% - Énfasis6 8 7" xfId="4277"/>
    <cellStyle name="20% - Énfasis6 8 70" xfId="32532"/>
    <cellStyle name="20% - Énfasis6 8 8" xfId="4400"/>
    <cellStyle name="20% - Énfasis6 8 9" xfId="4525"/>
    <cellStyle name="20% - Énfasis6 80" xfId="58264"/>
    <cellStyle name="20% - Énfasis6 81" xfId="58295"/>
    <cellStyle name="20% - Énfasis6 82" xfId="58309"/>
    <cellStyle name="20% - Énfasis6 83" xfId="58323"/>
    <cellStyle name="20% - Énfasis6 84" xfId="58337"/>
    <cellStyle name="20% - Énfasis6 85" xfId="58351"/>
    <cellStyle name="20% - Énfasis6 86" xfId="58365"/>
    <cellStyle name="20% - Énfasis6 87" xfId="58379"/>
    <cellStyle name="20% - Énfasis6 88" xfId="58393"/>
    <cellStyle name="20% - Énfasis6 89" xfId="58406"/>
    <cellStyle name="20% - Énfasis6 9" xfId="817"/>
    <cellStyle name="20% - Énfasis6 9 10" xfId="4645"/>
    <cellStyle name="20% - Énfasis6 9 11" xfId="4782"/>
    <cellStyle name="20% - Énfasis6 9 12" xfId="4904"/>
    <cellStyle name="20% - Énfasis6 9 13" xfId="5030"/>
    <cellStyle name="20% - Énfasis6 9 14" xfId="5148"/>
    <cellStyle name="20% - Énfasis6 9 15" xfId="5281"/>
    <cellStyle name="20% - Énfasis6 9 16" xfId="5407"/>
    <cellStyle name="20% - Énfasis6 9 17" xfId="5531"/>
    <cellStyle name="20% - Énfasis6 9 18" xfId="5654"/>
    <cellStyle name="20% - Énfasis6 9 19" xfId="5752"/>
    <cellStyle name="20% - Énfasis6 9 2" xfId="3235"/>
    <cellStyle name="20% - Énfasis6 9 2 2" xfId="3662"/>
    <cellStyle name="20% - Énfasis6 9 20" xfId="5922"/>
    <cellStyle name="20% - Énfasis6 9 21" xfId="6049"/>
    <cellStyle name="20% - Énfasis6 9 22" xfId="6176"/>
    <cellStyle name="20% - Énfasis6 9 23" xfId="6303"/>
    <cellStyle name="20% - Énfasis6 9 24" xfId="6430"/>
    <cellStyle name="20% - Énfasis6 9 25" xfId="6557"/>
    <cellStyle name="20% - Énfasis6 9 26" xfId="6684"/>
    <cellStyle name="20% - Énfasis6 9 27" xfId="6811"/>
    <cellStyle name="20% - Énfasis6 9 28" xfId="6938"/>
    <cellStyle name="20% - Énfasis6 9 29" xfId="7065"/>
    <cellStyle name="20% - Énfasis6 9 3" xfId="3792"/>
    <cellStyle name="20% - Énfasis6 9 30" xfId="7192"/>
    <cellStyle name="20% - Énfasis6 9 31" xfId="7319"/>
    <cellStyle name="20% - Énfasis6 9 32" xfId="7446"/>
    <cellStyle name="20% - Énfasis6 9 33" xfId="7572"/>
    <cellStyle name="20% - Énfasis6 9 34" xfId="7699"/>
    <cellStyle name="20% - Énfasis6 9 35" xfId="7824"/>
    <cellStyle name="20% - Énfasis6 9 36" xfId="11368"/>
    <cellStyle name="20% - Énfasis6 9 37" xfId="12776"/>
    <cellStyle name="20% - Énfasis6 9 38" xfId="14184"/>
    <cellStyle name="20% - Énfasis6 9 39" xfId="15592"/>
    <cellStyle name="20% - Énfasis6 9 4" xfId="3913"/>
    <cellStyle name="20% - Énfasis6 9 40" xfId="17000"/>
    <cellStyle name="20% - Énfasis6 9 41" xfId="18408"/>
    <cellStyle name="20% - Énfasis6 9 42" xfId="19816"/>
    <cellStyle name="20% - Énfasis6 9 43" xfId="21224"/>
    <cellStyle name="20% - Énfasis6 9 44" xfId="22632"/>
    <cellStyle name="20% - Énfasis6 9 45" xfId="24040"/>
    <cellStyle name="20% - Énfasis6 9 46" xfId="25448"/>
    <cellStyle name="20% - Énfasis6 9 47" xfId="26856"/>
    <cellStyle name="20% - Énfasis6 9 48" xfId="28264"/>
    <cellStyle name="20% - Énfasis6 9 49" xfId="29673"/>
    <cellStyle name="20% - Énfasis6 9 5" xfId="4036"/>
    <cellStyle name="20% - Énfasis6 9 50" xfId="31081"/>
    <cellStyle name="20% - Énfasis6 9 51" xfId="32490"/>
    <cellStyle name="20% - Énfasis6 9 52" xfId="33897"/>
    <cellStyle name="20% - Énfasis6 9 53" xfId="34868"/>
    <cellStyle name="20% - Énfasis6 9 54" xfId="36718"/>
    <cellStyle name="20% - Énfasis6 9 55" xfId="38126"/>
    <cellStyle name="20% - Énfasis6 9 56" xfId="39532"/>
    <cellStyle name="20% - Énfasis6 9 57" xfId="40937"/>
    <cellStyle name="20% - Énfasis6 9 58" xfId="42340"/>
    <cellStyle name="20% - Énfasis6 9 59" xfId="43739"/>
    <cellStyle name="20% - Énfasis6 9 6" xfId="4159"/>
    <cellStyle name="20% - Énfasis6 9 60" xfId="45135"/>
    <cellStyle name="20% - Énfasis6 9 61" xfId="46525"/>
    <cellStyle name="20% - Énfasis6 9 62" xfId="47899"/>
    <cellStyle name="20% - Énfasis6 9 63" xfId="49256"/>
    <cellStyle name="20% - Énfasis6 9 64" xfId="50589"/>
    <cellStyle name="20% - Énfasis6 9 65" xfId="51894"/>
    <cellStyle name="20% - Énfasis6 9 66" xfId="53162"/>
    <cellStyle name="20% - Énfasis6 9 67" xfId="54362"/>
    <cellStyle name="20% - Énfasis6 9 68" xfId="55465"/>
    <cellStyle name="20% - Énfasis6 9 69" xfId="56446"/>
    <cellStyle name="20% - Énfasis6 9 7" xfId="4283"/>
    <cellStyle name="20% - Énfasis6 9 70" xfId="57225"/>
    <cellStyle name="20% - Énfasis6 9 8" xfId="4406"/>
    <cellStyle name="20% - Énfasis6 9 9" xfId="4531"/>
    <cellStyle name="20% - Énfasis6 90" xfId="58419"/>
    <cellStyle name="20% - Énfasis6 91" xfId="58431"/>
    <cellStyle name="20% - Énfasis6 92" xfId="58442"/>
    <cellStyle name="20% - Énfasis6 93" xfId="58452"/>
    <cellStyle name="20% - Énfasis6 94" xfId="58460"/>
    <cellStyle name="20% - Énfasis6 95" xfId="58476"/>
    <cellStyle name="20% - Énfasis6 96" xfId="58491"/>
    <cellStyle name="20% - Énfasis6 97" xfId="58511"/>
    <cellStyle name="40% - Énfasis1" xfId="264" builtinId="31" customBuiltin="1"/>
    <cellStyle name="40% - Énfasis1 10" xfId="903"/>
    <cellStyle name="40% - Énfasis1 10 10" xfId="20029"/>
    <cellStyle name="40% - Énfasis1 10 11" xfId="21437"/>
    <cellStyle name="40% - Énfasis1 10 12" xfId="22845"/>
    <cellStyle name="40% - Énfasis1 10 13" xfId="24253"/>
    <cellStyle name="40% - Énfasis1 10 14" xfId="25661"/>
    <cellStyle name="40% - Énfasis1 10 15" xfId="27069"/>
    <cellStyle name="40% - Énfasis1 10 16" xfId="28477"/>
    <cellStyle name="40% - Énfasis1 10 17" xfId="29887"/>
    <cellStyle name="40% - Énfasis1 10 18" xfId="31294"/>
    <cellStyle name="40% - Énfasis1 10 19" xfId="32704"/>
    <cellStyle name="40% - Énfasis1 10 2" xfId="3611"/>
    <cellStyle name="40% - Énfasis1 10 20" xfId="32808"/>
    <cellStyle name="40% - Énfasis1 10 21" xfId="35212"/>
    <cellStyle name="40% - Énfasis1 10 22" xfId="36932"/>
    <cellStyle name="40% - Énfasis1 10 23" xfId="38340"/>
    <cellStyle name="40% - Énfasis1 10 24" xfId="39746"/>
    <cellStyle name="40% - Énfasis1 10 25" xfId="41151"/>
    <cellStyle name="40% - Énfasis1 10 26" xfId="42553"/>
    <cellStyle name="40% - Énfasis1 10 27" xfId="43952"/>
    <cellStyle name="40% - Énfasis1 10 28" xfId="45348"/>
    <cellStyle name="40% - Énfasis1 10 29" xfId="46736"/>
    <cellStyle name="40% - Énfasis1 10 3" xfId="8696"/>
    <cellStyle name="40% - Énfasis1 10 30" xfId="48106"/>
    <cellStyle name="40% - Énfasis1 10 31" xfId="49459"/>
    <cellStyle name="40% - Énfasis1 10 32" xfId="50786"/>
    <cellStyle name="40% - Énfasis1 10 33" xfId="52090"/>
    <cellStyle name="40% - Énfasis1 10 34" xfId="53349"/>
    <cellStyle name="40% - Énfasis1 10 35" xfId="54541"/>
    <cellStyle name="40% - Énfasis1 10 36" xfId="55631"/>
    <cellStyle name="40% - Énfasis1 10 37" xfId="56590"/>
    <cellStyle name="40% - Énfasis1 10 4" xfId="11581"/>
    <cellStyle name="40% - Énfasis1 10 5" xfId="12989"/>
    <cellStyle name="40% - Énfasis1 10 6" xfId="14397"/>
    <cellStyle name="40% - Énfasis1 10 7" xfId="15805"/>
    <cellStyle name="40% - Énfasis1 10 8" xfId="17213"/>
    <cellStyle name="40% - Énfasis1 10 9" xfId="18621"/>
    <cellStyle name="40% - Énfasis1 11" xfId="1063"/>
    <cellStyle name="40% - Énfasis1 11 10" xfId="19746"/>
    <cellStyle name="40% - Énfasis1 11 11" xfId="21154"/>
    <cellStyle name="40% - Énfasis1 11 12" xfId="22562"/>
    <cellStyle name="40% - Énfasis1 11 13" xfId="23970"/>
    <cellStyle name="40% - Énfasis1 11 14" xfId="25378"/>
    <cellStyle name="40% - Énfasis1 11 15" xfId="26786"/>
    <cellStyle name="40% - Énfasis1 11 16" xfId="28194"/>
    <cellStyle name="40% - Énfasis1 11 17" xfId="29603"/>
    <cellStyle name="40% - Énfasis1 11 18" xfId="31012"/>
    <cellStyle name="40% - Énfasis1 11 19" xfId="32420"/>
    <cellStyle name="40% - Énfasis1 11 2" xfId="3729"/>
    <cellStyle name="40% - Énfasis1 11 20" xfId="33679"/>
    <cellStyle name="40% - Énfasis1 11 21" xfId="34788"/>
    <cellStyle name="40% - Énfasis1 11 22" xfId="36648"/>
    <cellStyle name="40% - Énfasis1 11 23" xfId="38056"/>
    <cellStyle name="40% - Énfasis1 11 24" xfId="39462"/>
    <cellStyle name="40% - Énfasis1 11 25" xfId="40867"/>
    <cellStyle name="40% - Énfasis1 11 26" xfId="42270"/>
    <cellStyle name="40% - Énfasis1 11 27" xfId="43669"/>
    <cellStyle name="40% - Énfasis1 11 28" xfId="45065"/>
    <cellStyle name="40% - Énfasis1 11 29" xfId="46456"/>
    <cellStyle name="40% - Énfasis1 11 3" xfId="9557"/>
    <cellStyle name="40% - Énfasis1 11 30" xfId="47830"/>
    <cellStyle name="40% - Énfasis1 11 31" xfId="49188"/>
    <cellStyle name="40% - Énfasis1 11 32" xfId="50523"/>
    <cellStyle name="40% - Énfasis1 11 33" xfId="51828"/>
    <cellStyle name="40% - Énfasis1 11 34" xfId="53096"/>
    <cellStyle name="40% - Énfasis1 11 35" xfId="54298"/>
    <cellStyle name="40% - Énfasis1 11 36" xfId="55404"/>
    <cellStyle name="40% - Énfasis1 11 37" xfId="56392"/>
    <cellStyle name="40% - Énfasis1 11 4" xfId="11298"/>
    <cellStyle name="40% - Énfasis1 11 5" xfId="12706"/>
    <cellStyle name="40% - Énfasis1 11 6" xfId="14114"/>
    <cellStyle name="40% - Énfasis1 11 7" xfId="15522"/>
    <cellStyle name="40% - Énfasis1 11 8" xfId="16930"/>
    <cellStyle name="40% - Énfasis1 11 9" xfId="18338"/>
    <cellStyle name="40% - Énfasis1 12" xfId="1223"/>
    <cellStyle name="40% - Énfasis1 12 10" xfId="9511"/>
    <cellStyle name="40% - Énfasis1 12 11" xfId="11818"/>
    <cellStyle name="40% - Énfasis1 12 12" xfId="13226"/>
    <cellStyle name="40% - Énfasis1 12 13" xfId="14634"/>
    <cellStyle name="40% - Énfasis1 12 14" xfId="16042"/>
    <cellStyle name="40% - Énfasis1 12 15" xfId="17450"/>
    <cellStyle name="40% - Énfasis1 12 16" xfId="18858"/>
    <cellStyle name="40% - Énfasis1 12 17" xfId="20266"/>
    <cellStyle name="40% - Énfasis1 12 18" xfId="21674"/>
    <cellStyle name="40% - Énfasis1 12 19" xfId="23082"/>
    <cellStyle name="40% - Énfasis1 12 2" xfId="3850"/>
    <cellStyle name="40% - Énfasis1 12 20" xfId="33352"/>
    <cellStyle name="40% - Énfasis1 12 21" xfId="25354"/>
    <cellStyle name="40% - Énfasis1 12 22" xfId="27746"/>
    <cellStyle name="40% - Énfasis1 12 23" xfId="35543"/>
    <cellStyle name="40% - Énfasis1 12 24" xfId="31612"/>
    <cellStyle name="40% - Énfasis1 12 25" xfId="30233"/>
    <cellStyle name="40% - Énfasis1 12 26" xfId="32044"/>
    <cellStyle name="40% - Énfasis1 12 27" xfId="32106"/>
    <cellStyle name="40% - Énfasis1 12 28" xfId="35418"/>
    <cellStyle name="40% - Énfasis1 12 29" xfId="37168"/>
    <cellStyle name="40% - Énfasis1 12 3" xfId="7270"/>
    <cellStyle name="40% - Énfasis1 12 30" xfId="38576"/>
    <cellStyle name="40% - Énfasis1 12 31" xfId="39982"/>
    <cellStyle name="40% - Énfasis1 12 32" xfId="41387"/>
    <cellStyle name="40% - Énfasis1 12 33" xfId="42789"/>
    <cellStyle name="40% - Énfasis1 12 34" xfId="44188"/>
    <cellStyle name="40% - Énfasis1 12 35" xfId="45584"/>
    <cellStyle name="40% - Énfasis1 12 36" xfId="46968"/>
    <cellStyle name="40% - Énfasis1 12 37" xfId="48337"/>
    <cellStyle name="40% - Énfasis1 12 4" xfId="6820"/>
    <cellStyle name="40% - Énfasis1 12 5" xfId="9550"/>
    <cellStyle name="40% - Énfasis1 12 6" xfId="8520"/>
    <cellStyle name="40% - Énfasis1 12 7" xfId="9410"/>
    <cellStyle name="40% - Énfasis1 12 8" xfId="8981"/>
    <cellStyle name="40% - Énfasis1 12 9" xfId="10349"/>
    <cellStyle name="40% - Énfasis1 13" xfId="1383"/>
    <cellStyle name="40% - Énfasis1 13 10" xfId="20805"/>
    <cellStyle name="40% - Énfasis1 13 11" xfId="22213"/>
    <cellStyle name="40% - Énfasis1 13 12" xfId="23621"/>
    <cellStyle name="40% - Énfasis1 13 13" xfId="25029"/>
    <cellStyle name="40% - Énfasis1 13 14" xfId="26437"/>
    <cellStyle name="40% - Énfasis1 13 15" xfId="27845"/>
    <cellStyle name="40% - Énfasis1 13 16" xfId="29254"/>
    <cellStyle name="40% - Énfasis1 13 17" xfId="30663"/>
    <cellStyle name="40% - Énfasis1 13 18" xfId="32071"/>
    <cellStyle name="40% - Énfasis1 13 19" xfId="33480"/>
    <cellStyle name="40% - Énfasis1 13 2" xfId="3973"/>
    <cellStyle name="40% - Énfasis1 13 20" xfId="34422"/>
    <cellStyle name="40% - Énfasis1 13 21" xfId="36299"/>
    <cellStyle name="40% - Énfasis1 13 22" xfId="37707"/>
    <cellStyle name="40% - Énfasis1 13 23" xfId="39113"/>
    <cellStyle name="40% - Énfasis1 13 24" xfId="40518"/>
    <cellStyle name="40% - Énfasis1 13 25" xfId="41922"/>
    <cellStyle name="40% - Énfasis1 13 26" xfId="43322"/>
    <cellStyle name="40% - Énfasis1 13 27" xfId="44719"/>
    <cellStyle name="40% - Énfasis1 13 28" xfId="46111"/>
    <cellStyle name="40% - Énfasis1 13 29" xfId="47488"/>
    <cellStyle name="40% - Énfasis1 13 3" xfId="10949"/>
    <cellStyle name="40% - Énfasis1 13 30" xfId="48852"/>
    <cellStyle name="40% - Énfasis1 13 31" xfId="50193"/>
    <cellStyle name="40% - Énfasis1 13 32" xfId="51506"/>
    <cellStyle name="40% - Énfasis1 13 33" xfId="52789"/>
    <cellStyle name="40% - Énfasis1 13 34" xfId="54006"/>
    <cellStyle name="40% - Énfasis1 13 35" xfId="55140"/>
    <cellStyle name="40% - Énfasis1 13 36" xfId="56166"/>
    <cellStyle name="40% - Énfasis1 13 37" xfId="57005"/>
    <cellStyle name="40% - Énfasis1 13 4" xfId="12357"/>
    <cellStyle name="40% - Énfasis1 13 5" xfId="13765"/>
    <cellStyle name="40% - Énfasis1 13 6" xfId="15173"/>
    <cellStyle name="40% - Énfasis1 13 7" xfId="16581"/>
    <cellStyle name="40% - Énfasis1 13 8" xfId="17989"/>
    <cellStyle name="40% - Énfasis1 13 9" xfId="19397"/>
    <cellStyle name="40% - Énfasis1 14" xfId="1542"/>
    <cellStyle name="40% - Énfasis1 14 10" xfId="15408"/>
    <cellStyle name="40% - Énfasis1 14 11" xfId="16816"/>
    <cellStyle name="40% - Énfasis1 14 12" xfId="18224"/>
    <cellStyle name="40% - Énfasis1 14 13" xfId="19632"/>
    <cellStyle name="40% - Énfasis1 14 14" xfId="21040"/>
    <cellStyle name="40% - Énfasis1 14 15" xfId="22448"/>
    <cellStyle name="40% - Énfasis1 14 16" xfId="23856"/>
    <cellStyle name="40% - Énfasis1 14 17" xfId="25264"/>
    <cellStyle name="40% - Énfasis1 14 18" xfId="26672"/>
    <cellStyle name="40% - Énfasis1 14 19" xfId="28080"/>
    <cellStyle name="40% - Énfasis1 14 2" xfId="4096"/>
    <cellStyle name="40% - Énfasis1 14 20" xfId="30639"/>
    <cellStyle name="40% - Énfasis1 14 21" xfId="32329"/>
    <cellStyle name="40% - Énfasis1 14 22" xfId="33259"/>
    <cellStyle name="40% - Énfasis1 14 23" xfId="27645"/>
    <cellStyle name="40% - Énfasis1 14 24" xfId="34667"/>
    <cellStyle name="40% - Énfasis1 14 25" xfId="36534"/>
    <cellStyle name="40% - Énfasis1 14 26" xfId="37942"/>
    <cellStyle name="40% - Énfasis1 14 27" xfId="39348"/>
    <cellStyle name="40% - Énfasis1 14 28" xfId="40753"/>
    <cellStyle name="40% - Énfasis1 14 29" xfId="42157"/>
    <cellStyle name="40% - Énfasis1 14 3" xfId="9789"/>
    <cellStyle name="40% - Énfasis1 14 30" xfId="43556"/>
    <cellStyle name="40% - Énfasis1 14 31" xfId="44952"/>
    <cellStyle name="40% - Énfasis1 14 32" xfId="46344"/>
    <cellStyle name="40% - Énfasis1 14 33" xfId="47719"/>
    <cellStyle name="40% - Énfasis1 14 34" xfId="49078"/>
    <cellStyle name="40% - Énfasis1 14 35" xfId="50416"/>
    <cellStyle name="40% - Énfasis1 14 36" xfId="51724"/>
    <cellStyle name="40% - Énfasis1 14 37" xfId="52996"/>
    <cellStyle name="40% - Énfasis1 14 4" xfId="9572"/>
    <cellStyle name="40% - Énfasis1 14 5" xfId="9645"/>
    <cellStyle name="40% - Énfasis1 14 6" xfId="9182"/>
    <cellStyle name="40% - Énfasis1 14 7" xfId="11184"/>
    <cellStyle name="40% - Énfasis1 14 8" xfId="12592"/>
    <cellStyle name="40% - Énfasis1 14 9" xfId="14000"/>
    <cellStyle name="40% - Énfasis1 15" xfId="1701"/>
    <cellStyle name="40% - Énfasis1 15 10" xfId="18710"/>
    <cellStyle name="40% - Énfasis1 15 11" xfId="20118"/>
    <cellStyle name="40% - Énfasis1 15 12" xfId="21526"/>
    <cellStyle name="40% - Énfasis1 15 13" xfId="22934"/>
    <cellStyle name="40% - Énfasis1 15 14" xfId="24342"/>
    <cellStyle name="40% - Énfasis1 15 15" xfId="25750"/>
    <cellStyle name="40% - Énfasis1 15 16" xfId="27158"/>
    <cellStyle name="40% - Énfasis1 15 17" xfId="28566"/>
    <cellStyle name="40% - Énfasis1 15 18" xfId="29976"/>
    <cellStyle name="40% - Énfasis1 15 19" xfId="31383"/>
    <cellStyle name="40% - Énfasis1 15 2" xfId="4220"/>
    <cellStyle name="40% - Énfasis1 15 20" xfId="32070"/>
    <cellStyle name="40% - Énfasis1 15 21" xfId="33111"/>
    <cellStyle name="40% - Énfasis1 15 22" xfId="35312"/>
    <cellStyle name="40% - Énfasis1 15 23" xfId="37021"/>
    <cellStyle name="40% - Énfasis1 15 24" xfId="38429"/>
    <cellStyle name="40% - Énfasis1 15 25" xfId="39835"/>
    <cellStyle name="40% - Énfasis1 15 26" xfId="41240"/>
    <cellStyle name="40% - Énfasis1 15 27" xfId="42642"/>
    <cellStyle name="40% - Énfasis1 15 28" xfId="44041"/>
    <cellStyle name="40% - Énfasis1 15 29" xfId="45437"/>
    <cellStyle name="40% - Énfasis1 15 3" xfId="8327"/>
    <cellStyle name="40% - Énfasis1 15 30" xfId="46824"/>
    <cellStyle name="40% - Énfasis1 15 31" xfId="48194"/>
    <cellStyle name="40% - Énfasis1 15 32" xfId="49546"/>
    <cellStyle name="40% - Énfasis1 15 33" xfId="50872"/>
    <cellStyle name="40% - Énfasis1 15 34" xfId="52175"/>
    <cellStyle name="40% - Énfasis1 15 35" xfId="53430"/>
    <cellStyle name="40% - Énfasis1 15 36" xfId="54618"/>
    <cellStyle name="40% - Énfasis1 15 37" xfId="55702"/>
    <cellStyle name="40% - Énfasis1 15 4" xfId="7080"/>
    <cellStyle name="40% - Énfasis1 15 5" xfId="11670"/>
    <cellStyle name="40% - Énfasis1 15 6" xfId="13078"/>
    <cellStyle name="40% - Énfasis1 15 7" xfId="14486"/>
    <cellStyle name="40% - Énfasis1 15 8" xfId="15894"/>
    <cellStyle name="40% - Énfasis1 15 9" xfId="17302"/>
    <cellStyle name="40% - Énfasis1 16" xfId="1855"/>
    <cellStyle name="40% - Énfasis1 16 10" xfId="20671"/>
    <cellStyle name="40% - Énfasis1 16 11" xfId="22079"/>
    <cellStyle name="40% - Énfasis1 16 12" xfId="23487"/>
    <cellStyle name="40% - Énfasis1 16 13" xfId="24895"/>
    <cellStyle name="40% - Énfasis1 16 14" xfId="26303"/>
    <cellStyle name="40% - Énfasis1 16 15" xfId="27711"/>
    <cellStyle name="40% - Énfasis1 16 16" xfId="29120"/>
    <cellStyle name="40% - Énfasis1 16 17" xfId="30529"/>
    <cellStyle name="40% - Énfasis1 16 18" xfId="31937"/>
    <cellStyle name="40% - Énfasis1 16 19" xfId="33346"/>
    <cellStyle name="40% - Énfasis1 16 2" xfId="4344"/>
    <cellStyle name="40% - Énfasis1 16 20" xfId="32724"/>
    <cellStyle name="40% - Énfasis1 16 21" xfId="36165"/>
    <cellStyle name="40% - Énfasis1 16 22" xfId="37573"/>
    <cellStyle name="40% - Énfasis1 16 23" xfId="38979"/>
    <cellStyle name="40% - Énfasis1 16 24" xfId="40385"/>
    <cellStyle name="40% - Énfasis1 16 25" xfId="41789"/>
    <cellStyle name="40% - Énfasis1 16 26" xfId="43189"/>
    <cellStyle name="40% - Énfasis1 16 27" xfId="44588"/>
    <cellStyle name="40% - Énfasis1 16 28" xfId="45981"/>
    <cellStyle name="40% - Énfasis1 16 29" xfId="47358"/>
    <cellStyle name="40% - Énfasis1 16 3" xfId="10815"/>
    <cellStyle name="40% - Énfasis1 16 30" xfId="48723"/>
    <cellStyle name="40% - Énfasis1 16 31" xfId="50069"/>
    <cellStyle name="40% - Énfasis1 16 32" xfId="51384"/>
    <cellStyle name="40% - Énfasis1 16 33" xfId="52672"/>
    <cellStyle name="40% - Énfasis1 16 34" xfId="53901"/>
    <cellStyle name="40% - Énfasis1 16 35" xfId="55044"/>
    <cellStyle name="40% - Énfasis1 16 36" xfId="56081"/>
    <cellStyle name="40% - Énfasis1 16 37" xfId="56940"/>
    <cellStyle name="40% - Énfasis1 16 4" xfId="12223"/>
    <cellStyle name="40% - Énfasis1 16 5" xfId="13631"/>
    <cellStyle name="40% - Énfasis1 16 6" xfId="15039"/>
    <cellStyle name="40% - Énfasis1 16 7" xfId="16447"/>
    <cellStyle name="40% - Énfasis1 16 8" xfId="17855"/>
    <cellStyle name="40% - Énfasis1 16 9" xfId="19263"/>
    <cellStyle name="40% - Énfasis1 17" xfId="2010"/>
    <cellStyle name="40% - Énfasis1 17 10" xfId="17134"/>
    <cellStyle name="40% - Énfasis1 17 11" xfId="18542"/>
    <cellStyle name="40% - Énfasis1 17 12" xfId="19950"/>
    <cellStyle name="40% - Énfasis1 17 13" xfId="21358"/>
    <cellStyle name="40% - Énfasis1 17 14" xfId="22766"/>
    <cellStyle name="40% - Énfasis1 17 15" xfId="24174"/>
    <cellStyle name="40% - Énfasis1 17 16" xfId="25582"/>
    <cellStyle name="40% - Énfasis1 17 17" xfId="26990"/>
    <cellStyle name="40% - Énfasis1 17 18" xfId="28398"/>
    <cellStyle name="40% - Énfasis1 17 19" xfId="29808"/>
    <cellStyle name="40% - Énfasis1 17 2" xfId="4468"/>
    <cellStyle name="40% - Énfasis1 17 20" xfId="33128"/>
    <cellStyle name="40% - Énfasis1 17 21" xfId="33476"/>
    <cellStyle name="40% - Énfasis1 17 22" xfId="28914"/>
    <cellStyle name="40% - Énfasis1 17 23" xfId="35124"/>
    <cellStyle name="40% - Énfasis1 17 24" xfId="36853"/>
    <cellStyle name="40% - Énfasis1 17 25" xfId="38261"/>
    <cellStyle name="40% - Énfasis1 17 26" xfId="39667"/>
    <cellStyle name="40% - Énfasis1 17 27" xfId="41072"/>
    <cellStyle name="40% - Énfasis1 17 28" xfId="42474"/>
    <cellStyle name="40% - Énfasis1 17 29" xfId="43873"/>
    <cellStyle name="40% - Énfasis1 17 3" xfId="7869"/>
    <cellStyle name="40% - Énfasis1 17 30" xfId="45269"/>
    <cellStyle name="40% - Énfasis1 17 31" xfId="46657"/>
    <cellStyle name="40% - Énfasis1 17 32" xfId="48028"/>
    <cellStyle name="40% - Énfasis1 17 33" xfId="49381"/>
    <cellStyle name="40% - Énfasis1 17 34" xfId="50710"/>
    <cellStyle name="40% - Énfasis1 17 35" xfId="52014"/>
    <cellStyle name="40% - Énfasis1 17 36" xfId="53277"/>
    <cellStyle name="40% - Énfasis1 17 37" xfId="54471"/>
    <cellStyle name="40% - Énfasis1 17 4" xfId="10151"/>
    <cellStyle name="40% - Énfasis1 17 5" xfId="9218"/>
    <cellStyle name="40% - Énfasis1 17 6" xfId="11502"/>
    <cellStyle name="40% - Énfasis1 17 7" xfId="12910"/>
    <cellStyle name="40% - Énfasis1 17 8" xfId="14318"/>
    <cellStyle name="40% - Énfasis1 17 9" xfId="15726"/>
    <cellStyle name="40% - Énfasis1 18" xfId="2160"/>
    <cellStyle name="40% - Énfasis1 18 10" xfId="14113"/>
    <cellStyle name="40% - Énfasis1 18 11" xfId="15521"/>
    <cellStyle name="40% - Énfasis1 18 12" xfId="16929"/>
    <cellStyle name="40% - Énfasis1 18 13" xfId="18337"/>
    <cellStyle name="40% - Énfasis1 18 14" xfId="19745"/>
    <cellStyle name="40% - Énfasis1 18 15" xfId="21153"/>
    <cellStyle name="40% - Énfasis1 18 16" xfId="22561"/>
    <cellStyle name="40% - Énfasis1 18 17" xfId="23969"/>
    <cellStyle name="40% - Énfasis1 18 18" xfId="25377"/>
    <cellStyle name="40% - Énfasis1 18 19" xfId="26785"/>
    <cellStyle name="40% - Énfasis1 18 2" xfId="4481"/>
    <cellStyle name="40% - Énfasis1 18 20" xfId="35689"/>
    <cellStyle name="40% - Énfasis1 18 21" xfId="30866"/>
    <cellStyle name="40% - Énfasis1 18 22" xfId="28806"/>
    <cellStyle name="40% - Énfasis1 18 23" xfId="30885"/>
    <cellStyle name="40% - Énfasis1 18 24" xfId="33694"/>
    <cellStyle name="40% - Énfasis1 18 25" xfId="34787"/>
    <cellStyle name="40% - Énfasis1 18 26" xfId="36647"/>
    <cellStyle name="40% - Énfasis1 18 27" xfId="38055"/>
    <cellStyle name="40% - Énfasis1 18 28" xfId="39461"/>
    <cellStyle name="40% - Énfasis1 18 29" xfId="40866"/>
    <cellStyle name="40% - Énfasis1 18 3" xfId="8709"/>
    <cellStyle name="40% - Énfasis1 18 30" xfId="42269"/>
    <cellStyle name="40% - Énfasis1 18 31" xfId="43668"/>
    <cellStyle name="40% - Énfasis1 18 32" xfId="45064"/>
    <cellStyle name="40% - Énfasis1 18 33" xfId="46455"/>
    <cellStyle name="40% - Énfasis1 18 34" xfId="47829"/>
    <cellStyle name="40% - Énfasis1 18 35" xfId="49187"/>
    <cellStyle name="40% - Énfasis1 18 36" xfId="50522"/>
    <cellStyle name="40% - Énfasis1 18 37" xfId="51827"/>
    <cellStyle name="40% - Énfasis1 18 4" xfId="8224"/>
    <cellStyle name="40% - Énfasis1 18 5" xfId="8983"/>
    <cellStyle name="40% - Énfasis1 18 6" xfId="10195"/>
    <cellStyle name="40% - Énfasis1 18 7" xfId="10000"/>
    <cellStyle name="40% - Énfasis1 18 8" xfId="11297"/>
    <cellStyle name="40% - Énfasis1 18 9" xfId="12705"/>
    <cellStyle name="40% - Énfasis1 19" xfId="2294"/>
    <cellStyle name="40% - Énfasis1 19 10" xfId="20924"/>
    <cellStyle name="40% - Énfasis1 19 11" xfId="22332"/>
    <cellStyle name="40% - Énfasis1 19 12" xfId="23740"/>
    <cellStyle name="40% - Énfasis1 19 13" xfId="25148"/>
    <cellStyle name="40% - Énfasis1 19 14" xfId="26556"/>
    <cellStyle name="40% - Énfasis1 19 15" xfId="27964"/>
    <cellStyle name="40% - Énfasis1 19 16" xfId="29373"/>
    <cellStyle name="40% - Énfasis1 19 17" xfId="30782"/>
    <cellStyle name="40% - Énfasis1 19 18" xfId="32190"/>
    <cellStyle name="40% - Énfasis1 19 19" xfId="33598"/>
    <cellStyle name="40% - Énfasis1 19 2" xfId="4719"/>
    <cellStyle name="40% - Énfasis1 19 20" xfId="34546"/>
    <cellStyle name="40% - Énfasis1 19 21" xfId="36418"/>
    <cellStyle name="40% - Énfasis1 19 22" xfId="37826"/>
    <cellStyle name="40% - Énfasis1 19 23" xfId="39232"/>
    <cellStyle name="40% - Énfasis1 19 24" xfId="40637"/>
    <cellStyle name="40% - Énfasis1 19 25" xfId="42041"/>
    <cellStyle name="40% - Énfasis1 19 26" xfId="43441"/>
    <cellStyle name="40% - Énfasis1 19 27" xfId="44837"/>
    <cellStyle name="40% - Énfasis1 19 28" xfId="46229"/>
    <cellStyle name="40% - Énfasis1 19 29" xfId="47606"/>
    <cellStyle name="40% - Énfasis1 19 3" xfId="11068"/>
    <cellStyle name="40% - Énfasis1 19 30" xfId="48967"/>
    <cellStyle name="40% - Énfasis1 19 31" xfId="50306"/>
    <cellStyle name="40% - Énfasis1 19 32" xfId="51616"/>
    <cellStyle name="40% - Énfasis1 19 33" xfId="52894"/>
    <cellStyle name="40% - Énfasis1 19 34" xfId="54103"/>
    <cellStyle name="40% - Énfasis1 19 35" xfId="55227"/>
    <cellStyle name="40% - Énfasis1 19 36" xfId="56239"/>
    <cellStyle name="40% - Énfasis1 19 37" xfId="57063"/>
    <cellStyle name="40% - Énfasis1 19 4" xfId="12476"/>
    <cellStyle name="40% - Énfasis1 19 5" xfId="13884"/>
    <cellStyle name="40% - Énfasis1 19 6" xfId="15292"/>
    <cellStyle name="40% - Énfasis1 19 7" xfId="16700"/>
    <cellStyle name="40% - Énfasis1 19 8" xfId="18108"/>
    <cellStyle name="40% - Énfasis1 19 9" xfId="19516"/>
    <cellStyle name="40% - Énfasis1 2" xfId="323"/>
    <cellStyle name="40% - Énfasis1 2 10" xfId="1424"/>
    <cellStyle name="40% - Énfasis1 2 11" xfId="1582"/>
    <cellStyle name="40% - Énfasis1 2 12" xfId="1740"/>
    <cellStyle name="40% - Énfasis1 2 13" xfId="1895"/>
    <cellStyle name="40% - Énfasis1 2 14" xfId="2051"/>
    <cellStyle name="40% - Énfasis1 2 15" xfId="2200"/>
    <cellStyle name="40% - Énfasis1 2 16" xfId="2150"/>
    <cellStyle name="40% - Énfasis1 2 17" xfId="2540"/>
    <cellStyle name="40% - Énfasis1 2 18" xfId="2694"/>
    <cellStyle name="40% - Énfasis1 2 19" xfId="2841"/>
    <cellStyle name="40% - Énfasis1 2 2" xfId="393"/>
    <cellStyle name="40% - Énfasis1 2 20" xfId="2836"/>
    <cellStyle name="40% - Énfasis1 2 3" xfId="451"/>
    <cellStyle name="40% - Énfasis1 2 4" xfId="553"/>
    <cellStyle name="40% - Énfasis1 2 5" xfId="610"/>
    <cellStyle name="40% - Énfasis1 2 5 2" xfId="57931"/>
    <cellStyle name="40% - Énfasis1 2 6" xfId="667"/>
    <cellStyle name="40% - Énfasis1 2 6 2" xfId="58010"/>
    <cellStyle name="40% - Énfasis1 2 7" xfId="944"/>
    <cellStyle name="40% - Énfasis1 2 7 2" xfId="58079"/>
    <cellStyle name="40% - Énfasis1 2 8" xfId="1104"/>
    <cellStyle name="40% - Énfasis1 2 9" xfId="1264"/>
    <cellStyle name="40% - Énfasis1 20" xfId="2499"/>
    <cellStyle name="40% - Énfasis1 20 10" xfId="19485"/>
    <cellStyle name="40% - Énfasis1 20 11" xfId="20893"/>
    <cellStyle name="40% - Énfasis1 20 12" xfId="22301"/>
    <cellStyle name="40% - Énfasis1 20 13" xfId="23709"/>
    <cellStyle name="40% - Énfasis1 20 14" xfId="25117"/>
    <cellStyle name="40% - Énfasis1 20 15" xfId="26525"/>
    <cellStyle name="40% - Énfasis1 20 16" xfId="27933"/>
    <cellStyle name="40% - Énfasis1 20 17" xfId="29342"/>
    <cellStyle name="40% - Énfasis1 20 18" xfId="30751"/>
    <cellStyle name="40% - Énfasis1 20 19" xfId="32159"/>
    <cellStyle name="40% - Énfasis1 20 2" xfId="4842"/>
    <cellStyle name="40% - Énfasis1 20 20" xfId="25598"/>
    <cellStyle name="40% - Énfasis1 20 21" xfId="34515"/>
    <cellStyle name="40% - Énfasis1 20 22" xfId="36387"/>
    <cellStyle name="40% - Énfasis1 20 23" xfId="37795"/>
    <cellStyle name="40% - Énfasis1 20 24" xfId="39201"/>
    <cellStyle name="40% - Énfasis1 20 25" xfId="40606"/>
    <cellStyle name="40% - Énfasis1 20 26" xfId="42010"/>
    <cellStyle name="40% - Énfasis1 20 27" xfId="43410"/>
    <cellStyle name="40% - Énfasis1 20 28" xfId="44807"/>
    <cellStyle name="40% - Énfasis1 20 29" xfId="46199"/>
    <cellStyle name="40% - Énfasis1 20 3" xfId="9111"/>
    <cellStyle name="40% - Énfasis1 20 30" xfId="47576"/>
    <cellStyle name="40% - Énfasis1 20 31" xfId="48938"/>
    <cellStyle name="40% - Énfasis1 20 32" xfId="50277"/>
    <cellStyle name="40% - Énfasis1 20 33" xfId="51587"/>
    <cellStyle name="40% - Énfasis1 20 34" xfId="52867"/>
    <cellStyle name="40% - Énfasis1 20 35" xfId="54083"/>
    <cellStyle name="40% - Énfasis1 20 36" xfId="55211"/>
    <cellStyle name="40% - Énfasis1 20 37" xfId="56228"/>
    <cellStyle name="40% - Énfasis1 20 4" xfId="11037"/>
    <cellStyle name="40% - Énfasis1 20 5" xfId="12445"/>
    <cellStyle name="40% - Énfasis1 20 6" xfId="13853"/>
    <cellStyle name="40% - Énfasis1 20 7" xfId="15261"/>
    <cellStyle name="40% - Énfasis1 20 8" xfId="16669"/>
    <cellStyle name="40% - Énfasis1 20 9" xfId="18077"/>
    <cellStyle name="40% - Énfasis1 21" xfId="2656"/>
    <cellStyle name="40% - Énfasis1 21 10" xfId="7343"/>
    <cellStyle name="40% - Énfasis1 21 11" xfId="10458"/>
    <cellStyle name="40% - Énfasis1 21 12" xfId="11866"/>
    <cellStyle name="40% - Énfasis1 21 13" xfId="13274"/>
    <cellStyle name="40% - Énfasis1 21 14" xfId="14682"/>
    <cellStyle name="40% - Énfasis1 21 15" xfId="16090"/>
    <cellStyle name="40% - Énfasis1 21 16" xfId="17498"/>
    <cellStyle name="40% - Énfasis1 21 17" xfId="18906"/>
    <cellStyle name="40% - Énfasis1 21 18" xfId="20314"/>
    <cellStyle name="40% - Énfasis1 21 19" xfId="21722"/>
    <cellStyle name="40% - Énfasis1 21 2" xfId="4966"/>
    <cellStyle name="40% - Énfasis1 21 20" xfId="33372"/>
    <cellStyle name="40% - Énfasis1 21 21" xfId="23170"/>
    <cellStyle name="40% - Énfasis1 21 22" xfId="28380"/>
    <cellStyle name="40% - Énfasis1 21 23" xfId="34562"/>
    <cellStyle name="40% - Énfasis1 21 24" xfId="34199"/>
    <cellStyle name="40% - Énfasis1 21 25" xfId="34986"/>
    <cellStyle name="40% - Énfasis1 21 26" xfId="27585"/>
    <cellStyle name="40% - Énfasis1 21 27" xfId="33453"/>
    <cellStyle name="40% - Énfasis1 21 28" xfId="24544"/>
    <cellStyle name="40% - Énfasis1 21 29" xfId="35808"/>
    <cellStyle name="40% - Énfasis1 21 3" xfId="7450"/>
    <cellStyle name="40% - Énfasis1 21 30" xfId="37216"/>
    <cellStyle name="40% - Énfasis1 21 31" xfId="38624"/>
    <cellStyle name="40% - Énfasis1 21 32" xfId="40030"/>
    <cellStyle name="40% - Énfasis1 21 33" xfId="41435"/>
    <cellStyle name="40% - Énfasis1 21 34" xfId="42836"/>
    <cellStyle name="40% - Énfasis1 21 35" xfId="44235"/>
    <cellStyle name="40% - Énfasis1 21 36" xfId="45631"/>
    <cellStyle name="40% - Énfasis1 21 37" xfId="47015"/>
    <cellStyle name="40% - Énfasis1 21 4" xfId="10142"/>
    <cellStyle name="40% - Énfasis1 21 5" xfId="7884"/>
    <cellStyle name="40% - Énfasis1 21 6" xfId="8323"/>
    <cellStyle name="40% - Énfasis1 21 7" xfId="7078"/>
    <cellStyle name="40% - Énfasis1 21 8" xfId="8377"/>
    <cellStyle name="40% - Énfasis1 21 9" xfId="9978"/>
    <cellStyle name="40% - Énfasis1 22" xfId="2350"/>
    <cellStyle name="40% - Énfasis1 22 10" xfId="21550"/>
    <cellStyle name="40% - Énfasis1 22 11" xfId="22958"/>
    <cellStyle name="40% - Énfasis1 22 12" xfId="24366"/>
    <cellStyle name="40% - Énfasis1 22 13" xfId="25774"/>
    <cellStyle name="40% - Énfasis1 22 14" xfId="27182"/>
    <cellStyle name="40% - Énfasis1 22 15" xfId="28590"/>
    <cellStyle name="40% - Énfasis1 22 16" xfId="30000"/>
    <cellStyle name="40% - Énfasis1 22 17" xfId="31407"/>
    <cellStyle name="40% - Énfasis1 22 18" xfId="32817"/>
    <cellStyle name="40% - Énfasis1 22 19" xfId="34223"/>
    <cellStyle name="40% - Énfasis1 22 2" xfId="5085"/>
    <cellStyle name="40% - Énfasis1 22 20" xfId="35336"/>
    <cellStyle name="40% - Énfasis1 22 21" xfId="37045"/>
    <cellStyle name="40% - Énfasis1 22 22" xfId="38453"/>
    <cellStyle name="40% - Énfasis1 22 23" xfId="39859"/>
    <cellStyle name="40% - Énfasis1 22 24" xfId="41264"/>
    <cellStyle name="40% - Énfasis1 22 25" xfId="42666"/>
    <cellStyle name="40% - Énfasis1 22 26" xfId="44065"/>
    <cellStyle name="40% - Énfasis1 22 27" xfId="45461"/>
    <cellStyle name="40% - Énfasis1 22 28" xfId="46848"/>
    <cellStyle name="40% - Énfasis1 22 29" xfId="48218"/>
    <cellStyle name="40% - Énfasis1 22 3" xfId="11694"/>
    <cellStyle name="40% - Énfasis1 22 30" xfId="49570"/>
    <cellStyle name="40% - Énfasis1 22 31" xfId="50896"/>
    <cellStyle name="40% - Énfasis1 22 32" xfId="52199"/>
    <cellStyle name="40% - Énfasis1 22 33" xfId="53453"/>
    <cellStyle name="40% - Énfasis1 22 34" xfId="54641"/>
    <cellStyle name="40% - Énfasis1 22 35" xfId="55722"/>
    <cellStyle name="40% - Énfasis1 22 36" xfId="56663"/>
    <cellStyle name="40% - Énfasis1 22 37" xfId="57392"/>
    <cellStyle name="40% - Énfasis1 22 4" xfId="13102"/>
    <cellStyle name="40% - Énfasis1 22 5" xfId="14510"/>
    <cellStyle name="40% - Énfasis1 22 6" xfId="15918"/>
    <cellStyle name="40% - Énfasis1 22 7" xfId="17326"/>
    <cellStyle name="40% - Énfasis1 22 8" xfId="18734"/>
    <cellStyle name="40% - Énfasis1 22 9" xfId="20142"/>
    <cellStyle name="40% - Énfasis1 23" xfId="5217"/>
    <cellStyle name="40% - Énfasis1 23 10" xfId="20022"/>
    <cellStyle name="40% - Énfasis1 23 11" xfId="21430"/>
    <cellStyle name="40% - Énfasis1 23 12" xfId="22838"/>
    <cellStyle name="40% - Énfasis1 23 13" xfId="24246"/>
    <cellStyle name="40% - Énfasis1 23 14" xfId="25654"/>
    <cellStyle name="40% - Énfasis1 23 15" xfId="27062"/>
    <cellStyle name="40% - Énfasis1 23 16" xfId="28470"/>
    <cellStyle name="40% - Énfasis1 23 17" xfId="29880"/>
    <cellStyle name="40% - Énfasis1 23 18" xfId="31287"/>
    <cellStyle name="40% - Énfasis1 23 19" xfId="32697"/>
    <cellStyle name="40% - Énfasis1 23 2" xfId="9709"/>
    <cellStyle name="40% - Énfasis1 23 20" xfId="34276"/>
    <cellStyle name="40% - Énfasis1 23 21" xfId="35205"/>
    <cellStyle name="40% - Énfasis1 23 22" xfId="36925"/>
    <cellStyle name="40% - Énfasis1 23 23" xfId="38333"/>
    <cellStyle name="40% - Énfasis1 23 24" xfId="39739"/>
    <cellStyle name="40% - Énfasis1 23 25" xfId="41144"/>
    <cellStyle name="40% - Énfasis1 23 26" xfId="42546"/>
    <cellStyle name="40% - Énfasis1 23 27" xfId="43945"/>
    <cellStyle name="40% - Énfasis1 23 28" xfId="45341"/>
    <cellStyle name="40% - Énfasis1 23 29" xfId="46729"/>
    <cellStyle name="40% - Énfasis1 23 3" xfId="7952"/>
    <cellStyle name="40% - Énfasis1 23 30" xfId="48099"/>
    <cellStyle name="40% - Énfasis1 23 31" xfId="49452"/>
    <cellStyle name="40% - Énfasis1 23 32" xfId="50779"/>
    <cellStyle name="40% - Énfasis1 23 33" xfId="52083"/>
    <cellStyle name="40% - Énfasis1 23 34" xfId="53343"/>
    <cellStyle name="40% - Énfasis1 23 35" xfId="54536"/>
    <cellStyle name="40% - Énfasis1 23 36" xfId="55626"/>
    <cellStyle name="40% - Énfasis1 23 37" xfId="56587"/>
    <cellStyle name="40% - Énfasis1 23 4" xfId="11574"/>
    <cellStyle name="40% - Énfasis1 23 5" xfId="12982"/>
    <cellStyle name="40% - Énfasis1 23 6" xfId="14390"/>
    <cellStyle name="40% - Énfasis1 23 7" xfId="15798"/>
    <cellStyle name="40% - Énfasis1 23 8" xfId="17206"/>
    <cellStyle name="40% - Énfasis1 23 9" xfId="18614"/>
    <cellStyle name="40% - Énfasis1 24" xfId="5343"/>
    <cellStyle name="40% - Énfasis1 24 10" xfId="14617"/>
    <cellStyle name="40% - Énfasis1 24 11" xfId="16025"/>
    <cellStyle name="40% - Énfasis1 24 12" xfId="17433"/>
    <cellStyle name="40% - Énfasis1 24 13" xfId="18841"/>
    <cellStyle name="40% - Énfasis1 24 14" xfId="20249"/>
    <cellStyle name="40% - Énfasis1 24 15" xfId="21657"/>
    <cellStyle name="40% - Énfasis1 24 16" xfId="23065"/>
    <cellStyle name="40% - Énfasis1 24 17" xfId="24473"/>
    <cellStyle name="40% - Énfasis1 24 18" xfId="25881"/>
    <cellStyle name="40% - Énfasis1 24 19" xfId="27289"/>
    <cellStyle name="40% - Énfasis1 24 2" xfId="9832"/>
    <cellStyle name="40% - Énfasis1 24 20" xfId="31814"/>
    <cellStyle name="40% - Énfasis1 24 21" xfId="34230"/>
    <cellStyle name="40% - Énfasis1 24 22" xfId="30007"/>
    <cellStyle name="40% - Énfasis1 24 23" xfId="21914"/>
    <cellStyle name="40% - Énfasis1 24 24" xfId="32112"/>
    <cellStyle name="40% - Énfasis1 24 25" xfId="35401"/>
    <cellStyle name="40% - Énfasis1 24 26" xfId="37151"/>
    <cellStyle name="40% - Énfasis1 24 27" xfId="38559"/>
    <cellStyle name="40% - Énfasis1 24 28" xfId="39965"/>
    <cellStyle name="40% - Énfasis1 24 29" xfId="41370"/>
    <cellStyle name="40% - Énfasis1 24 3" xfId="6639"/>
    <cellStyle name="40% - Énfasis1 24 30" xfId="42772"/>
    <cellStyle name="40% - Énfasis1 24 31" xfId="44171"/>
    <cellStyle name="40% - Énfasis1 24 32" xfId="45567"/>
    <cellStyle name="40% - Énfasis1 24 33" xfId="46952"/>
    <cellStyle name="40% - Énfasis1 24 34" xfId="48322"/>
    <cellStyle name="40% - Énfasis1 24 35" xfId="49674"/>
    <cellStyle name="40% - Énfasis1 24 36" xfId="50999"/>
    <cellStyle name="40% - Énfasis1 24 37" xfId="52298"/>
    <cellStyle name="40% - Énfasis1 24 4" xfId="9602"/>
    <cellStyle name="40% - Énfasis1 24 5" xfId="9304"/>
    <cellStyle name="40% - Énfasis1 24 6" xfId="8862"/>
    <cellStyle name="40% - Énfasis1 24 7" xfId="7332"/>
    <cellStyle name="40% - Énfasis1 24 8" xfId="11801"/>
    <cellStyle name="40% - Énfasis1 24 9" xfId="13209"/>
    <cellStyle name="40% - Énfasis1 25" xfId="5469"/>
    <cellStyle name="40% - Énfasis1 25 10" xfId="21530"/>
    <cellStyle name="40% - Énfasis1 25 11" xfId="22938"/>
    <cellStyle name="40% - Énfasis1 25 12" xfId="24346"/>
    <cellStyle name="40% - Énfasis1 25 13" xfId="25754"/>
    <cellStyle name="40% - Énfasis1 25 14" xfId="27162"/>
    <cellStyle name="40% - Énfasis1 25 15" xfId="28570"/>
    <cellStyle name="40% - Énfasis1 25 16" xfId="29980"/>
    <cellStyle name="40% - Énfasis1 25 17" xfId="31387"/>
    <cellStyle name="40% - Énfasis1 25 18" xfId="32797"/>
    <cellStyle name="40% - Énfasis1 25 19" xfId="34203"/>
    <cellStyle name="40% - Énfasis1 25 2" xfId="9953"/>
    <cellStyle name="40% - Énfasis1 25 20" xfId="35316"/>
    <cellStyle name="40% - Énfasis1 25 21" xfId="37025"/>
    <cellStyle name="40% - Énfasis1 25 22" xfId="38433"/>
    <cellStyle name="40% - Énfasis1 25 23" xfId="39839"/>
    <cellStyle name="40% - Énfasis1 25 24" xfId="41244"/>
    <cellStyle name="40% - Énfasis1 25 25" xfId="42646"/>
    <cellStyle name="40% - Énfasis1 25 26" xfId="44045"/>
    <cellStyle name="40% - Énfasis1 25 27" xfId="45441"/>
    <cellStyle name="40% - Énfasis1 25 28" xfId="46828"/>
    <cellStyle name="40% - Énfasis1 25 29" xfId="48198"/>
    <cellStyle name="40% - Énfasis1 25 3" xfId="11674"/>
    <cellStyle name="40% - Énfasis1 25 30" xfId="49550"/>
    <cellStyle name="40% - Énfasis1 25 31" xfId="50876"/>
    <cellStyle name="40% - Énfasis1 25 32" xfId="52179"/>
    <cellStyle name="40% - Énfasis1 25 33" xfId="53434"/>
    <cellStyle name="40% - Énfasis1 25 34" xfId="54622"/>
    <cellStyle name="40% - Énfasis1 25 35" xfId="55706"/>
    <cellStyle name="40% - Énfasis1 25 36" xfId="56650"/>
    <cellStyle name="40% - Énfasis1 25 37" xfId="57385"/>
    <cellStyle name="40% - Énfasis1 25 4" xfId="13082"/>
    <cellStyle name="40% - Énfasis1 25 5" xfId="14490"/>
    <cellStyle name="40% - Énfasis1 25 6" xfId="15898"/>
    <cellStyle name="40% - Énfasis1 25 7" xfId="17306"/>
    <cellStyle name="40% - Énfasis1 25 8" xfId="18714"/>
    <cellStyle name="40% - Énfasis1 25 9" xfId="20122"/>
    <cellStyle name="40% - Énfasis1 26" xfId="5591"/>
    <cellStyle name="40% - Énfasis1 26 10" xfId="20771"/>
    <cellStyle name="40% - Énfasis1 26 11" xfId="22179"/>
    <cellStyle name="40% - Énfasis1 26 12" xfId="23587"/>
    <cellStyle name="40% - Énfasis1 26 13" xfId="24995"/>
    <cellStyle name="40% - Énfasis1 26 14" xfId="26403"/>
    <cellStyle name="40% - Énfasis1 26 15" xfId="27811"/>
    <cellStyle name="40% - Énfasis1 26 16" xfId="29220"/>
    <cellStyle name="40% - Énfasis1 26 17" xfId="30629"/>
    <cellStyle name="40% - Énfasis1 26 18" xfId="32037"/>
    <cellStyle name="40% - Énfasis1 26 19" xfId="33446"/>
    <cellStyle name="40% - Énfasis1 26 2" xfId="10072"/>
    <cellStyle name="40% - Énfasis1 26 20" xfId="34505"/>
    <cellStyle name="40% - Énfasis1 26 21" xfId="36265"/>
    <cellStyle name="40% - Énfasis1 26 22" xfId="37673"/>
    <cellStyle name="40% - Énfasis1 26 23" xfId="39079"/>
    <cellStyle name="40% - Énfasis1 26 24" xfId="40484"/>
    <cellStyle name="40% - Énfasis1 26 25" xfId="41888"/>
    <cellStyle name="40% - Énfasis1 26 26" xfId="43288"/>
    <cellStyle name="40% - Énfasis1 26 27" xfId="44686"/>
    <cellStyle name="40% - Énfasis1 26 28" xfId="46078"/>
    <cellStyle name="40% - Énfasis1 26 29" xfId="47455"/>
    <cellStyle name="40% - Énfasis1 26 3" xfId="10915"/>
    <cellStyle name="40% - Énfasis1 26 30" xfId="48820"/>
    <cellStyle name="40% - Énfasis1 26 31" xfId="50161"/>
    <cellStyle name="40% - Énfasis1 26 32" xfId="51474"/>
    <cellStyle name="40% - Énfasis1 26 33" xfId="52759"/>
    <cellStyle name="40% - Énfasis1 26 34" xfId="53980"/>
    <cellStyle name="40% - Énfasis1 26 35" xfId="55118"/>
    <cellStyle name="40% - Énfasis1 26 36" xfId="56147"/>
    <cellStyle name="40% - Énfasis1 26 37" xfId="56997"/>
    <cellStyle name="40% - Énfasis1 26 4" xfId="12323"/>
    <cellStyle name="40% - Énfasis1 26 5" xfId="13731"/>
    <cellStyle name="40% - Énfasis1 26 6" xfId="15139"/>
    <cellStyle name="40% - Énfasis1 26 7" xfId="16547"/>
    <cellStyle name="40% - Énfasis1 26 8" xfId="17955"/>
    <cellStyle name="40% - Énfasis1 26 9" xfId="19363"/>
    <cellStyle name="40% - Énfasis1 27" xfId="4936"/>
    <cellStyle name="40% - Énfasis1 27 10" xfId="21440"/>
    <cellStyle name="40% - Énfasis1 27 11" xfId="22848"/>
    <cellStyle name="40% - Énfasis1 27 12" xfId="24256"/>
    <cellStyle name="40% - Énfasis1 27 13" xfId="25664"/>
    <cellStyle name="40% - Énfasis1 27 14" xfId="27072"/>
    <cellStyle name="40% - Énfasis1 27 15" xfId="28480"/>
    <cellStyle name="40% - Énfasis1 27 16" xfId="29890"/>
    <cellStyle name="40% - Énfasis1 27 17" xfId="31297"/>
    <cellStyle name="40% - Énfasis1 27 18" xfId="32707"/>
    <cellStyle name="40% - Énfasis1 27 19" xfId="34113"/>
    <cellStyle name="40% - Énfasis1 27 2" xfId="9449"/>
    <cellStyle name="40% - Énfasis1 27 20" xfId="35215"/>
    <cellStyle name="40% - Énfasis1 27 21" xfId="36935"/>
    <cellStyle name="40% - Énfasis1 27 22" xfId="38343"/>
    <cellStyle name="40% - Énfasis1 27 23" xfId="39749"/>
    <cellStyle name="40% - Énfasis1 27 24" xfId="41154"/>
    <cellStyle name="40% - Énfasis1 27 25" xfId="42556"/>
    <cellStyle name="40% - Énfasis1 27 26" xfId="43955"/>
    <cellStyle name="40% - Énfasis1 27 27" xfId="45351"/>
    <cellStyle name="40% - Énfasis1 27 28" xfId="46739"/>
    <cellStyle name="40% - Énfasis1 27 29" xfId="48109"/>
    <cellStyle name="40% - Énfasis1 27 3" xfId="11584"/>
    <cellStyle name="40% - Énfasis1 27 30" xfId="49462"/>
    <cellStyle name="40% - Énfasis1 27 31" xfId="50789"/>
    <cellStyle name="40% - Énfasis1 27 32" xfId="52093"/>
    <cellStyle name="40% - Énfasis1 27 33" xfId="53352"/>
    <cellStyle name="40% - Énfasis1 27 34" xfId="54544"/>
    <cellStyle name="40% - Énfasis1 27 35" xfId="55634"/>
    <cellStyle name="40% - Énfasis1 27 36" xfId="56592"/>
    <cellStyle name="40% - Énfasis1 27 37" xfId="57337"/>
    <cellStyle name="40% - Énfasis1 27 4" xfId="12992"/>
    <cellStyle name="40% - Énfasis1 27 5" xfId="14400"/>
    <cellStyle name="40% - Énfasis1 27 6" xfId="15808"/>
    <cellStyle name="40% - Énfasis1 27 7" xfId="17216"/>
    <cellStyle name="40% - Énfasis1 27 8" xfId="18624"/>
    <cellStyle name="40% - Énfasis1 27 9" xfId="20032"/>
    <cellStyle name="40% - Énfasis1 28" xfId="5858"/>
    <cellStyle name="40% - Énfasis1 28 10" xfId="18198"/>
    <cellStyle name="40% - Énfasis1 28 11" xfId="19606"/>
    <cellStyle name="40% - Énfasis1 28 12" xfId="21014"/>
    <cellStyle name="40% - Énfasis1 28 13" xfId="22422"/>
    <cellStyle name="40% - Énfasis1 28 14" xfId="23830"/>
    <cellStyle name="40% - Énfasis1 28 15" xfId="25238"/>
    <cellStyle name="40% - Énfasis1 28 16" xfId="26646"/>
    <cellStyle name="40% - Énfasis1 28 17" xfId="28054"/>
    <cellStyle name="40% - Énfasis1 28 18" xfId="29463"/>
    <cellStyle name="40% - Énfasis1 28 19" xfId="30872"/>
    <cellStyle name="40% - Énfasis1 28 2" xfId="10317"/>
    <cellStyle name="40% - Énfasis1 28 20" xfId="33074"/>
    <cellStyle name="40% - Énfasis1 28 21" xfId="33461"/>
    <cellStyle name="40% - Énfasis1 28 22" xfId="34641"/>
    <cellStyle name="40% - Énfasis1 28 23" xfId="36508"/>
    <cellStyle name="40% - Énfasis1 28 24" xfId="37916"/>
    <cellStyle name="40% - Énfasis1 28 25" xfId="39322"/>
    <cellStyle name="40% - Énfasis1 28 26" xfId="40727"/>
    <cellStyle name="40% - Énfasis1 28 27" xfId="42131"/>
    <cellStyle name="40% - Énfasis1 28 28" xfId="43530"/>
    <cellStyle name="40% - Énfasis1 28 29" xfId="44926"/>
    <cellStyle name="40% - Énfasis1 28 3" xfId="8048"/>
    <cellStyle name="40% - Énfasis1 28 30" xfId="46318"/>
    <cellStyle name="40% - Énfasis1 28 31" xfId="47694"/>
    <cellStyle name="40% - Énfasis1 28 32" xfId="49053"/>
    <cellStyle name="40% - Énfasis1 28 33" xfId="50392"/>
    <cellStyle name="40% - Énfasis1 28 34" xfId="51701"/>
    <cellStyle name="40% - Énfasis1 28 35" xfId="52977"/>
    <cellStyle name="40% - Énfasis1 28 36" xfId="54184"/>
    <cellStyle name="40% - Énfasis1 28 37" xfId="55300"/>
    <cellStyle name="40% - Énfasis1 28 4" xfId="7957"/>
    <cellStyle name="40% - Énfasis1 28 5" xfId="11158"/>
    <cellStyle name="40% - Énfasis1 28 6" xfId="12566"/>
    <cellStyle name="40% - Énfasis1 28 7" xfId="13974"/>
    <cellStyle name="40% - Énfasis1 28 8" xfId="15382"/>
    <cellStyle name="40% - Énfasis1 28 9" xfId="16790"/>
    <cellStyle name="40% - Énfasis1 29" xfId="5985"/>
    <cellStyle name="40% - Énfasis1 29 10" xfId="18344"/>
    <cellStyle name="40% - Énfasis1 29 11" xfId="19752"/>
    <cellStyle name="40% - Énfasis1 29 12" xfId="21160"/>
    <cellStyle name="40% - Énfasis1 29 13" xfId="22568"/>
    <cellStyle name="40% - Énfasis1 29 14" xfId="23976"/>
    <cellStyle name="40% - Énfasis1 29 15" xfId="25384"/>
    <cellStyle name="40% - Énfasis1 29 16" xfId="26792"/>
    <cellStyle name="40% - Énfasis1 29 17" xfId="28200"/>
    <cellStyle name="40% - Énfasis1 29 18" xfId="29609"/>
    <cellStyle name="40% - Énfasis1 29 19" xfId="31018"/>
    <cellStyle name="40% - Énfasis1 29 2" xfId="10436"/>
    <cellStyle name="40% - Énfasis1 29 20" xfId="35786"/>
    <cellStyle name="40% - Énfasis1 29 21" xfId="31037"/>
    <cellStyle name="40% - Énfasis1 29 22" xfId="34910"/>
    <cellStyle name="40% - Énfasis1 29 23" xfId="36654"/>
    <cellStyle name="40% - Énfasis1 29 24" xfId="38062"/>
    <cellStyle name="40% - Énfasis1 29 25" xfId="39468"/>
    <cellStyle name="40% - Énfasis1 29 26" xfId="40873"/>
    <cellStyle name="40% - Énfasis1 29 27" xfId="42276"/>
    <cellStyle name="40% - Énfasis1 29 28" xfId="43675"/>
    <cellStyle name="40% - Énfasis1 29 29" xfId="45071"/>
    <cellStyle name="40% - Énfasis1 29 3" xfId="7744"/>
    <cellStyle name="40% - Énfasis1 29 30" xfId="46462"/>
    <cellStyle name="40% - Énfasis1 29 31" xfId="47836"/>
    <cellStyle name="40% - Énfasis1 29 32" xfId="49194"/>
    <cellStyle name="40% - Énfasis1 29 33" xfId="50529"/>
    <cellStyle name="40% - Énfasis1 29 34" xfId="51834"/>
    <cellStyle name="40% - Énfasis1 29 35" xfId="53102"/>
    <cellStyle name="40% - Énfasis1 29 36" xfId="54304"/>
    <cellStyle name="40% - Énfasis1 29 37" xfId="55409"/>
    <cellStyle name="40% - Énfasis1 29 4" xfId="9281"/>
    <cellStyle name="40% - Énfasis1 29 5" xfId="11304"/>
    <cellStyle name="40% - Énfasis1 29 6" xfId="12712"/>
    <cellStyle name="40% - Énfasis1 29 7" xfId="14120"/>
    <cellStyle name="40% - Énfasis1 29 8" xfId="15528"/>
    <cellStyle name="40% - Énfasis1 29 9" xfId="16936"/>
    <cellStyle name="40% - Énfasis1 3" xfId="350"/>
    <cellStyle name="40% - Énfasis1 3 10" xfId="1947"/>
    <cellStyle name="40% - Énfasis1 3 11" xfId="2099"/>
    <cellStyle name="40% - Énfasis1 3 12" xfId="2362"/>
    <cellStyle name="40% - Énfasis1 3 13" xfId="2434"/>
    <cellStyle name="40% - Énfasis1 3 14" xfId="2591"/>
    <cellStyle name="40% - Énfasis1 3 15" xfId="2742"/>
    <cellStyle name="40% - Énfasis1 3 16" xfId="2993"/>
    <cellStyle name="40% - Énfasis1 3 17" xfId="58184"/>
    <cellStyle name="40% - Énfasis1 3 2" xfId="762"/>
    <cellStyle name="40% - Énfasis1 3 3" xfId="837"/>
    <cellStyle name="40% - Énfasis1 3 4" xfId="997"/>
    <cellStyle name="40% - Énfasis1 3 5" xfId="1157"/>
    <cellStyle name="40% - Énfasis1 3 6" xfId="1317"/>
    <cellStyle name="40% - Énfasis1 3 7" xfId="1476"/>
    <cellStyle name="40% - Énfasis1 3 8" xfId="1635"/>
    <cellStyle name="40% - Énfasis1 3 9" xfId="1791"/>
    <cellStyle name="40% - Énfasis1 30" xfId="6112"/>
    <cellStyle name="40% - Énfasis1 30 10" xfId="21817"/>
    <cellStyle name="40% - Énfasis1 30 11" xfId="23225"/>
    <cellStyle name="40% - Énfasis1 30 12" xfId="24633"/>
    <cellStyle name="40% - Énfasis1 30 13" xfId="26041"/>
    <cellStyle name="40% - Énfasis1 30 14" xfId="27449"/>
    <cellStyle name="40% - Énfasis1 30 15" xfId="28857"/>
    <cellStyle name="40% - Énfasis1 30 16" xfId="30267"/>
    <cellStyle name="40% - Énfasis1 30 17" xfId="31674"/>
    <cellStyle name="40% - Énfasis1 30 18" xfId="33084"/>
    <cellStyle name="40% - Énfasis1 30 19" xfId="34490"/>
    <cellStyle name="40% - Énfasis1 30 2" xfId="10553"/>
    <cellStyle name="40% - Énfasis1 30 20" xfId="35902"/>
    <cellStyle name="40% - Énfasis1 30 21" xfId="37310"/>
    <cellStyle name="40% - Énfasis1 30 22" xfId="38718"/>
    <cellStyle name="40% - Énfasis1 30 23" xfId="40124"/>
    <cellStyle name="40% - Énfasis1 30 24" xfId="41529"/>
    <cellStyle name="40% - Énfasis1 30 25" xfId="42929"/>
    <cellStyle name="40% - Énfasis1 30 26" xfId="44328"/>
    <cellStyle name="40% - Énfasis1 30 27" xfId="45723"/>
    <cellStyle name="40% - Énfasis1 30 28" xfId="47104"/>
    <cellStyle name="40% - Énfasis1 30 29" xfId="48471"/>
    <cellStyle name="40% - Énfasis1 30 3" xfId="11961"/>
    <cellStyle name="40% - Énfasis1 30 30" xfId="49821"/>
    <cellStyle name="40% - Énfasis1 30 31" xfId="51141"/>
    <cellStyle name="40% - Énfasis1 30 32" xfId="52436"/>
    <cellStyle name="40% - Énfasis1 30 33" xfId="53677"/>
    <cellStyle name="40% - Énfasis1 30 34" xfId="54841"/>
    <cellStyle name="40% - Énfasis1 30 35" xfId="55903"/>
    <cellStyle name="40% - Énfasis1 30 36" xfId="56807"/>
    <cellStyle name="40% - Énfasis1 30 37" xfId="57487"/>
    <cellStyle name="40% - Énfasis1 30 4" xfId="13369"/>
    <cellStyle name="40% - Énfasis1 30 5" xfId="14777"/>
    <cellStyle name="40% - Énfasis1 30 6" xfId="16185"/>
    <cellStyle name="40% - Énfasis1 30 7" xfId="17593"/>
    <cellStyle name="40% - Énfasis1 30 8" xfId="19001"/>
    <cellStyle name="40% - Énfasis1 30 9" xfId="20409"/>
    <cellStyle name="40% - Énfasis1 31" xfId="6239"/>
    <cellStyle name="40% - Énfasis1 31 10" xfId="21934"/>
    <cellStyle name="40% - Énfasis1 31 11" xfId="23342"/>
    <cellStyle name="40% - Énfasis1 31 12" xfId="24750"/>
    <cellStyle name="40% - Énfasis1 31 13" xfId="26158"/>
    <cellStyle name="40% - Énfasis1 31 14" xfId="27566"/>
    <cellStyle name="40% - Énfasis1 31 15" xfId="28974"/>
    <cellStyle name="40% - Énfasis1 31 16" xfId="30384"/>
    <cellStyle name="40% - Énfasis1 31 17" xfId="31791"/>
    <cellStyle name="40% - Énfasis1 31 18" xfId="33200"/>
    <cellStyle name="40% - Énfasis1 31 19" xfId="34607"/>
    <cellStyle name="40% - Énfasis1 31 2" xfId="10670"/>
    <cellStyle name="40% - Énfasis1 31 20" xfId="36019"/>
    <cellStyle name="40% - Énfasis1 31 21" xfId="37427"/>
    <cellStyle name="40% - Énfasis1 31 22" xfId="38835"/>
    <cellStyle name="40% - Énfasis1 31 23" xfId="40241"/>
    <cellStyle name="40% - Énfasis1 31 24" xfId="41645"/>
    <cellStyle name="40% - Énfasis1 31 25" xfId="43045"/>
    <cellStyle name="40% - Énfasis1 31 26" xfId="44444"/>
    <cellStyle name="40% - Énfasis1 31 27" xfId="45837"/>
    <cellStyle name="40% - Énfasis1 31 28" xfId="47216"/>
    <cellStyle name="40% - Énfasis1 31 29" xfId="48582"/>
    <cellStyle name="40% - Énfasis1 31 3" xfId="12078"/>
    <cellStyle name="40% - Énfasis1 31 30" xfId="49932"/>
    <cellStyle name="40% - Énfasis1 31 31" xfId="51251"/>
    <cellStyle name="40% - Énfasis1 31 32" xfId="52544"/>
    <cellStyle name="40% - Énfasis1 31 33" xfId="53782"/>
    <cellStyle name="40% - Énfasis1 31 34" xfId="54936"/>
    <cellStyle name="40% - Énfasis1 31 35" xfId="55987"/>
    <cellStyle name="40% - Énfasis1 31 36" xfId="56866"/>
    <cellStyle name="40% - Énfasis1 31 37" xfId="57524"/>
    <cellStyle name="40% - Énfasis1 31 4" xfId="13486"/>
    <cellStyle name="40% - Énfasis1 31 5" xfId="14894"/>
    <cellStyle name="40% - Énfasis1 31 6" xfId="16302"/>
    <cellStyle name="40% - Énfasis1 31 7" xfId="17710"/>
    <cellStyle name="40% - Énfasis1 31 8" xfId="19118"/>
    <cellStyle name="40% - Énfasis1 31 9" xfId="20526"/>
    <cellStyle name="40% - Énfasis1 32" xfId="6366"/>
    <cellStyle name="40% - Énfasis1 32 10" xfId="22048"/>
    <cellStyle name="40% - Énfasis1 32 11" xfId="23456"/>
    <cellStyle name="40% - Énfasis1 32 12" xfId="24864"/>
    <cellStyle name="40% - Énfasis1 32 13" xfId="26272"/>
    <cellStyle name="40% - Énfasis1 32 14" xfId="27680"/>
    <cellStyle name="40% - Énfasis1 32 15" xfId="29089"/>
    <cellStyle name="40% - Énfasis1 32 16" xfId="30498"/>
    <cellStyle name="40% - Énfasis1 32 17" xfId="31906"/>
    <cellStyle name="40% - Énfasis1 32 18" xfId="33315"/>
    <cellStyle name="40% - Énfasis1 32 19" xfId="34723"/>
    <cellStyle name="40% - Énfasis1 32 2" xfId="10784"/>
    <cellStyle name="40% - Énfasis1 32 20" xfId="36134"/>
    <cellStyle name="40% - Énfasis1 32 21" xfId="37542"/>
    <cellStyle name="40% - Énfasis1 32 22" xfId="38948"/>
    <cellStyle name="40% - Énfasis1 32 23" xfId="40354"/>
    <cellStyle name="40% - Énfasis1 32 24" xfId="41758"/>
    <cellStyle name="40% - Énfasis1 32 25" xfId="43158"/>
    <cellStyle name="40% - Énfasis1 32 26" xfId="44557"/>
    <cellStyle name="40% - Énfasis1 32 27" xfId="45950"/>
    <cellStyle name="40% - Énfasis1 32 28" xfId="47327"/>
    <cellStyle name="40% - Énfasis1 32 29" xfId="48692"/>
    <cellStyle name="40% - Énfasis1 32 3" xfId="12192"/>
    <cellStyle name="40% - Énfasis1 32 30" xfId="50038"/>
    <cellStyle name="40% - Énfasis1 32 31" xfId="51354"/>
    <cellStyle name="40% - Énfasis1 32 32" xfId="52643"/>
    <cellStyle name="40% - Énfasis1 32 33" xfId="53874"/>
    <cellStyle name="40% - Énfasis1 32 34" xfId="55017"/>
    <cellStyle name="40% - Énfasis1 32 35" xfId="56058"/>
    <cellStyle name="40% - Énfasis1 32 36" xfId="56923"/>
    <cellStyle name="40% - Énfasis1 32 37" xfId="57560"/>
    <cellStyle name="40% - Énfasis1 32 4" xfId="13600"/>
    <cellStyle name="40% - Énfasis1 32 5" xfId="15008"/>
    <cellStyle name="40% - Énfasis1 32 6" xfId="16416"/>
    <cellStyle name="40% - Énfasis1 32 7" xfId="17824"/>
    <cellStyle name="40% - Énfasis1 32 8" xfId="19232"/>
    <cellStyle name="40% - Énfasis1 32 9" xfId="20640"/>
    <cellStyle name="40% - Énfasis1 33" xfId="6493"/>
    <cellStyle name="40% - Énfasis1 33 10" xfId="22164"/>
    <cellStyle name="40% - Énfasis1 33 11" xfId="23572"/>
    <cellStyle name="40% - Énfasis1 33 12" xfId="24980"/>
    <cellStyle name="40% - Énfasis1 33 13" xfId="26388"/>
    <cellStyle name="40% - Énfasis1 33 14" xfId="27796"/>
    <cellStyle name="40% - Énfasis1 33 15" xfId="29205"/>
    <cellStyle name="40% - Énfasis1 33 16" xfId="30614"/>
    <cellStyle name="40% - Énfasis1 33 17" xfId="32022"/>
    <cellStyle name="40% - Énfasis1 33 18" xfId="33431"/>
    <cellStyle name="40% - Énfasis1 33 19" xfId="34839"/>
    <cellStyle name="40% - Énfasis1 33 2" xfId="10900"/>
    <cellStyle name="40% - Énfasis1 33 20" xfId="36250"/>
    <cellStyle name="40% - Énfasis1 33 21" xfId="37658"/>
    <cellStyle name="40% - Énfasis1 33 22" xfId="39064"/>
    <cellStyle name="40% - Énfasis1 33 23" xfId="40469"/>
    <cellStyle name="40% - Énfasis1 33 24" xfId="41873"/>
    <cellStyle name="40% - Énfasis1 33 25" xfId="43273"/>
    <cellStyle name="40% - Énfasis1 33 26" xfId="44671"/>
    <cellStyle name="40% - Énfasis1 33 27" xfId="46063"/>
    <cellStyle name="40% - Énfasis1 33 28" xfId="47440"/>
    <cellStyle name="40% - Énfasis1 33 29" xfId="48805"/>
    <cellStyle name="40% - Énfasis1 33 3" xfId="12308"/>
    <cellStyle name="40% - Énfasis1 33 30" xfId="50146"/>
    <cellStyle name="40% - Énfasis1 33 31" xfId="51459"/>
    <cellStyle name="40% - Énfasis1 33 32" xfId="52744"/>
    <cellStyle name="40% - Énfasis1 33 33" xfId="53965"/>
    <cellStyle name="40% - Énfasis1 33 34" xfId="55103"/>
    <cellStyle name="40% - Énfasis1 33 35" xfId="56132"/>
    <cellStyle name="40% - Énfasis1 33 36" xfId="56983"/>
    <cellStyle name="40% - Énfasis1 33 37" xfId="57596"/>
    <cellStyle name="40% - Énfasis1 33 4" xfId="13716"/>
    <cellStyle name="40% - Énfasis1 33 5" xfId="15124"/>
    <cellStyle name="40% - Énfasis1 33 6" xfId="16532"/>
    <cellStyle name="40% - Énfasis1 33 7" xfId="17940"/>
    <cellStyle name="40% - Énfasis1 33 8" xfId="19348"/>
    <cellStyle name="40% - Énfasis1 33 9" xfId="20756"/>
    <cellStyle name="40% - Énfasis1 34" xfId="6620"/>
    <cellStyle name="40% - Énfasis1 34 10" xfId="22278"/>
    <cellStyle name="40% - Énfasis1 34 11" xfId="23686"/>
    <cellStyle name="40% - Énfasis1 34 12" xfId="25094"/>
    <cellStyle name="40% - Énfasis1 34 13" xfId="26502"/>
    <cellStyle name="40% - Énfasis1 34 14" xfId="27910"/>
    <cellStyle name="40% - Énfasis1 34 15" xfId="29319"/>
    <cellStyle name="40% - Énfasis1 34 16" xfId="30728"/>
    <cellStyle name="40% - Énfasis1 34 17" xfId="32136"/>
    <cellStyle name="40% - Énfasis1 34 18" xfId="33544"/>
    <cellStyle name="40% - Énfasis1 34 19" xfId="34953"/>
    <cellStyle name="40% - Énfasis1 34 2" xfId="11014"/>
    <cellStyle name="40% - Énfasis1 34 20" xfId="36364"/>
    <cellStyle name="40% - Énfasis1 34 21" xfId="37772"/>
    <cellStyle name="40% - Énfasis1 34 22" xfId="39178"/>
    <cellStyle name="40% - Énfasis1 34 23" xfId="40583"/>
    <cellStyle name="40% - Énfasis1 34 24" xfId="41987"/>
    <cellStyle name="40% - Énfasis1 34 25" xfId="43387"/>
    <cellStyle name="40% - Énfasis1 34 26" xfId="44784"/>
    <cellStyle name="40% - Énfasis1 34 27" xfId="46176"/>
    <cellStyle name="40% - Énfasis1 34 28" xfId="47553"/>
    <cellStyle name="40% - Énfasis1 34 29" xfId="48915"/>
    <cellStyle name="40% - Énfasis1 34 3" xfId="12422"/>
    <cellStyle name="40% - Énfasis1 34 30" xfId="50254"/>
    <cellStyle name="40% - Énfasis1 34 31" xfId="51564"/>
    <cellStyle name="40% - Énfasis1 34 32" xfId="52844"/>
    <cellStyle name="40% - Énfasis1 34 33" xfId="54061"/>
    <cellStyle name="40% - Énfasis1 34 34" xfId="55189"/>
    <cellStyle name="40% - Énfasis1 34 35" xfId="56207"/>
    <cellStyle name="40% - Énfasis1 34 36" xfId="57037"/>
    <cellStyle name="40% - Énfasis1 34 37" xfId="57632"/>
    <cellStyle name="40% - Énfasis1 34 4" xfId="13830"/>
    <cellStyle name="40% - Énfasis1 34 5" xfId="15238"/>
    <cellStyle name="40% - Énfasis1 34 6" xfId="16646"/>
    <cellStyle name="40% - Énfasis1 34 7" xfId="18054"/>
    <cellStyle name="40% - Énfasis1 34 8" xfId="19462"/>
    <cellStyle name="40% - Énfasis1 34 9" xfId="20870"/>
    <cellStyle name="40% - Énfasis1 35" xfId="6747"/>
    <cellStyle name="40% - Énfasis1 35 10" xfId="22390"/>
    <cellStyle name="40% - Énfasis1 35 11" xfId="23798"/>
    <cellStyle name="40% - Énfasis1 35 12" xfId="25206"/>
    <cellStyle name="40% - Énfasis1 35 13" xfId="26614"/>
    <cellStyle name="40% - Énfasis1 35 14" xfId="28022"/>
    <cellStyle name="40% - Énfasis1 35 15" xfId="29431"/>
    <cellStyle name="40% - Énfasis1 35 16" xfId="30840"/>
    <cellStyle name="40% - Énfasis1 35 17" xfId="32248"/>
    <cellStyle name="40% - Énfasis1 35 18" xfId="33656"/>
    <cellStyle name="40% - Énfasis1 35 19" xfId="35064"/>
    <cellStyle name="40% - Énfasis1 35 2" xfId="11126"/>
    <cellStyle name="40% - Énfasis1 35 20" xfId="36476"/>
    <cellStyle name="40% - Énfasis1 35 21" xfId="37884"/>
    <cellStyle name="40% - Énfasis1 35 22" xfId="39290"/>
    <cellStyle name="40% - Énfasis1 35 23" xfId="40695"/>
    <cellStyle name="40% - Énfasis1 35 24" xfId="42099"/>
    <cellStyle name="40% - Énfasis1 35 25" xfId="43498"/>
    <cellStyle name="40% - Énfasis1 35 26" xfId="44894"/>
    <cellStyle name="40% - Énfasis1 35 27" xfId="46286"/>
    <cellStyle name="40% - Énfasis1 35 28" xfId="47663"/>
    <cellStyle name="40% - Énfasis1 35 29" xfId="49022"/>
    <cellStyle name="40% - Énfasis1 35 3" xfId="12534"/>
    <cellStyle name="40% - Énfasis1 35 30" xfId="50361"/>
    <cellStyle name="40% - Énfasis1 35 31" xfId="51671"/>
    <cellStyle name="40% - Énfasis1 35 32" xfId="52947"/>
    <cellStyle name="40% - Énfasis1 35 33" xfId="54154"/>
    <cellStyle name="40% - Énfasis1 35 34" xfId="55274"/>
    <cellStyle name="40% - Énfasis1 35 35" xfId="56281"/>
    <cellStyle name="40% - Énfasis1 35 36" xfId="57095"/>
    <cellStyle name="40% - Énfasis1 35 37" xfId="57668"/>
    <cellStyle name="40% - Énfasis1 35 4" xfId="13942"/>
    <cellStyle name="40% - Énfasis1 35 5" xfId="15350"/>
    <cellStyle name="40% - Énfasis1 35 6" xfId="16758"/>
    <cellStyle name="40% - Énfasis1 35 7" xfId="18166"/>
    <cellStyle name="40% - Énfasis1 35 8" xfId="19574"/>
    <cellStyle name="40% - Énfasis1 35 9" xfId="20982"/>
    <cellStyle name="40% - Énfasis1 36" xfId="6874"/>
    <cellStyle name="40% - Énfasis1 36 10" xfId="22499"/>
    <cellStyle name="40% - Énfasis1 36 11" xfId="23907"/>
    <cellStyle name="40% - Énfasis1 36 12" xfId="25315"/>
    <cellStyle name="40% - Énfasis1 36 13" xfId="26723"/>
    <cellStyle name="40% - Énfasis1 36 14" xfId="28131"/>
    <cellStyle name="40% - Énfasis1 36 15" xfId="29540"/>
    <cellStyle name="40% - Énfasis1 36 16" xfId="30949"/>
    <cellStyle name="40% - Énfasis1 36 17" xfId="32357"/>
    <cellStyle name="40% - Énfasis1 36 18" xfId="33764"/>
    <cellStyle name="40% - Énfasis1 36 19" xfId="35173"/>
    <cellStyle name="40% - Énfasis1 36 2" xfId="11235"/>
    <cellStyle name="40% - Énfasis1 36 20" xfId="36585"/>
    <cellStyle name="40% - Énfasis1 36 21" xfId="37993"/>
    <cellStyle name="40% - Énfasis1 36 22" xfId="39399"/>
    <cellStyle name="40% - Énfasis1 36 23" xfId="40804"/>
    <cellStyle name="40% - Énfasis1 36 24" xfId="42208"/>
    <cellStyle name="40% - Énfasis1 36 25" xfId="43607"/>
    <cellStyle name="40% - Énfasis1 36 26" xfId="45003"/>
    <cellStyle name="40% - Énfasis1 36 27" xfId="46394"/>
    <cellStyle name="40% - Énfasis1 36 28" xfId="47768"/>
    <cellStyle name="40% - Énfasis1 36 29" xfId="49127"/>
    <cellStyle name="40% - Énfasis1 36 3" xfId="12643"/>
    <cellStyle name="40% - Énfasis1 36 30" xfId="50464"/>
    <cellStyle name="40% - Énfasis1 36 31" xfId="51772"/>
    <cellStyle name="40% - Énfasis1 36 32" xfId="53042"/>
    <cellStyle name="40% - Énfasis1 36 33" xfId="54245"/>
    <cellStyle name="40% - Énfasis1 36 34" xfId="55356"/>
    <cellStyle name="40% - Énfasis1 36 35" xfId="56355"/>
    <cellStyle name="40% - Énfasis1 36 36" xfId="57154"/>
    <cellStyle name="40% - Énfasis1 36 37" xfId="57704"/>
    <cellStyle name="40% - Énfasis1 36 4" xfId="14051"/>
    <cellStyle name="40% - Énfasis1 36 5" xfId="15459"/>
    <cellStyle name="40% - Énfasis1 36 6" xfId="16867"/>
    <cellStyle name="40% - Énfasis1 36 7" xfId="18275"/>
    <cellStyle name="40% - Énfasis1 36 8" xfId="19683"/>
    <cellStyle name="40% - Énfasis1 36 9" xfId="21091"/>
    <cellStyle name="40% - Énfasis1 37" xfId="7001"/>
    <cellStyle name="40% - Énfasis1 37 10" xfId="22605"/>
    <cellStyle name="40% - Énfasis1 37 11" xfId="24013"/>
    <cellStyle name="40% - Énfasis1 37 12" xfId="25421"/>
    <cellStyle name="40% - Énfasis1 37 13" xfId="26829"/>
    <cellStyle name="40% - Énfasis1 37 14" xfId="28237"/>
    <cellStyle name="40% - Énfasis1 37 15" xfId="29646"/>
    <cellStyle name="40% - Énfasis1 37 16" xfId="31055"/>
    <cellStyle name="40% - Énfasis1 37 17" xfId="32463"/>
    <cellStyle name="40% - Énfasis1 37 18" xfId="33870"/>
    <cellStyle name="40% - Énfasis1 37 19" xfId="35279"/>
    <cellStyle name="40% - Énfasis1 37 2" xfId="11341"/>
    <cellStyle name="40% - Énfasis1 37 20" xfId="36691"/>
    <cellStyle name="40% - Énfasis1 37 21" xfId="38099"/>
    <cellStyle name="40% - Énfasis1 37 22" xfId="39505"/>
    <cellStyle name="40% - Énfasis1 37 23" xfId="40910"/>
    <cellStyle name="40% - Énfasis1 37 24" xfId="42313"/>
    <cellStyle name="40% - Énfasis1 37 25" xfId="43712"/>
    <cellStyle name="40% - Énfasis1 37 26" xfId="45108"/>
    <cellStyle name="40% - Énfasis1 37 27" xfId="46498"/>
    <cellStyle name="40% - Énfasis1 37 28" xfId="47872"/>
    <cellStyle name="40% - Énfasis1 37 29" xfId="49230"/>
    <cellStyle name="40% - Énfasis1 37 3" xfId="12749"/>
    <cellStyle name="40% - Énfasis1 37 30" xfId="50564"/>
    <cellStyle name="40% - Énfasis1 37 31" xfId="51869"/>
    <cellStyle name="40% - Énfasis1 37 32" xfId="53137"/>
    <cellStyle name="40% - Énfasis1 37 33" xfId="54338"/>
    <cellStyle name="40% - Énfasis1 37 34" xfId="55442"/>
    <cellStyle name="40% - Énfasis1 37 35" xfId="56426"/>
    <cellStyle name="40% - Énfasis1 37 36" xfId="57208"/>
    <cellStyle name="40% - Énfasis1 37 37" xfId="57739"/>
    <cellStyle name="40% - Énfasis1 37 4" xfId="14157"/>
    <cellStyle name="40% - Énfasis1 37 5" xfId="15565"/>
    <cellStyle name="40% - Énfasis1 37 6" xfId="16973"/>
    <cellStyle name="40% - Énfasis1 37 7" xfId="18381"/>
    <cellStyle name="40% - Énfasis1 37 8" xfId="19789"/>
    <cellStyle name="40% - Énfasis1 37 9" xfId="21197"/>
    <cellStyle name="40% - Énfasis1 38" xfId="7128"/>
    <cellStyle name="40% - Énfasis1 38 10" xfId="22708"/>
    <cellStyle name="40% - Énfasis1 38 11" xfId="24116"/>
    <cellStyle name="40% - Énfasis1 38 12" xfId="25524"/>
    <cellStyle name="40% - Énfasis1 38 13" xfId="26932"/>
    <cellStyle name="40% - Énfasis1 38 14" xfId="28340"/>
    <cellStyle name="40% - Énfasis1 38 15" xfId="29749"/>
    <cellStyle name="40% - Énfasis1 38 16" xfId="31156"/>
    <cellStyle name="40% - Énfasis1 38 17" xfId="32566"/>
    <cellStyle name="40% - Énfasis1 38 18" xfId="33973"/>
    <cellStyle name="40% - Énfasis1 38 19" xfId="35381"/>
    <cellStyle name="40% - Énfasis1 38 2" xfId="11444"/>
    <cellStyle name="40% - Énfasis1 38 20" xfId="36794"/>
    <cellStyle name="40% - Énfasis1 38 21" xfId="38202"/>
    <cellStyle name="40% - Énfasis1 38 22" xfId="39608"/>
    <cellStyle name="40% - Énfasis1 38 23" xfId="41013"/>
    <cellStyle name="40% - Énfasis1 38 24" xfId="42416"/>
    <cellStyle name="40% - Énfasis1 38 25" xfId="43815"/>
    <cellStyle name="40% - Énfasis1 38 26" xfId="45211"/>
    <cellStyle name="40% - Énfasis1 38 27" xfId="46601"/>
    <cellStyle name="40% - Énfasis1 38 28" xfId="47973"/>
    <cellStyle name="40% - Énfasis1 38 29" xfId="49326"/>
    <cellStyle name="40% - Énfasis1 38 3" xfId="12852"/>
    <cellStyle name="40% - Énfasis1 38 30" xfId="50658"/>
    <cellStyle name="40% - Énfasis1 38 31" xfId="51962"/>
    <cellStyle name="40% - Énfasis1 38 32" xfId="53225"/>
    <cellStyle name="40% - Énfasis1 38 33" xfId="54420"/>
    <cellStyle name="40% - Énfasis1 38 34" xfId="55518"/>
    <cellStyle name="40% - Énfasis1 38 35" xfId="56489"/>
    <cellStyle name="40% - Énfasis1 38 36" xfId="57262"/>
    <cellStyle name="40% - Énfasis1 38 37" xfId="57773"/>
    <cellStyle name="40% - Énfasis1 38 4" xfId="14260"/>
    <cellStyle name="40% - Énfasis1 38 5" xfId="15668"/>
    <cellStyle name="40% - Énfasis1 38 6" xfId="17076"/>
    <cellStyle name="40% - Énfasis1 38 7" xfId="18484"/>
    <cellStyle name="40% - Énfasis1 38 8" xfId="19892"/>
    <cellStyle name="40% - Énfasis1 38 9" xfId="21300"/>
    <cellStyle name="40% - Énfasis1 39" xfId="7255"/>
    <cellStyle name="40% - Énfasis1 39 10" xfId="22807"/>
    <cellStyle name="40% - Énfasis1 39 11" xfId="24215"/>
    <cellStyle name="40% - Énfasis1 39 12" xfId="25623"/>
    <cellStyle name="40% - Énfasis1 39 13" xfId="27031"/>
    <cellStyle name="40% - Énfasis1 39 14" xfId="28439"/>
    <cellStyle name="40% - Énfasis1 39 15" xfId="29849"/>
    <cellStyle name="40% - Énfasis1 39 16" xfId="31256"/>
    <cellStyle name="40% - Énfasis1 39 17" xfId="32666"/>
    <cellStyle name="40% - Énfasis1 39 18" xfId="34073"/>
    <cellStyle name="40% - Énfasis1 39 19" xfId="35481"/>
    <cellStyle name="40% - Énfasis1 39 2" xfId="11543"/>
    <cellStyle name="40% - Énfasis1 39 20" xfId="36894"/>
    <cellStyle name="40% - Énfasis1 39 21" xfId="38302"/>
    <cellStyle name="40% - Énfasis1 39 22" xfId="39708"/>
    <cellStyle name="40% - Énfasis1 39 23" xfId="41113"/>
    <cellStyle name="40% - Énfasis1 39 24" xfId="42515"/>
    <cellStyle name="40% - Énfasis1 39 25" xfId="43914"/>
    <cellStyle name="40% - Énfasis1 39 26" xfId="45310"/>
    <cellStyle name="40% - Énfasis1 39 27" xfId="46698"/>
    <cellStyle name="40% - Énfasis1 39 28" xfId="48068"/>
    <cellStyle name="40% - Énfasis1 39 29" xfId="49421"/>
    <cellStyle name="40% - Énfasis1 39 3" xfId="12951"/>
    <cellStyle name="40% - Énfasis1 39 30" xfId="50749"/>
    <cellStyle name="40% - Énfasis1 39 31" xfId="52053"/>
    <cellStyle name="40% - Énfasis1 39 32" xfId="53313"/>
    <cellStyle name="40% - Énfasis1 39 33" xfId="54506"/>
    <cellStyle name="40% - Énfasis1 39 34" xfId="55597"/>
    <cellStyle name="40% - Énfasis1 39 35" xfId="56560"/>
    <cellStyle name="40% - Énfasis1 39 36" xfId="57315"/>
    <cellStyle name="40% - Énfasis1 39 37" xfId="57807"/>
    <cellStyle name="40% - Énfasis1 39 4" xfId="14359"/>
    <cellStyle name="40% - Énfasis1 39 5" xfId="15767"/>
    <cellStyle name="40% - Énfasis1 39 6" xfId="17175"/>
    <cellStyle name="40% - Énfasis1 39 7" xfId="18583"/>
    <cellStyle name="40% - Énfasis1 39 8" xfId="19991"/>
    <cellStyle name="40% - Énfasis1 39 9" xfId="21399"/>
    <cellStyle name="40% - Énfasis1 4" xfId="346"/>
    <cellStyle name="40% - Énfasis1 4 10" xfId="1951"/>
    <cellStyle name="40% - Énfasis1 4 11" xfId="2103"/>
    <cellStyle name="40% - Énfasis1 4 12" xfId="2331"/>
    <cellStyle name="40% - Énfasis1 4 13" xfId="2438"/>
    <cellStyle name="40% - Énfasis1 4 14" xfId="2595"/>
    <cellStyle name="40% - Énfasis1 4 15" xfId="2745"/>
    <cellStyle name="40% - Énfasis1 4 16" xfId="2955"/>
    <cellStyle name="40% - Énfasis1 4 17" xfId="58185"/>
    <cellStyle name="40% - Énfasis1 4 2" xfId="758"/>
    <cellStyle name="40% - Énfasis1 4 3" xfId="841"/>
    <cellStyle name="40% - Énfasis1 4 4" xfId="1001"/>
    <cellStyle name="40% - Énfasis1 4 5" xfId="1161"/>
    <cellStyle name="40% - Énfasis1 4 6" xfId="1321"/>
    <cellStyle name="40% - Énfasis1 4 7" xfId="1480"/>
    <cellStyle name="40% - Énfasis1 4 8" xfId="1639"/>
    <cellStyle name="40% - Énfasis1 4 9" xfId="1795"/>
    <cellStyle name="40% - Énfasis1 40" xfId="7382"/>
    <cellStyle name="40% - Énfasis1 40 10" xfId="22904"/>
    <cellStyle name="40% - Énfasis1 40 11" xfId="24312"/>
    <cellStyle name="40% - Énfasis1 40 12" xfId="25720"/>
    <cellStyle name="40% - Énfasis1 40 13" xfId="27128"/>
    <cellStyle name="40% - Énfasis1 40 14" xfId="28536"/>
    <cellStyle name="40% - Énfasis1 40 15" xfId="29946"/>
    <cellStyle name="40% - Énfasis1 40 16" xfId="31353"/>
    <cellStyle name="40% - Énfasis1 40 17" xfId="32763"/>
    <cellStyle name="40% - Énfasis1 40 18" xfId="34169"/>
    <cellStyle name="40% - Énfasis1 40 19" xfId="35578"/>
    <cellStyle name="40% - Énfasis1 40 2" xfId="11640"/>
    <cellStyle name="40% - Énfasis1 40 20" xfId="36991"/>
    <cellStyle name="40% - Énfasis1 40 21" xfId="38399"/>
    <cellStyle name="40% - Énfasis1 40 22" xfId="39805"/>
    <cellStyle name="40% - Énfasis1 40 23" xfId="41210"/>
    <cellStyle name="40% - Énfasis1 40 24" xfId="42612"/>
    <cellStyle name="40% - Énfasis1 40 25" xfId="44011"/>
    <cellStyle name="40% - Énfasis1 40 26" xfId="45407"/>
    <cellStyle name="40% - Énfasis1 40 27" xfId="46795"/>
    <cellStyle name="40% - Énfasis1 40 28" xfId="48165"/>
    <cellStyle name="40% - Énfasis1 40 29" xfId="49517"/>
    <cellStyle name="40% - Énfasis1 40 3" xfId="13048"/>
    <cellStyle name="40% - Énfasis1 40 30" xfId="50843"/>
    <cellStyle name="40% - Énfasis1 40 31" xfId="52147"/>
    <cellStyle name="40% - Énfasis1 40 32" xfId="53402"/>
    <cellStyle name="40% - Énfasis1 40 33" xfId="54591"/>
    <cellStyle name="40% - Énfasis1 40 34" xfId="55676"/>
    <cellStyle name="40% - Énfasis1 40 35" xfId="56629"/>
    <cellStyle name="40% - Énfasis1 40 36" xfId="57366"/>
    <cellStyle name="40% - Énfasis1 40 37" xfId="57841"/>
    <cellStyle name="40% - Énfasis1 40 4" xfId="14456"/>
    <cellStyle name="40% - Énfasis1 40 5" xfId="15864"/>
    <cellStyle name="40% - Énfasis1 40 6" xfId="17272"/>
    <cellStyle name="40% - Énfasis1 40 7" xfId="18680"/>
    <cellStyle name="40% - Énfasis1 40 8" xfId="20088"/>
    <cellStyle name="40% - Énfasis1 40 9" xfId="21496"/>
    <cellStyle name="40% - Énfasis1 41" xfId="7508"/>
    <cellStyle name="40% - Énfasis1 41 10" xfId="22992"/>
    <cellStyle name="40% - Énfasis1 41 11" xfId="24400"/>
    <cellStyle name="40% - Énfasis1 41 12" xfId="25808"/>
    <cellStyle name="40% - Énfasis1 41 13" xfId="27216"/>
    <cellStyle name="40% - Énfasis1 41 14" xfId="28624"/>
    <cellStyle name="40% - Énfasis1 41 15" xfId="30034"/>
    <cellStyle name="40% - Énfasis1 41 16" xfId="31441"/>
    <cellStyle name="40% - Énfasis1 41 17" xfId="32851"/>
    <cellStyle name="40% - Énfasis1 41 18" xfId="34257"/>
    <cellStyle name="40% - Énfasis1 41 19" xfId="35666"/>
    <cellStyle name="40% - Énfasis1 41 2" xfId="11728"/>
    <cellStyle name="40% - Énfasis1 41 20" xfId="37079"/>
    <cellStyle name="40% - Énfasis1 41 21" xfId="38487"/>
    <cellStyle name="40% - Énfasis1 41 22" xfId="39893"/>
    <cellStyle name="40% - Énfasis1 41 23" xfId="41298"/>
    <cellStyle name="40% - Énfasis1 41 24" xfId="42700"/>
    <cellStyle name="40% - Énfasis1 41 25" xfId="44099"/>
    <cellStyle name="40% - Énfasis1 41 26" xfId="45495"/>
    <cellStyle name="40% - Énfasis1 41 27" xfId="46881"/>
    <cellStyle name="40% - Énfasis1 41 28" xfId="48251"/>
    <cellStyle name="40% - Énfasis1 41 29" xfId="49603"/>
    <cellStyle name="40% - Énfasis1 41 3" xfId="13136"/>
    <cellStyle name="40% - Énfasis1 41 30" xfId="50929"/>
    <cellStyle name="40% - Énfasis1 41 31" xfId="52232"/>
    <cellStyle name="40% - Énfasis1 41 32" xfId="53485"/>
    <cellStyle name="40% - Énfasis1 41 33" xfId="54670"/>
    <cellStyle name="40% - Énfasis1 41 34" xfId="55748"/>
    <cellStyle name="40% - Énfasis1 41 35" xfId="56687"/>
    <cellStyle name="40% - Énfasis1 41 36" xfId="57413"/>
    <cellStyle name="40% - Énfasis1 41 37" xfId="57873"/>
    <cellStyle name="40% - Énfasis1 41 4" xfId="14544"/>
    <cellStyle name="40% - Énfasis1 41 5" xfId="15952"/>
    <cellStyle name="40% - Énfasis1 41 6" xfId="17360"/>
    <cellStyle name="40% - Énfasis1 41 7" xfId="18768"/>
    <cellStyle name="40% - Énfasis1 41 8" xfId="20176"/>
    <cellStyle name="40% - Énfasis1 41 9" xfId="21584"/>
    <cellStyle name="40% - Énfasis1 42" xfId="7635"/>
    <cellStyle name="40% - Énfasis1 43" xfId="9934"/>
    <cellStyle name="40% - Énfasis1 44" xfId="8035"/>
    <cellStyle name="40% - Énfasis1 45" xfId="9549"/>
    <cellStyle name="40% - Énfasis1 46" xfId="8632"/>
    <cellStyle name="40% - Énfasis1 47" xfId="11823"/>
    <cellStyle name="40% - Énfasis1 48" xfId="13231"/>
    <cellStyle name="40% - Énfasis1 49" xfId="14639"/>
    <cellStyle name="40% - Énfasis1 5" xfId="475"/>
    <cellStyle name="40% - Énfasis1 5 10" xfId="2107"/>
    <cellStyle name="40% - Énfasis1 5 11" xfId="2253"/>
    <cellStyle name="40% - Énfasis1 5 12" xfId="2442"/>
    <cellStyle name="40% - Énfasis1 5 13" xfId="2599"/>
    <cellStyle name="40% - Énfasis1 5 14" xfId="2748"/>
    <cellStyle name="40% - Énfasis1 5 15" xfId="2889"/>
    <cellStyle name="40% - Énfasis1 5 16" xfId="2885"/>
    <cellStyle name="40% - Énfasis1 5 2" xfId="845"/>
    <cellStyle name="40% - Énfasis1 5 3" xfId="1005"/>
    <cellStyle name="40% - Énfasis1 5 4" xfId="1165"/>
    <cellStyle name="40% - Énfasis1 5 5" xfId="1325"/>
    <cellStyle name="40% - Énfasis1 5 6" xfId="1484"/>
    <cellStyle name="40% - Énfasis1 5 7" xfId="1643"/>
    <cellStyle name="40% - Énfasis1 5 8" xfId="1799"/>
    <cellStyle name="40% - Énfasis1 5 9" xfId="1955"/>
    <cellStyle name="40% - Énfasis1 50" xfId="16047"/>
    <cellStyle name="40% - Énfasis1 51" xfId="17455"/>
    <cellStyle name="40% - Énfasis1 52" xfId="18863"/>
    <cellStyle name="40% - Énfasis1 53" xfId="20271"/>
    <cellStyle name="40% - Énfasis1 54" xfId="21679"/>
    <cellStyle name="40% - Énfasis1 55" xfId="23087"/>
    <cellStyle name="40% - Énfasis1 56" xfId="24495"/>
    <cellStyle name="40% - Énfasis1 57" xfId="25903"/>
    <cellStyle name="40% - Énfasis1 58" xfId="27311"/>
    <cellStyle name="40% - Énfasis1 59" xfId="28719"/>
    <cellStyle name="40% - Énfasis1 6" xfId="509"/>
    <cellStyle name="40% - Énfasis1 6 10" xfId="2132"/>
    <cellStyle name="40% - Énfasis1 6 11" xfId="2278"/>
    <cellStyle name="40% - Énfasis1 6 12" xfId="2467"/>
    <cellStyle name="40% - Énfasis1 6 13" xfId="2624"/>
    <cellStyle name="40% - Énfasis1 6 14" xfId="2773"/>
    <cellStyle name="40% - Énfasis1 6 15" xfId="2914"/>
    <cellStyle name="40% - Énfasis1 6 16" xfId="2588"/>
    <cellStyle name="40% - Énfasis1 6 17" xfId="58186"/>
    <cellStyle name="40% - Énfasis1 6 2" xfId="870"/>
    <cellStyle name="40% - Énfasis1 6 3" xfId="1030"/>
    <cellStyle name="40% - Énfasis1 6 4" xfId="1190"/>
    <cellStyle name="40% - Énfasis1 6 5" xfId="1350"/>
    <cellStyle name="40% - Énfasis1 6 6" xfId="1509"/>
    <cellStyle name="40% - Énfasis1 6 7" xfId="1668"/>
    <cellStyle name="40% - Énfasis1 6 8" xfId="1824"/>
    <cellStyle name="40% - Énfasis1 6 9" xfId="1980"/>
    <cellStyle name="40% - Énfasis1 60" xfId="33809"/>
    <cellStyle name="40% - Énfasis1 61" xfId="31985"/>
    <cellStyle name="40% - Énfasis1 62" xfId="24373"/>
    <cellStyle name="40% - Énfasis1 63" xfId="35638"/>
    <cellStyle name="40% - Énfasis1 64" xfId="35423"/>
    <cellStyle name="40% - Énfasis1 65" xfId="37173"/>
    <cellStyle name="40% - Énfasis1 66" xfId="38581"/>
    <cellStyle name="40% - Énfasis1 67" xfId="39987"/>
    <cellStyle name="40% - Énfasis1 68" xfId="41392"/>
    <cellStyle name="40% - Énfasis1 69" xfId="42794"/>
    <cellStyle name="40% - Énfasis1 7" xfId="502"/>
    <cellStyle name="40% - Énfasis1 7 10" xfId="2129"/>
    <cellStyle name="40% - Énfasis1 7 11" xfId="2275"/>
    <cellStyle name="40% - Énfasis1 7 12" xfId="2464"/>
    <cellStyle name="40% - Énfasis1 7 13" xfId="2621"/>
    <cellStyle name="40% - Énfasis1 7 14" xfId="2770"/>
    <cellStyle name="40% - Énfasis1 7 15" xfId="2911"/>
    <cellStyle name="40% - Énfasis1 7 16" xfId="2990"/>
    <cellStyle name="40% - Énfasis1 7 17" xfId="58187"/>
    <cellStyle name="40% - Énfasis1 7 2" xfId="867"/>
    <cellStyle name="40% - Énfasis1 7 3" xfId="1027"/>
    <cellStyle name="40% - Énfasis1 7 4" xfId="1187"/>
    <cellStyle name="40% - Énfasis1 7 5" xfId="1347"/>
    <cellStyle name="40% - Énfasis1 7 6" xfId="1506"/>
    <cellStyle name="40% - Énfasis1 7 7" xfId="1665"/>
    <cellStyle name="40% - Énfasis1 7 8" xfId="1821"/>
    <cellStyle name="40% - Énfasis1 7 9" xfId="1977"/>
    <cellStyle name="40% - Énfasis1 70" xfId="44193"/>
    <cellStyle name="40% - Énfasis1 71" xfId="45589"/>
    <cellStyle name="40% - Énfasis1 72" xfId="46973"/>
    <cellStyle name="40% - Énfasis1 73" xfId="48342"/>
    <cellStyle name="40% - Énfasis1 74" xfId="49693"/>
    <cellStyle name="40% - Énfasis1 75" xfId="51016"/>
    <cellStyle name="40% - Énfasis1 76" xfId="52314"/>
    <cellStyle name="40% - Énfasis1 77" xfId="53562"/>
    <cellStyle name="40% - Énfasis1 78" xfId="58183"/>
    <cellStyle name="40% - Énfasis1 79" xfId="58243"/>
    <cellStyle name="40% - Énfasis1 8" xfId="499"/>
    <cellStyle name="40% - Énfasis1 8 10" xfId="4620"/>
    <cellStyle name="40% - Énfasis1 8 11" xfId="4757"/>
    <cellStyle name="40% - Énfasis1 8 12" xfId="4879"/>
    <cellStyle name="40% - Énfasis1 8 13" xfId="5005"/>
    <cellStyle name="40% - Énfasis1 8 14" xfId="5123"/>
    <cellStyle name="40% - Énfasis1 8 15" xfId="5256"/>
    <cellStyle name="40% - Énfasis1 8 16" xfId="5382"/>
    <cellStyle name="40% - Énfasis1 8 17" xfId="5506"/>
    <cellStyle name="40% - Énfasis1 8 18" xfId="5629"/>
    <cellStyle name="40% - Énfasis1 8 19" xfId="5727"/>
    <cellStyle name="40% - Énfasis1 8 2" xfId="3175"/>
    <cellStyle name="40% - Énfasis1 8 20" xfId="5897"/>
    <cellStyle name="40% - Énfasis1 8 21" xfId="6024"/>
    <cellStyle name="40% - Énfasis1 8 22" xfId="6151"/>
    <cellStyle name="40% - Énfasis1 8 23" xfId="6278"/>
    <cellStyle name="40% - Énfasis1 8 24" xfId="6405"/>
    <cellStyle name="40% - Énfasis1 8 25" xfId="6532"/>
    <cellStyle name="40% - Énfasis1 8 26" xfId="6659"/>
    <cellStyle name="40% - Énfasis1 8 27" xfId="6786"/>
    <cellStyle name="40% - Énfasis1 8 28" xfId="6913"/>
    <cellStyle name="40% - Énfasis1 8 29" xfId="7040"/>
    <cellStyle name="40% - Énfasis1 8 3" xfId="3767"/>
    <cellStyle name="40% - Énfasis1 8 30" xfId="7167"/>
    <cellStyle name="40% - Énfasis1 8 31" xfId="7294"/>
    <cellStyle name="40% - Énfasis1 8 32" xfId="7421"/>
    <cellStyle name="40% - Énfasis1 8 33" xfId="7547"/>
    <cellStyle name="40% - Énfasis1 8 34" xfId="7674"/>
    <cellStyle name="40% - Énfasis1 8 35" xfId="7765"/>
    <cellStyle name="40% - Énfasis1 8 36" xfId="9742"/>
    <cellStyle name="40% - Énfasis1 8 37" xfId="8234"/>
    <cellStyle name="40% - Énfasis1 8 38" xfId="8134"/>
    <cellStyle name="40% - Énfasis1 8 39" xfId="6569"/>
    <cellStyle name="40% - Énfasis1 8 4" xfId="3888"/>
    <cellStyle name="40% - Énfasis1 8 40" xfId="8815"/>
    <cellStyle name="40% - Énfasis1 8 41" xfId="7981"/>
    <cellStyle name="40% - Énfasis1 8 42" xfId="8265"/>
    <cellStyle name="40% - Énfasis1 8 43" xfId="11617"/>
    <cellStyle name="40% - Énfasis1 8 44" xfId="13025"/>
    <cellStyle name="40% - Énfasis1 8 45" xfId="14433"/>
    <cellStyle name="40% - Énfasis1 8 46" xfId="15841"/>
    <cellStyle name="40% - Énfasis1 8 47" xfId="17249"/>
    <cellStyle name="40% - Énfasis1 8 48" xfId="18657"/>
    <cellStyle name="40% - Énfasis1 8 49" xfId="20065"/>
    <cellStyle name="40% - Énfasis1 8 5" xfId="4011"/>
    <cellStyle name="40% - Énfasis1 8 50" xfId="21473"/>
    <cellStyle name="40% - Énfasis1 8 51" xfId="22881"/>
    <cellStyle name="40% - Énfasis1 8 52" xfId="24289"/>
    <cellStyle name="40% - Énfasis1 8 53" xfId="34140"/>
    <cellStyle name="40% - Énfasis1 8 54" xfId="33911"/>
    <cellStyle name="40% - Énfasis1 8 55" xfId="30656"/>
    <cellStyle name="40% - Énfasis1 8 56" xfId="32598"/>
    <cellStyle name="40% - Énfasis1 8 57" xfId="35739"/>
    <cellStyle name="40% - Énfasis1 8 58" xfId="30119"/>
    <cellStyle name="40% - Énfasis1 8 59" xfId="33778"/>
    <cellStyle name="40% - Énfasis1 8 6" xfId="4134"/>
    <cellStyle name="40% - Énfasis1 8 60" xfId="35250"/>
    <cellStyle name="40% - Énfasis1 8 61" xfId="36968"/>
    <cellStyle name="40% - Énfasis1 8 62" xfId="38376"/>
    <cellStyle name="40% - Énfasis1 8 63" xfId="39782"/>
    <cellStyle name="40% - Énfasis1 8 64" xfId="41187"/>
    <cellStyle name="40% - Énfasis1 8 65" xfId="42589"/>
    <cellStyle name="40% - Énfasis1 8 66" xfId="43988"/>
    <cellStyle name="40% - Énfasis1 8 67" xfId="45384"/>
    <cellStyle name="40% - Énfasis1 8 68" xfId="46772"/>
    <cellStyle name="40% - Énfasis1 8 69" xfId="48142"/>
    <cellStyle name="40% - Énfasis1 8 7" xfId="4258"/>
    <cellStyle name="40% - Énfasis1 8 70" xfId="49494"/>
    <cellStyle name="40% - Énfasis1 8 8" xfId="4381"/>
    <cellStyle name="40% - Énfasis1 8 9" xfId="4506"/>
    <cellStyle name="40% - Énfasis1 80" xfId="58254"/>
    <cellStyle name="40% - Énfasis1 81" xfId="58278"/>
    <cellStyle name="40% - Énfasis1 82" xfId="58269"/>
    <cellStyle name="40% - Énfasis1 83" xfId="58270"/>
    <cellStyle name="40% - Énfasis1 84" xfId="58294"/>
    <cellStyle name="40% - Énfasis1 85" xfId="58308"/>
    <cellStyle name="40% - Énfasis1 86" xfId="58322"/>
    <cellStyle name="40% - Énfasis1 87" xfId="58336"/>
    <cellStyle name="40% - Énfasis1 88" xfId="58350"/>
    <cellStyle name="40% - Énfasis1 89" xfId="58364"/>
    <cellStyle name="40% - Énfasis1 9" xfId="415"/>
    <cellStyle name="40% - Énfasis1 9 10" xfId="3501"/>
    <cellStyle name="40% - Énfasis1 9 11" xfId="3802"/>
    <cellStyle name="40% - Énfasis1 9 12" xfId="3302"/>
    <cellStyle name="40% - Énfasis1 9 13" xfId="3990"/>
    <cellStyle name="40% - Énfasis1 9 14" xfId="3381"/>
    <cellStyle name="40% - Énfasis1 9 15" xfId="4111"/>
    <cellStyle name="40% - Énfasis1 9 16" xfId="4298"/>
    <cellStyle name="40% - Énfasis1 9 17" xfId="5070"/>
    <cellStyle name="40% - Énfasis1 9 18" xfId="4216"/>
    <cellStyle name="40% - Énfasis1 9 19" xfId="4669"/>
    <cellStyle name="40% - Énfasis1 9 2" xfId="3216"/>
    <cellStyle name="40% - Énfasis1 9 2 2" xfId="3455"/>
    <cellStyle name="40% - Énfasis1 9 20" xfId="4307"/>
    <cellStyle name="40% - Énfasis1 9 21" xfId="4691"/>
    <cellStyle name="40% - Énfasis1 9 22" xfId="3495"/>
    <cellStyle name="40% - Énfasis1 9 23" xfId="4674"/>
    <cellStyle name="40% - Énfasis1 9 24" xfId="4486"/>
    <cellStyle name="40% - Énfasis1 9 25" xfId="5541"/>
    <cellStyle name="40% - Énfasis1 9 26" xfId="5796"/>
    <cellStyle name="40% - Énfasis1 9 27" xfId="4572"/>
    <cellStyle name="40% - Énfasis1 9 28" xfId="5947"/>
    <cellStyle name="40% - Énfasis1 9 29" xfId="6074"/>
    <cellStyle name="40% - Énfasis1 9 3" xfId="3439"/>
    <cellStyle name="40% - Énfasis1 9 30" xfId="6201"/>
    <cellStyle name="40% - Énfasis1 9 31" xfId="6328"/>
    <cellStyle name="40% - Énfasis1 9 32" xfId="6455"/>
    <cellStyle name="40% - Énfasis1 9 33" xfId="6582"/>
    <cellStyle name="40% - Énfasis1 9 34" xfId="6709"/>
    <cellStyle name="40% - Énfasis1 9 35" xfId="7805"/>
    <cellStyle name="40% - Énfasis1 9 36" xfId="9554"/>
    <cellStyle name="40% - Énfasis1 9 37" xfId="11505"/>
    <cellStyle name="40% - Énfasis1 9 38" xfId="12913"/>
    <cellStyle name="40% - Énfasis1 9 39" xfId="14321"/>
    <cellStyle name="40% - Énfasis1 9 4" xfId="3431"/>
    <cellStyle name="40% - Énfasis1 9 40" xfId="15729"/>
    <cellStyle name="40% - Énfasis1 9 41" xfId="17137"/>
    <cellStyle name="40% - Énfasis1 9 42" xfId="18545"/>
    <cellStyle name="40% - Énfasis1 9 43" xfId="19953"/>
    <cellStyle name="40% - Énfasis1 9 44" xfId="21361"/>
    <cellStyle name="40% - Énfasis1 9 45" xfId="22769"/>
    <cellStyle name="40% - Énfasis1 9 46" xfId="24177"/>
    <cellStyle name="40% - Énfasis1 9 47" xfId="25585"/>
    <cellStyle name="40% - Énfasis1 9 48" xfId="26993"/>
    <cellStyle name="40% - Énfasis1 9 49" xfId="28401"/>
    <cellStyle name="40% - Énfasis1 9 5" xfId="3437"/>
    <cellStyle name="40% - Énfasis1 9 50" xfId="29811"/>
    <cellStyle name="40% - Énfasis1 9 51" xfId="31218"/>
    <cellStyle name="40% - Énfasis1 9 52" xfId="32628"/>
    <cellStyle name="40% - Énfasis1 9 53" xfId="33234"/>
    <cellStyle name="40% - Énfasis1 9 54" xfId="35127"/>
    <cellStyle name="40% - Énfasis1 9 55" xfId="36856"/>
    <cellStyle name="40% - Énfasis1 9 56" xfId="38264"/>
    <cellStyle name="40% - Énfasis1 9 57" xfId="39670"/>
    <cellStyle name="40% - Énfasis1 9 58" xfId="41075"/>
    <cellStyle name="40% - Énfasis1 9 59" xfId="42477"/>
    <cellStyle name="40% - Énfasis1 9 6" xfId="3432"/>
    <cellStyle name="40% - Énfasis1 9 60" xfId="43876"/>
    <cellStyle name="40% - Énfasis1 9 61" xfId="45272"/>
    <cellStyle name="40% - Énfasis1 9 62" xfId="46660"/>
    <cellStyle name="40% - Énfasis1 9 63" xfId="48030"/>
    <cellStyle name="40% - Énfasis1 9 64" xfId="49383"/>
    <cellStyle name="40% - Énfasis1 9 65" xfId="50712"/>
    <cellStyle name="40% - Énfasis1 9 66" xfId="52016"/>
    <cellStyle name="40% - Énfasis1 9 67" xfId="53279"/>
    <cellStyle name="40% - Énfasis1 9 68" xfId="54473"/>
    <cellStyle name="40% - Énfasis1 9 69" xfId="55565"/>
    <cellStyle name="40% - Énfasis1 9 7" xfId="3436"/>
    <cellStyle name="40% - Énfasis1 9 70" xfId="56532"/>
    <cellStyle name="40% - Énfasis1 9 8" xfId="3545"/>
    <cellStyle name="40% - Énfasis1 9 9" xfId="3669"/>
    <cellStyle name="40% - Énfasis1 90" xfId="58378"/>
    <cellStyle name="40% - Énfasis1 91" xfId="58392"/>
    <cellStyle name="40% - Énfasis1 92" xfId="58405"/>
    <cellStyle name="40% - Énfasis1 93" xfId="58418"/>
    <cellStyle name="40% - Énfasis1 94" xfId="58430"/>
    <cellStyle name="40% - Énfasis1 95" xfId="58467"/>
    <cellStyle name="40% - Énfasis1 96" xfId="58482"/>
    <cellStyle name="40% - Énfasis1 97" xfId="58502"/>
    <cellStyle name="40% - Énfasis2" xfId="268" builtinId="35" customBuiltin="1"/>
    <cellStyle name="40% - Énfasis2 10" xfId="522"/>
    <cellStyle name="40% - Énfasis2 10 10" xfId="10106"/>
    <cellStyle name="40% - Énfasis2 10 11" xfId="8396"/>
    <cellStyle name="40% - Énfasis2 10 12" xfId="8855"/>
    <cellStyle name="40% - Énfasis2 10 13" xfId="9269"/>
    <cellStyle name="40% - Énfasis2 10 14" xfId="6694"/>
    <cellStyle name="40% - Énfasis2 10 15" xfId="9034"/>
    <cellStyle name="40% - Énfasis2 10 16" xfId="11471"/>
    <cellStyle name="40% - Énfasis2 10 17" xfId="12879"/>
    <cellStyle name="40% - Énfasis2 10 18" xfId="14287"/>
    <cellStyle name="40% - Énfasis2 10 19" xfId="15695"/>
    <cellStyle name="40% - Énfasis2 10 2" xfId="3609"/>
    <cellStyle name="40% - Énfasis2 10 20" xfId="29117"/>
    <cellStyle name="40% - Énfasis2 10 21" xfId="33884"/>
    <cellStyle name="40% - Énfasis2 10 22" xfId="31201"/>
    <cellStyle name="40% - Énfasis2 10 23" xfId="30232"/>
    <cellStyle name="40% - Énfasis2 10 24" xfId="32499"/>
    <cellStyle name="40% - Énfasis2 10 25" xfId="28296"/>
    <cellStyle name="40% - Énfasis2 10 26" xfId="30774"/>
    <cellStyle name="40% - Énfasis2 10 27" xfId="30693"/>
    <cellStyle name="40% - Énfasis2 10 28" xfId="35005"/>
    <cellStyle name="40% - Énfasis2 10 29" xfId="35779"/>
    <cellStyle name="40% - Énfasis2 10 3" xfId="7990"/>
    <cellStyle name="40% - Énfasis2 10 30" xfId="31499"/>
    <cellStyle name="40% - Énfasis2 10 31" xfId="33807"/>
    <cellStyle name="40% - Énfasis2 10 32" xfId="31760"/>
    <cellStyle name="40% - Énfasis2 10 33" xfId="35092"/>
    <cellStyle name="40% - Énfasis2 10 34" xfId="36821"/>
    <cellStyle name="40% - Énfasis2 10 35" xfId="38229"/>
    <cellStyle name="40% - Énfasis2 10 36" xfId="39635"/>
    <cellStyle name="40% - Énfasis2 10 37" xfId="41040"/>
    <cellStyle name="40% - Énfasis2 10 4" xfId="5307"/>
    <cellStyle name="40% - Énfasis2 10 5" xfId="9340"/>
    <cellStyle name="40% - Énfasis2 10 6" xfId="7589"/>
    <cellStyle name="40% - Énfasis2 10 7" xfId="9097"/>
    <cellStyle name="40% - Énfasis2 10 8" xfId="8928"/>
    <cellStyle name="40% - Énfasis2 10 9" xfId="6073"/>
    <cellStyle name="40% - Énfasis2 11" xfId="890"/>
    <cellStyle name="40% - Énfasis2 11 10" xfId="14717"/>
    <cellStyle name="40% - Énfasis2 11 11" xfId="16125"/>
    <cellStyle name="40% - Énfasis2 11 12" xfId="17533"/>
    <cellStyle name="40% - Énfasis2 11 13" xfId="18941"/>
    <cellStyle name="40% - Énfasis2 11 14" xfId="20349"/>
    <cellStyle name="40% - Énfasis2 11 15" xfId="21757"/>
    <cellStyle name="40% - Énfasis2 11 16" xfId="23165"/>
    <cellStyle name="40% - Énfasis2 11 17" xfId="24573"/>
    <cellStyle name="40% - Énfasis2 11 18" xfId="25981"/>
    <cellStyle name="40% - Énfasis2 11 19" xfId="27389"/>
    <cellStyle name="40% - Énfasis2 11 2" xfId="3726"/>
    <cellStyle name="40% - Énfasis2 11 20" xfId="23769"/>
    <cellStyle name="40% - Énfasis2 11 21" xfId="33676"/>
    <cellStyle name="40% - Énfasis2 11 22" xfId="25156"/>
    <cellStyle name="40% - Énfasis2 11 23" xfId="33589"/>
    <cellStyle name="40% - Énfasis2 11 24" xfId="32904"/>
    <cellStyle name="40% - Énfasis2 11 25" xfId="35843"/>
    <cellStyle name="40% - Énfasis2 11 26" xfId="37251"/>
    <cellStyle name="40% - Énfasis2 11 27" xfId="38659"/>
    <cellStyle name="40% - Énfasis2 11 28" xfId="40065"/>
    <cellStyle name="40% - Énfasis2 11 29" xfId="41470"/>
    <cellStyle name="40% - Énfasis2 11 3" xfId="10049"/>
    <cellStyle name="40% - Énfasis2 11 30" xfId="42870"/>
    <cellStyle name="40% - Énfasis2 11 31" xfId="44269"/>
    <cellStyle name="40% - Énfasis2 11 32" xfId="45664"/>
    <cellStyle name="40% - Énfasis2 11 33" xfId="47047"/>
    <cellStyle name="40% - Énfasis2 11 34" xfId="48414"/>
    <cellStyle name="40% - Énfasis2 11 35" xfId="49765"/>
    <cellStyle name="40% - Énfasis2 11 36" xfId="51085"/>
    <cellStyle name="40% - Énfasis2 11 37" xfId="52381"/>
    <cellStyle name="40% - Énfasis2 11 4" xfId="9527"/>
    <cellStyle name="40% - Énfasis2 11 5" xfId="8223"/>
    <cellStyle name="40% - Énfasis2 11 6" xfId="8445"/>
    <cellStyle name="40% - Énfasis2 11 7" xfId="10493"/>
    <cellStyle name="40% - Énfasis2 11 8" xfId="11901"/>
    <cellStyle name="40% - Énfasis2 11 9" xfId="13309"/>
    <cellStyle name="40% - Énfasis2 12" xfId="1050"/>
    <cellStyle name="40% - Énfasis2 12 10" xfId="15512"/>
    <cellStyle name="40% - Énfasis2 12 11" xfId="16920"/>
    <cellStyle name="40% - Énfasis2 12 12" xfId="18328"/>
    <cellStyle name="40% - Énfasis2 12 13" xfId="19736"/>
    <cellStyle name="40% - Énfasis2 12 14" xfId="21144"/>
    <cellStyle name="40% - Énfasis2 12 15" xfId="22552"/>
    <cellStyle name="40% - Énfasis2 12 16" xfId="23960"/>
    <cellStyle name="40% - Énfasis2 12 17" xfId="25368"/>
    <cellStyle name="40% - Énfasis2 12 18" xfId="26776"/>
    <cellStyle name="40% - Énfasis2 12 19" xfId="28184"/>
    <cellStyle name="40% - Énfasis2 12 2" xfId="3847"/>
    <cellStyle name="40% - Énfasis2 12 20" xfId="34149"/>
    <cellStyle name="40% - Énfasis2 12 21" xfId="33754"/>
    <cellStyle name="40% - Énfasis2 12 22" xfId="30210"/>
    <cellStyle name="40% - Énfasis2 12 23" xfId="32951"/>
    <cellStyle name="40% - Énfasis2 12 24" xfId="34778"/>
    <cellStyle name="40% - Énfasis2 12 25" xfId="36638"/>
    <cellStyle name="40% - Énfasis2 12 26" xfId="38046"/>
    <cellStyle name="40% - Énfasis2 12 27" xfId="39452"/>
    <cellStyle name="40% - Énfasis2 12 28" xfId="40857"/>
    <cellStyle name="40% - Énfasis2 12 29" xfId="42260"/>
    <cellStyle name="40% - Énfasis2 12 3" xfId="7734"/>
    <cellStyle name="40% - Énfasis2 12 30" xfId="43659"/>
    <cellStyle name="40% - Énfasis2 12 31" xfId="45055"/>
    <cellStyle name="40% - Énfasis2 12 32" xfId="46446"/>
    <cellStyle name="40% - Énfasis2 12 33" xfId="47820"/>
    <cellStyle name="40% - Énfasis2 12 34" xfId="49178"/>
    <cellStyle name="40% - Énfasis2 12 35" xfId="50514"/>
    <cellStyle name="40% - Énfasis2 12 36" xfId="51820"/>
    <cellStyle name="40% - Énfasis2 12 37" xfId="53089"/>
    <cellStyle name="40% - Énfasis2 12 4" xfId="9334"/>
    <cellStyle name="40% - Énfasis2 12 5" xfId="9297"/>
    <cellStyle name="40% - Énfasis2 12 6" xfId="9658"/>
    <cellStyle name="40% - Énfasis2 12 7" xfId="11288"/>
    <cellStyle name="40% - Énfasis2 12 8" xfId="12696"/>
    <cellStyle name="40% - Énfasis2 12 9" xfId="14104"/>
    <cellStyle name="40% - Énfasis2 13" xfId="1210"/>
    <cellStyle name="40% - Énfasis2 13 10" xfId="21138"/>
    <cellStyle name="40% - Énfasis2 13 11" xfId="22546"/>
    <cellStyle name="40% - Énfasis2 13 12" xfId="23954"/>
    <cellStyle name="40% - Énfasis2 13 13" xfId="25362"/>
    <cellStyle name="40% - Énfasis2 13 14" xfId="26770"/>
    <cellStyle name="40% - Énfasis2 13 15" xfId="28178"/>
    <cellStyle name="40% - Énfasis2 13 16" xfId="29587"/>
    <cellStyle name="40% - Énfasis2 13 17" xfId="30996"/>
    <cellStyle name="40% - Énfasis2 13 18" xfId="32404"/>
    <cellStyle name="40% - Énfasis2 13 19" xfId="33811"/>
    <cellStyle name="40% - Énfasis2 13 2" xfId="3970"/>
    <cellStyle name="40% - Énfasis2 13 20" xfId="34772"/>
    <cellStyle name="40% - Énfasis2 13 21" xfId="36632"/>
    <cellStyle name="40% - Énfasis2 13 22" xfId="38040"/>
    <cellStyle name="40% - Énfasis2 13 23" xfId="39446"/>
    <cellStyle name="40% - Énfasis2 13 24" xfId="40851"/>
    <cellStyle name="40% - Énfasis2 13 25" xfId="42254"/>
    <cellStyle name="40% - Énfasis2 13 26" xfId="43653"/>
    <cellStyle name="40% - Énfasis2 13 27" xfId="45049"/>
    <cellStyle name="40% - Énfasis2 13 28" xfId="46440"/>
    <cellStyle name="40% - Énfasis2 13 29" xfId="47814"/>
    <cellStyle name="40% - Énfasis2 13 3" xfId="11282"/>
    <cellStyle name="40% - Énfasis2 13 30" xfId="49172"/>
    <cellStyle name="40% - Énfasis2 13 31" xfId="50508"/>
    <cellStyle name="40% - Énfasis2 13 32" xfId="51814"/>
    <cellStyle name="40% - Énfasis2 13 33" xfId="53083"/>
    <cellStyle name="40% - Énfasis2 13 34" xfId="54286"/>
    <cellStyle name="40% - Énfasis2 13 35" xfId="55393"/>
    <cellStyle name="40% - Énfasis2 13 36" xfId="56385"/>
    <cellStyle name="40% - Énfasis2 13 37" xfId="57177"/>
    <cellStyle name="40% - Énfasis2 13 4" xfId="12690"/>
    <cellStyle name="40% - Énfasis2 13 5" xfId="14098"/>
    <cellStyle name="40% - Énfasis2 13 6" xfId="15506"/>
    <cellStyle name="40% - Énfasis2 13 7" xfId="16914"/>
    <cellStyle name="40% - Énfasis2 13 8" xfId="18322"/>
    <cellStyle name="40% - Énfasis2 13 9" xfId="19730"/>
    <cellStyle name="40% - Énfasis2 14" xfId="1370"/>
    <cellStyle name="40% - Énfasis2 14 10" xfId="7722"/>
    <cellStyle name="40% - Énfasis2 14 11" xfId="10105"/>
    <cellStyle name="40% - Énfasis2 14 12" xfId="11494"/>
    <cellStyle name="40% - Énfasis2 14 13" xfId="12902"/>
    <cellStyle name="40% - Énfasis2 14 14" xfId="14310"/>
    <cellStyle name="40% - Énfasis2 14 15" xfId="15718"/>
    <cellStyle name="40% - Énfasis2 14 16" xfId="17126"/>
    <cellStyle name="40% - Énfasis2 14 17" xfId="18534"/>
    <cellStyle name="40% - Énfasis2 14 18" xfId="19942"/>
    <cellStyle name="40% - Énfasis2 14 19" xfId="21350"/>
    <cellStyle name="40% - Énfasis2 14 2" xfId="4093"/>
    <cellStyle name="40% - Énfasis2 14 20" xfId="30706"/>
    <cellStyle name="40% - Énfasis2 14 21" xfId="35037"/>
    <cellStyle name="40% - Énfasis2 14 22" xfId="33479"/>
    <cellStyle name="40% - Énfasis2 14 23" xfId="25133"/>
    <cellStyle name="40% - Énfasis2 14 24" xfId="28675"/>
    <cellStyle name="40% - Énfasis2 14 25" xfId="16328"/>
    <cellStyle name="40% - Énfasis2 14 26" xfId="32514"/>
    <cellStyle name="40% - Énfasis2 14 27" xfId="28114"/>
    <cellStyle name="40% - Énfasis2 14 28" xfId="30074"/>
    <cellStyle name="40% - Énfasis2 14 29" xfId="35116"/>
    <cellStyle name="40% - Énfasis2 14 3" xfId="8021"/>
    <cellStyle name="40% - Énfasis2 14 30" xfId="36845"/>
    <cellStyle name="40% - Énfasis2 14 31" xfId="38253"/>
    <cellStyle name="40% - Énfasis2 14 32" xfId="39659"/>
    <cellStyle name="40% - Énfasis2 14 33" xfId="41064"/>
    <cellStyle name="40% - Énfasis2 14 34" xfId="42466"/>
    <cellStyle name="40% - Énfasis2 14 35" xfId="43865"/>
    <cellStyle name="40% - Énfasis2 14 36" xfId="45261"/>
    <cellStyle name="40% - Énfasis2 14 37" xfId="46649"/>
    <cellStyle name="40% - Énfasis2 14 4" xfId="8078"/>
    <cellStyle name="40% - Énfasis2 14 5" xfId="9858"/>
    <cellStyle name="40% - Énfasis2 14 6" xfId="9933"/>
    <cellStyle name="40% - Énfasis2 14 7" xfId="8878"/>
    <cellStyle name="40% - Énfasis2 14 8" xfId="10148"/>
    <cellStyle name="40% - Énfasis2 14 9" xfId="8086"/>
    <cellStyle name="40% - Énfasis2 15" xfId="1529"/>
    <cellStyle name="40% - Énfasis2 15 10" xfId="19024"/>
    <cellStyle name="40% - Énfasis2 15 11" xfId="20432"/>
    <cellStyle name="40% - Énfasis2 15 12" xfId="21840"/>
    <cellStyle name="40% - Énfasis2 15 13" xfId="23248"/>
    <cellStyle name="40% - Énfasis2 15 14" xfId="24656"/>
    <cellStyle name="40% - Énfasis2 15 15" xfId="26064"/>
    <cellStyle name="40% - Énfasis2 15 16" xfId="27472"/>
    <cellStyle name="40% - Énfasis2 15 17" xfId="28880"/>
    <cellStyle name="40% - Énfasis2 15 18" xfId="30290"/>
    <cellStyle name="40% - Énfasis2 15 19" xfId="31697"/>
    <cellStyle name="40% - Énfasis2 15 2" xfId="4217"/>
    <cellStyle name="40% - Énfasis2 15 20" xfId="32407"/>
    <cellStyle name="40% - Énfasis2 15 21" xfId="33481"/>
    <cellStyle name="40% - Énfasis2 15 22" xfId="35925"/>
    <cellStyle name="40% - Énfasis2 15 23" xfId="37333"/>
    <cellStyle name="40% - Énfasis2 15 24" xfId="38741"/>
    <cellStyle name="40% - Énfasis2 15 25" xfId="40147"/>
    <cellStyle name="40% - Énfasis2 15 26" xfId="41552"/>
    <cellStyle name="40% - Énfasis2 15 27" xfId="42952"/>
    <cellStyle name="40% - Énfasis2 15 28" xfId="44351"/>
    <cellStyle name="40% - Énfasis2 15 29" xfId="45745"/>
    <cellStyle name="40% - Énfasis2 15 3" xfId="7490"/>
    <cellStyle name="40% - Énfasis2 15 30" xfId="47126"/>
    <cellStyle name="40% - Énfasis2 15 31" xfId="48493"/>
    <cellStyle name="40% - Énfasis2 15 32" xfId="49843"/>
    <cellStyle name="40% - Énfasis2 15 33" xfId="51162"/>
    <cellStyle name="40% - Énfasis2 15 34" xfId="52457"/>
    <cellStyle name="40% - Énfasis2 15 35" xfId="53698"/>
    <cellStyle name="40% - Énfasis2 15 36" xfId="54862"/>
    <cellStyle name="40% - Énfasis2 15 37" xfId="55922"/>
    <cellStyle name="40% - Énfasis2 15 4" xfId="10576"/>
    <cellStyle name="40% - Énfasis2 15 5" xfId="11984"/>
    <cellStyle name="40% - Énfasis2 15 6" xfId="13392"/>
    <cellStyle name="40% - Énfasis2 15 7" xfId="14800"/>
    <cellStyle name="40% - Énfasis2 15 8" xfId="16208"/>
    <cellStyle name="40% - Énfasis2 15 9" xfId="17616"/>
    <cellStyle name="40% - Énfasis2 16" xfId="1688"/>
    <cellStyle name="40% - Énfasis2 16 10" xfId="21011"/>
    <cellStyle name="40% - Énfasis2 16 11" xfId="22419"/>
    <cellStyle name="40% - Énfasis2 16 12" xfId="23827"/>
    <cellStyle name="40% - Énfasis2 16 13" xfId="25235"/>
    <cellStyle name="40% - Énfasis2 16 14" xfId="26643"/>
    <cellStyle name="40% - Énfasis2 16 15" xfId="28051"/>
    <cellStyle name="40% - Énfasis2 16 16" xfId="29460"/>
    <cellStyle name="40% - Énfasis2 16 17" xfId="30869"/>
    <cellStyle name="40% - Énfasis2 16 18" xfId="32277"/>
    <cellStyle name="40% - Énfasis2 16 19" xfId="33685"/>
    <cellStyle name="40% - Énfasis2 16 2" xfId="4341"/>
    <cellStyle name="40% - Énfasis2 16 20" xfId="34638"/>
    <cellStyle name="40% - Énfasis2 16 21" xfId="36505"/>
    <cellStyle name="40% - Énfasis2 16 22" xfId="37913"/>
    <cellStyle name="40% - Énfasis2 16 23" xfId="39319"/>
    <cellStyle name="40% - Énfasis2 16 24" xfId="40724"/>
    <cellStyle name="40% - Énfasis2 16 25" xfId="42128"/>
    <cellStyle name="40% - Énfasis2 16 26" xfId="43527"/>
    <cellStyle name="40% - Énfasis2 16 27" xfId="44923"/>
    <cellStyle name="40% - Énfasis2 16 28" xfId="46315"/>
    <cellStyle name="40% - Énfasis2 16 29" xfId="47691"/>
    <cellStyle name="40% - Énfasis2 16 3" xfId="11155"/>
    <cellStyle name="40% - Énfasis2 16 30" xfId="49050"/>
    <cellStyle name="40% - Énfasis2 16 31" xfId="50389"/>
    <cellStyle name="40% - Énfasis2 16 32" xfId="51698"/>
    <cellStyle name="40% - Énfasis2 16 33" xfId="52974"/>
    <cellStyle name="40% - Énfasis2 16 34" xfId="54181"/>
    <cellStyle name="40% - Énfasis2 16 35" xfId="55297"/>
    <cellStyle name="40% - Énfasis2 16 36" xfId="56303"/>
    <cellStyle name="40% - Énfasis2 16 37" xfId="57115"/>
    <cellStyle name="40% - Énfasis2 16 4" xfId="12563"/>
    <cellStyle name="40% - Énfasis2 16 5" xfId="13971"/>
    <cellStyle name="40% - Énfasis2 16 6" xfId="15379"/>
    <cellStyle name="40% - Énfasis2 16 7" xfId="16787"/>
    <cellStyle name="40% - Énfasis2 16 8" xfId="18195"/>
    <cellStyle name="40% - Énfasis2 16 9" xfId="19603"/>
    <cellStyle name="40% - Énfasis2 17" xfId="1844"/>
    <cellStyle name="40% - Énfasis2 17 10" xfId="17204"/>
    <cellStyle name="40% - Énfasis2 17 11" xfId="18612"/>
    <cellStyle name="40% - Énfasis2 17 12" xfId="20020"/>
    <cellStyle name="40% - Énfasis2 17 13" xfId="21428"/>
    <cellStyle name="40% - Énfasis2 17 14" xfId="22836"/>
    <cellStyle name="40% - Énfasis2 17 15" xfId="24244"/>
    <cellStyle name="40% - Énfasis2 17 16" xfId="25652"/>
    <cellStyle name="40% - Énfasis2 17 17" xfId="27060"/>
    <cellStyle name="40% - Énfasis2 17 18" xfId="28468"/>
    <cellStyle name="40% - Énfasis2 17 19" xfId="29878"/>
    <cellStyle name="40% - Énfasis2 17 2" xfId="4465"/>
    <cellStyle name="40% - Énfasis2 17 20" xfId="25896"/>
    <cellStyle name="40% - Énfasis2 17 21" xfId="33921"/>
    <cellStyle name="40% - Énfasis2 17 22" xfId="31964"/>
    <cellStyle name="40% - Énfasis2 17 23" xfId="35203"/>
    <cellStyle name="40% - Énfasis2 17 24" xfId="36923"/>
    <cellStyle name="40% - Énfasis2 17 25" xfId="38331"/>
    <cellStyle name="40% - Énfasis2 17 26" xfId="39737"/>
    <cellStyle name="40% - Énfasis2 17 27" xfId="41142"/>
    <cellStyle name="40% - Énfasis2 17 28" xfId="42544"/>
    <cellStyle name="40% - Énfasis2 17 29" xfId="43943"/>
    <cellStyle name="40% - Énfasis2 17 3" xfId="9796"/>
    <cellStyle name="40% - Énfasis2 17 30" xfId="45339"/>
    <cellStyle name="40% - Énfasis2 17 31" xfId="46727"/>
    <cellStyle name="40% - Énfasis2 17 32" xfId="48097"/>
    <cellStyle name="40% - Énfasis2 17 33" xfId="49450"/>
    <cellStyle name="40% - Énfasis2 17 34" xfId="50777"/>
    <cellStyle name="40% - Énfasis2 17 35" xfId="52081"/>
    <cellStyle name="40% - Énfasis2 17 36" xfId="53341"/>
    <cellStyle name="40% - Énfasis2 17 37" xfId="54534"/>
    <cellStyle name="40% - Énfasis2 17 4" xfId="8950"/>
    <cellStyle name="40% - Énfasis2 17 5" xfId="8971"/>
    <cellStyle name="40% - Énfasis2 17 6" xfId="11572"/>
    <cellStyle name="40% - Énfasis2 17 7" xfId="12980"/>
    <cellStyle name="40% - Énfasis2 17 8" xfId="14388"/>
    <cellStyle name="40% - Énfasis2 17 9" xfId="15796"/>
    <cellStyle name="40% - Énfasis2 18" xfId="2092"/>
    <cellStyle name="40% - Énfasis2 18 10" xfId="15302"/>
    <cellStyle name="40% - Énfasis2 18 11" xfId="16710"/>
    <cellStyle name="40% - Énfasis2 18 12" xfId="18118"/>
    <cellStyle name="40% - Énfasis2 18 13" xfId="19526"/>
    <cellStyle name="40% - Énfasis2 18 14" xfId="20934"/>
    <cellStyle name="40% - Énfasis2 18 15" xfId="22342"/>
    <cellStyle name="40% - Énfasis2 18 16" xfId="23750"/>
    <cellStyle name="40% - Énfasis2 18 17" xfId="25158"/>
    <cellStyle name="40% - Énfasis2 18 18" xfId="26566"/>
    <cellStyle name="40% - Énfasis2 18 19" xfId="27974"/>
    <cellStyle name="40% - Énfasis2 18 2" xfId="4578"/>
    <cellStyle name="40% - Énfasis2 18 20" xfId="27417"/>
    <cellStyle name="40% - Énfasis2 18 21" xfId="31951"/>
    <cellStyle name="40% - Énfasis2 18 22" xfId="29586"/>
    <cellStyle name="40% - Énfasis2 18 23" xfId="32641"/>
    <cellStyle name="40% - Énfasis2 18 24" xfId="34556"/>
    <cellStyle name="40% - Énfasis2 18 25" xfId="36428"/>
    <cellStyle name="40% - Énfasis2 18 26" xfId="37836"/>
    <cellStyle name="40% - Énfasis2 18 27" xfId="39242"/>
    <cellStyle name="40% - Énfasis2 18 28" xfId="40647"/>
    <cellStyle name="40% - Énfasis2 18 29" xfId="42051"/>
    <cellStyle name="40% - Énfasis2 18 3" xfId="10095"/>
    <cellStyle name="40% - Énfasis2 18 30" xfId="43450"/>
    <cellStyle name="40% - Énfasis2 18 31" xfId="44846"/>
    <cellStyle name="40% - Énfasis2 18 32" xfId="46238"/>
    <cellStyle name="40% - Énfasis2 18 33" xfId="47615"/>
    <cellStyle name="40% - Énfasis2 18 34" xfId="48975"/>
    <cellStyle name="40% - Énfasis2 18 35" xfId="50314"/>
    <cellStyle name="40% - Énfasis2 18 36" xfId="51624"/>
    <cellStyle name="40% - Énfasis2 18 37" xfId="52902"/>
    <cellStyle name="40% - Énfasis2 18 4" xfId="9067"/>
    <cellStyle name="40% - Énfasis2 18 5" xfId="7841"/>
    <cellStyle name="40% - Énfasis2 18 6" xfId="9150"/>
    <cellStyle name="40% - Énfasis2 18 7" xfId="11078"/>
    <cellStyle name="40% - Énfasis2 18 8" xfId="12486"/>
    <cellStyle name="40% - Énfasis2 18 9" xfId="13894"/>
    <cellStyle name="40% - Énfasis2 19" xfId="1686"/>
    <cellStyle name="40% - Énfasis2 19 10" xfId="21251"/>
    <cellStyle name="40% - Énfasis2 19 11" xfId="22659"/>
    <cellStyle name="40% - Énfasis2 19 12" xfId="24067"/>
    <cellStyle name="40% - Énfasis2 19 13" xfId="25475"/>
    <cellStyle name="40% - Énfasis2 19 14" xfId="26883"/>
    <cellStyle name="40% - Énfasis2 19 15" xfId="28291"/>
    <cellStyle name="40% - Énfasis2 19 16" xfId="29700"/>
    <cellStyle name="40% - Énfasis2 19 17" xfId="31108"/>
    <cellStyle name="40% - Énfasis2 19 18" xfId="32517"/>
    <cellStyle name="40% - Énfasis2 19 19" xfId="33924"/>
    <cellStyle name="40% - Énfasis2 19 2" xfId="4716"/>
    <cellStyle name="40% - Énfasis2 19 20" xfId="34895"/>
    <cellStyle name="40% - Énfasis2 19 21" xfId="36745"/>
    <cellStyle name="40% - Énfasis2 19 22" xfId="38153"/>
    <cellStyle name="40% - Énfasis2 19 23" xfId="39559"/>
    <cellStyle name="40% - Énfasis2 19 24" xfId="40964"/>
    <cellStyle name="40% - Énfasis2 19 25" xfId="42367"/>
    <cellStyle name="40% - Énfasis2 19 26" xfId="43766"/>
    <cellStyle name="40% - Énfasis2 19 27" xfId="45162"/>
    <cellStyle name="40% - Énfasis2 19 28" xfId="46552"/>
    <cellStyle name="40% - Énfasis2 19 29" xfId="47925"/>
    <cellStyle name="40% - Énfasis2 19 3" xfId="11395"/>
    <cellStyle name="40% - Énfasis2 19 30" xfId="49281"/>
    <cellStyle name="40% - Énfasis2 19 31" xfId="50614"/>
    <cellStyle name="40% - Énfasis2 19 32" xfId="51919"/>
    <cellStyle name="40% - Énfasis2 19 33" xfId="53183"/>
    <cellStyle name="40% - Énfasis2 19 34" xfId="54381"/>
    <cellStyle name="40% - Énfasis2 19 35" xfId="55480"/>
    <cellStyle name="40% - Énfasis2 19 36" xfId="56455"/>
    <cellStyle name="40% - Énfasis2 19 37" xfId="57233"/>
    <cellStyle name="40% - Énfasis2 19 4" xfId="12803"/>
    <cellStyle name="40% - Énfasis2 19 5" xfId="14211"/>
    <cellStyle name="40% - Énfasis2 19 6" xfId="15619"/>
    <cellStyle name="40% - Énfasis2 19 7" xfId="17027"/>
    <cellStyle name="40% - Énfasis2 19 8" xfId="18435"/>
    <cellStyle name="40% - Énfasis2 19 9" xfId="19843"/>
    <cellStyle name="40% - Énfasis2 2" xfId="326"/>
    <cellStyle name="40% - Énfasis2 2 10" xfId="804"/>
    <cellStyle name="40% - Énfasis2 2 11" xfId="783"/>
    <cellStyle name="40% - Énfasis2 2 12" xfId="749"/>
    <cellStyle name="40% - Énfasis2 2 13" xfId="827"/>
    <cellStyle name="40% - Énfasis2 2 14" xfId="987"/>
    <cellStyle name="40% - Énfasis2 2 15" xfId="1147"/>
    <cellStyle name="40% - Énfasis2 2 16" xfId="2202"/>
    <cellStyle name="40% - Énfasis2 2 17" xfId="2157"/>
    <cellStyle name="40% - Énfasis2 2 18" xfId="2152"/>
    <cellStyle name="40% - Énfasis2 2 19" xfId="2321"/>
    <cellStyle name="40% - Énfasis2 2 2" xfId="397"/>
    <cellStyle name="40% - Énfasis2 2 20" xfId="2795"/>
    <cellStyle name="40% - Énfasis2 2 3" xfId="455"/>
    <cellStyle name="40% - Énfasis2 2 4" xfId="557"/>
    <cellStyle name="40% - Énfasis2 2 5" xfId="614"/>
    <cellStyle name="40% - Énfasis2 2 5 2" xfId="57935"/>
    <cellStyle name="40% - Énfasis2 2 6" xfId="671"/>
    <cellStyle name="40% - Énfasis2 2 6 2" xfId="58014"/>
    <cellStyle name="40% - Énfasis2 2 7" xfId="589"/>
    <cellStyle name="40% - Énfasis2 2 7 2" xfId="58083"/>
    <cellStyle name="40% - Énfasis2 2 8" xfId="340"/>
    <cellStyle name="40% - Énfasis2 2 9" xfId="501"/>
    <cellStyle name="40% - Énfasis2 20" xfId="2334"/>
    <cellStyle name="40% - Énfasis2 20 10" xfId="15431"/>
    <cellStyle name="40% - Énfasis2 20 11" xfId="16839"/>
    <cellStyle name="40% - Énfasis2 20 12" xfId="18247"/>
    <cellStyle name="40% - Énfasis2 20 13" xfId="19655"/>
    <cellStyle name="40% - Énfasis2 20 14" xfId="21063"/>
    <cellStyle name="40% - Énfasis2 20 15" xfId="22471"/>
    <cellStyle name="40% - Énfasis2 20 16" xfId="23879"/>
    <cellStyle name="40% - Énfasis2 20 17" xfId="25287"/>
    <cellStyle name="40% - Énfasis2 20 18" xfId="26695"/>
    <cellStyle name="40% - Énfasis2 20 19" xfId="28103"/>
    <cellStyle name="40% - Énfasis2 20 2" xfId="4839"/>
    <cellStyle name="40% - Énfasis2 20 20" xfId="25546"/>
    <cellStyle name="40% - Énfasis2 20 21" xfId="32198"/>
    <cellStyle name="40% - Énfasis2 20 22" xfId="33566"/>
    <cellStyle name="40% - Énfasis2 20 23" xfId="32512"/>
    <cellStyle name="40% - Énfasis2 20 24" xfId="34692"/>
    <cellStyle name="40% - Énfasis2 20 25" xfId="36557"/>
    <cellStyle name="40% - Énfasis2 20 26" xfId="37965"/>
    <cellStyle name="40% - Énfasis2 20 27" xfId="39371"/>
    <cellStyle name="40% - Énfasis2 20 28" xfId="40776"/>
    <cellStyle name="40% - Énfasis2 20 29" xfId="42180"/>
    <cellStyle name="40% - Énfasis2 20 3" xfId="7902"/>
    <cellStyle name="40% - Énfasis2 20 30" xfId="43579"/>
    <cellStyle name="40% - Énfasis2 20 31" xfId="44975"/>
    <cellStyle name="40% - Énfasis2 20 32" xfId="46366"/>
    <cellStyle name="40% - Énfasis2 20 33" xfId="47740"/>
    <cellStyle name="40% - Énfasis2 20 34" xfId="49099"/>
    <cellStyle name="40% - Énfasis2 20 35" xfId="50437"/>
    <cellStyle name="40% - Énfasis2 20 36" xfId="51745"/>
    <cellStyle name="40% - Énfasis2 20 37" xfId="53017"/>
    <cellStyle name="40% - Énfasis2 20 4" xfId="9793"/>
    <cellStyle name="40% - Énfasis2 20 5" xfId="8660"/>
    <cellStyle name="40% - Énfasis2 20 6" xfId="7323"/>
    <cellStyle name="40% - Énfasis2 20 7" xfId="11207"/>
    <cellStyle name="40% - Énfasis2 20 8" xfId="12615"/>
    <cellStyle name="40% - Énfasis2 20 9" xfId="14023"/>
    <cellStyle name="40% - Énfasis2 21" xfId="2487"/>
    <cellStyle name="40% - Énfasis2 21 10" xfId="13167"/>
    <cellStyle name="40% - Énfasis2 21 11" xfId="14575"/>
    <cellStyle name="40% - Énfasis2 21 12" xfId="15983"/>
    <cellStyle name="40% - Énfasis2 21 13" xfId="17391"/>
    <cellStyle name="40% - Énfasis2 21 14" xfId="18799"/>
    <cellStyle name="40% - Énfasis2 21 15" xfId="20207"/>
    <cellStyle name="40% - Énfasis2 21 16" xfId="21615"/>
    <cellStyle name="40% - Énfasis2 21 17" xfId="23023"/>
    <cellStyle name="40% - Énfasis2 21 18" xfId="24431"/>
    <cellStyle name="40% - Énfasis2 21 19" xfId="25839"/>
    <cellStyle name="40% - Énfasis2 21 2" xfId="4963"/>
    <cellStyle name="40% - Énfasis2 21 20" xfId="29021"/>
    <cellStyle name="40% - Énfasis2 21 21" xfId="31529"/>
    <cellStyle name="40% - Énfasis2 21 22" xfId="32045"/>
    <cellStyle name="40% - Énfasis2 21 23" xfId="20694"/>
    <cellStyle name="40% - Énfasis2 21 24" xfId="34014"/>
    <cellStyle name="40% - Énfasis2 21 25" xfId="34194"/>
    <cellStyle name="40% - Énfasis2 21 26" xfId="29975"/>
    <cellStyle name="40% - Énfasis2 21 27" xfId="37110"/>
    <cellStyle name="40% - Énfasis2 21 28" xfId="38518"/>
    <cellStyle name="40% - Énfasis2 21 29" xfId="39924"/>
    <cellStyle name="40% - Énfasis2 21 3" xfId="6980"/>
    <cellStyle name="40% - Énfasis2 21 30" xfId="41329"/>
    <cellStyle name="40% - Énfasis2 21 31" xfId="42731"/>
    <cellStyle name="40% - Énfasis2 21 32" xfId="44130"/>
    <cellStyle name="40% - Énfasis2 21 33" xfId="45526"/>
    <cellStyle name="40% - Énfasis2 21 34" xfId="46912"/>
    <cellStyle name="40% - Énfasis2 21 35" xfId="48282"/>
    <cellStyle name="40% - Énfasis2 21 36" xfId="49634"/>
    <cellStyle name="40% - Énfasis2 21 37" xfId="50960"/>
    <cellStyle name="40% - Énfasis2 21 4" xfId="9001"/>
    <cellStyle name="40% - Énfasis2 21 5" xfId="8002"/>
    <cellStyle name="40% - Énfasis2 21 6" xfId="7613"/>
    <cellStyle name="40% - Énfasis2 21 7" xfId="9925"/>
    <cellStyle name="40% - Énfasis2 21 8" xfId="10402"/>
    <cellStyle name="40% - Énfasis2 21 9" xfId="11759"/>
    <cellStyle name="40% - Énfasis2 22" xfId="2935"/>
    <cellStyle name="40% - Énfasis2 22 10" xfId="14587"/>
    <cellStyle name="40% - Énfasis2 22 11" xfId="15995"/>
    <cellStyle name="40% - Énfasis2 22 12" xfId="17403"/>
    <cellStyle name="40% - Énfasis2 22 13" xfId="18811"/>
    <cellStyle name="40% - Énfasis2 22 14" xfId="20219"/>
    <cellStyle name="40% - Énfasis2 22 15" xfId="21627"/>
    <cellStyle name="40% - Énfasis2 22 16" xfId="23035"/>
    <cellStyle name="40% - Énfasis2 22 17" xfId="24443"/>
    <cellStyle name="40% - Énfasis2 22 18" xfId="25851"/>
    <cellStyle name="40% - Énfasis2 22 19" xfId="27259"/>
    <cellStyle name="40% - Énfasis2 22 2" xfId="5082"/>
    <cellStyle name="40% - Énfasis2 22 20" xfId="35537"/>
    <cellStyle name="40% - Énfasis2 22 21" xfId="33028"/>
    <cellStyle name="40% - Énfasis2 22 22" xfId="34310"/>
    <cellStyle name="40% - Énfasis2 22 23" xfId="29470"/>
    <cellStyle name="40% - Énfasis2 22 24" xfId="27626"/>
    <cellStyle name="40% - Énfasis2 22 25" xfId="32586"/>
    <cellStyle name="40% - Énfasis2 22 26" xfId="37122"/>
    <cellStyle name="40% - Énfasis2 22 27" xfId="38530"/>
    <cellStyle name="40% - Énfasis2 22 28" xfId="39936"/>
    <cellStyle name="40% - Énfasis2 22 29" xfId="41341"/>
    <cellStyle name="40% - Énfasis2 22 3" xfId="8514"/>
    <cellStyle name="40% - Énfasis2 22 30" xfId="42743"/>
    <cellStyle name="40% - Énfasis2 22 31" xfId="44142"/>
    <cellStyle name="40% - Énfasis2 22 32" xfId="45538"/>
    <cellStyle name="40% - Énfasis2 22 33" xfId="46924"/>
    <cellStyle name="40% - Énfasis2 22 34" xfId="48294"/>
    <cellStyle name="40% - Énfasis2 22 35" xfId="49646"/>
    <cellStyle name="40% - Énfasis2 22 36" xfId="50971"/>
    <cellStyle name="40% - Énfasis2 22 37" xfId="52271"/>
    <cellStyle name="40% - Énfasis2 22 4" xfId="10123"/>
    <cellStyle name="40% - Énfasis2 22 5" xfId="9634"/>
    <cellStyle name="40% - Énfasis2 22 6" xfId="10378"/>
    <cellStyle name="40% - Énfasis2 22 7" xfId="10177"/>
    <cellStyle name="40% - Énfasis2 22 8" xfId="11771"/>
    <cellStyle name="40% - Énfasis2 22 9" xfId="13179"/>
    <cellStyle name="40% - Énfasis2 23" xfId="5214"/>
    <cellStyle name="40% - Énfasis2 23 10" xfId="17094"/>
    <cellStyle name="40% - Énfasis2 23 11" xfId="18502"/>
    <cellStyle name="40% - Énfasis2 23 12" xfId="19910"/>
    <cellStyle name="40% - Énfasis2 23 13" xfId="21318"/>
    <cellStyle name="40% - Énfasis2 23 14" xfId="22726"/>
    <cellStyle name="40% - Énfasis2 23 15" xfId="24134"/>
    <cellStyle name="40% - Énfasis2 23 16" xfId="25542"/>
    <cellStyle name="40% - Énfasis2 23 17" xfId="26950"/>
    <cellStyle name="40% - Énfasis2 23 18" xfId="28358"/>
    <cellStyle name="40% - Énfasis2 23 19" xfId="29767"/>
    <cellStyle name="40% - Énfasis2 23 2" xfId="9706"/>
    <cellStyle name="40% - Énfasis2 23 20" xfId="33502"/>
    <cellStyle name="40% - Énfasis2 23 21" xfId="34280"/>
    <cellStyle name="40% - Énfasis2 23 22" xfId="30689"/>
    <cellStyle name="40% - Énfasis2 23 23" xfId="35083"/>
    <cellStyle name="40% - Énfasis2 23 24" xfId="36812"/>
    <cellStyle name="40% - Énfasis2 23 25" xfId="38220"/>
    <cellStyle name="40% - Énfasis2 23 26" xfId="39626"/>
    <cellStyle name="40% - Énfasis2 23 27" xfId="41031"/>
    <cellStyle name="40% - Énfasis2 23 28" xfId="42434"/>
    <cellStyle name="40% - Énfasis2 23 29" xfId="43833"/>
    <cellStyle name="40% - Énfasis2 23 3" xfId="10163"/>
    <cellStyle name="40% - Énfasis2 23 30" xfId="45229"/>
    <cellStyle name="40% - Énfasis2 23 31" xfId="46619"/>
    <cellStyle name="40% - Énfasis2 23 32" xfId="47991"/>
    <cellStyle name="40% - Énfasis2 23 33" xfId="49344"/>
    <cellStyle name="40% - Énfasis2 23 34" xfId="50676"/>
    <cellStyle name="40% - Énfasis2 23 35" xfId="51980"/>
    <cellStyle name="40% - Énfasis2 23 36" xfId="53243"/>
    <cellStyle name="40% - Énfasis2 23 37" xfId="54438"/>
    <cellStyle name="40% - Énfasis2 23 4" xfId="9200"/>
    <cellStyle name="40% - Énfasis2 23 5" xfId="7739"/>
    <cellStyle name="40% - Énfasis2 23 6" xfId="11462"/>
    <cellStyle name="40% - Énfasis2 23 7" xfId="12870"/>
    <cellStyle name="40% - Énfasis2 23 8" xfId="14278"/>
    <cellStyle name="40% - Énfasis2 23 9" xfId="15686"/>
    <cellStyle name="40% - Énfasis2 24" xfId="5340"/>
    <cellStyle name="40% - Énfasis2 24 10" xfId="8813"/>
    <cellStyle name="40% - Énfasis2 24 11" xfId="8135"/>
    <cellStyle name="40% - Énfasis2 24 12" xfId="7401"/>
    <cellStyle name="40% - Énfasis2 24 13" xfId="10410"/>
    <cellStyle name="40% - Énfasis2 24 14" xfId="11050"/>
    <cellStyle name="40% - Énfasis2 24 15" xfId="12458"/>
    <cellStyle name="40% - Énfasis2 24 16" xfId="13866"/>
    <cellStyle name="40% - Énfasis2 24 17" xfId="15274"/>
    <cellStyle name="40% - Énfasis2 24 18" xfId="16682"/>
    <cellStyle name="40% - Énfasis2 24 19" xfId="18090"/>
    <cellStyle name="40% - Énfasis2 24 2" xfId="9829"/>
    <cellStyle name="40% - Énfasis2 24 20" xfId="32718"/>
    <cellStyle name="40% - Énfasis2 24 21" xfId="31226"/>
    <cellStyle name="40% - Énfasis2 24 22" xfId="34240"/>
    <cellStyle name="40% - Énfasis2 24 23" xfId="33061"/>
    <cellStyle name="40% - Énfasis2 24 24" xfId="25551"/>
    <cellStyle name="40% - Énfasis2 24 25" xfId="32199"/>
    <cellStyle name="40% - Énfasis2 24 26" xfId="31471"/>
    <cellStyle name="40% - Énfasis2 24 27" xfId="35737"/>
    <cellStyle name="40% - Énfasis2 24 28" xfId="32171"/>
    <cellStyle name="40% - Énfasis2 24 29" xfId="24027"/>
    <cellStyle name="40% - Énfasis2 24 3" xfId="7707"/>
    <cellStyle name="40% - Énfasis2 24 30" xfId="31370"/>
    <cellStyle name="40% - Énfasis2 24 31" xfId="34528"/>
    <cellStyle name="40% - Énfasis2 24 32" xfId="36400"/>
    <cellStyle name="40% - Énfasis2 24 33" xfId="37808"/>
    <cellStyle name="40% - Énfasis2 24 34" xfId="39214"/>
    <cellStyle name="40% - Énfasis2 24 35" xfId="40619"/>
    <cellStyle name="40% - Énfasis2 24 36" xfId="42023"/>
    <cellStyle name="40% - Énfasis2 24 37" xfId="43423"/>
    <cellStyle name="40% - Énfasis2 24 4" xfId="9267"/>
    <cellStyle name="40% - Énfasis2 24 5" xfId="7743"/>
    <cellStyle name="40% - Énfasis2 24 6" xfId="8924"/>
    <cellStyle name="40% - Énfasis2 24 7" xfId="5418"/>
    <cellStyle name="40% - Énfasis2 24 8" xfId="9266"/>
    <cellStyle name="40% - Énfasis2 24 9" xfId="7232"/>
    <cellStyle name="40% - Énfasis2 25" xfId="5466"/>
    <cellStyle name="40% - Énfasis2 25 10" xfId="11263"/>
    <cellStyle name="40% - Énfasis2 25 11" xfId="12671"/>
    <cellStyle name="40% - Énfasis2 25 12" xfId="14079"/>
    <cellStyle name="40% - Énfasis2 25 13" xfId="15487"/>
    <cellStyle name="40% - Énfasis2 25 14" xfId="16895"/>
    <cellStyle name="40% - Énfasis2 25 15" xfId="18303"/>
    <cellStyle name="40% - Énfasis2 25 16" xfId="19711"/>
    <cellStyle name="40% - Énfasis2 25 17" xfId="21119"/>
    <cellStyle name="40% - Énfasis2 25 18" xfId="22527"/>
    <cellStyle name="40% - Énfasis2 25 19" xfId="23935"/>
    <cellStyle name="40% - Énfasis2 25 2" xfId="9950"/>
    <cellStyle name="40% - Énfasis2 25 20" xfId="35517"/>
    <cellStyle name="40% - Énfasis2 25 21" xfId="35626"/>
    <cellStyle name="40% - Énfasis2 25 22" xfId="30780"/>
    <cellStyle name="40% - Énfasis2 25 23" xfId="33033"/>
    <cellStyle name="40% - Énfasis2 25 24" xfId="32289"/>
    <cellStyle name="40% - Énfasis2 25 25" xfId="35748"/>
    <cellStyle name="40% - Énfasis2 25 26" xfId="23833"/>
    <cellStyle name="40% - Énfasis2 25 27" xfId="34753"/>
    <cellStyle name="40% - Énfasis2 25 28" xfId="36613"/>
    <cellStyle name="40% - Énfasis2 25 29" xfId="38021"/>
    <cellStyle name="40% - Énfasis2 25 3" xfId="8494"/>
    <cellStyle name="40% - Énfasis2 25 30" xfId="39427"/>
    <cellStyle name="40% - Énfasis2 25 31" xfId="40832"/>
    <cellStyle name="40% - Énfasis2 25 32" xfId="42236"/>
    <cellStyle name="40% - Énfasis2 25 33" xfId="43635"/>
    <cellStyle name="40% - Énfasis2 25 34" xfId="45031"/>
    <cellStyle name="40% - Énfasis2 25 35" xfId="46422"/>
    <cellStyle name="40% - Énfasis2 25 36" xfId="47796"/>
    <cellStyle name="40% - Énfasis2 25 37" xfId="49155"/>
    <cellStyle name="40% - Énfasis2 25 4" xfId="8620"/>
    <cellStyle name="40% - Énfasis2 25 5" xfId="7971"/>
    <cellStyle name="40% - Énfasis2 25 6" xfId="9614"/>
    <cellStyle name="40% - Énfasis2 25 7" xfId="8964"/>
    <cellStyle name="40% - Énfasis2 25 8" xfId="8824"/>
    <cellStyle name="40% - Énfasis2 25 9" xfId="9037"/>
    <cellStyle name="40% - Énfasis2 26" xfId="5588"/>
    <cellStyle name="40% - Énfasis2 26 10" xfId="21106"/>
    <cellStyle name="40% - Énfasis2 26 11" xfId="22514"/>
    <cellStyle name="40% - Énfasis2 26 12" xfId="23922"/>
    <cellStyle name="40% - Énfasis2 26 13" xfId="25330"/>
    <cellStyle name="40% - Énfasis2 26 14" xfId="26738"/>
    <cellStyle name="40% - Énfasis2 26 15" xfId="28146"/>
    <cellStyle name="40% - Énfasis2 26 16" xfId="29555"/>
    <cellStyle name="40% - Énfasis2 26 17" xfId="30964"/>
    <cellStyle name="40% - Énfasis2 26 18" xfId="32372"/>
    <cellStyle name="40% - Énfasis2 26 19" xfId="33779"/>
    <cellStyle name="40% - Énfasis2 26 2" xfId="10069"/>
    <cellStyle name="40% - Énfasis2 26 20" xfId="33451"/>
    <cellStyle name="40% - Énfasis2 26 21" xfId="36600"/>
    <cellStyle name="40% - Énfasis2 26 22" xfId="38008"/>
    <cellStyle name="40% - Énfasis2 26 23" xfId="39414"/>
    <cellStyle name="40% - Énfasis2 26 24" xfId="40819"/>
    <cellStyle name="40% - Énfasis2 26 25" xfId="42223"/>
    <cellStyle name="40% - Énfasis2 26 26" xfId="43622"/>
    <cellStyle name="40% - Énfasis2 26 27" xfId="45018"/>
    <cellStyle name="40% - Énfasis2 26 28" xfId="46409"/>
    <cellStyle name="40% - Énfasis2 26 29" xfId="47783"/>
    <cellStyle name="40% - Énfasis2 26 3" xfId="11250"/>
    <cellStyle name="40% - Énfasis2 26 30" xfId="49142"/>
    <cellStyle name="40% - Énfasis2 26 31" xfId="50479"/>
    <cellStyle name="40% - Énfasis2 26 32" xfId="51787"/>
    <cellStyle name="40% - Énfasis2 26 33" xfId="53057"/>
    <cellStyle name="40% - Énfasis2 26 34" xfId="54260"/>
    <cellStyle name="40% - Énfasis2 26 35" xfId="55371"/>
    <cellStyle name="40% - Énfasis2 26 36" xfId="56369"/>
    <cellStyle name="40% - Énfasis2 26 37" xfId="57168"/>
    <cellStyle name="40% - Énfasis2 26 4" xfId="12658"/>
    <cellStyle name="40% - Énfasis2 26 5" xfId="14066"/>
    <cellStyle name="40% - Énfasis2 26 6" xfId="15474"/>
    <cellStyle name="40% - Énfasis2 26 7" xfId="16882"/>
    <cellStyle name="40% - Énfasis2 26 8" xfId="18290"/>
    <cellStyle name="40% - Énfasis2 26 9" xfId="19698"/>
    <cellStyle name="40% - Énfasis2 27" xfId="4361"/>
    <cellStyle name="40% - Énfasis2 27 10" xfId="13915"/>
    <cellStyle name="40% - Énfasis2 27 11" xfId="15323"/>
    <cellStyle name="40% - Énfasis2 27 12" xfId="16731"/>
    <cellStyle name="40% - Énfasis2 27 13" xfId="18139"/>
    <cellStyle name="40% - Énfasis2 27 14" xfId="19547"/>
    <cellStyle name="40% - Énfasis2 27 15" xfId="20955"/>
    <cellStyle name="40% - Énfasis2 27 16" xfId="22363"/>
    <cellStyle name="40% - Énfasis2 27 17" xfId="23771"/>
    <cellStyle name="40% - Énfasis2 27 18" xfId="25179"/>
    <cellStyle name="40% - Énfasis2 27 19" xfId="26587"/>
    <cellStyle name="40% - Énfasis2 27 2" xfId="8922"/>
    <cellStyle name="40% - Énfasis2 27 20" xfId="32611"/>
    <cellStyle name="40% - Énfasis2 27 21" xfId="28790"/>
    <cellStyle name="40% - Énfasis2 27 22" xfId="32636"/>
    <cellStyle name="40% - Énfasis2 27 23" xfId="30898"/>
    <cellStyle name="40% - Énfasis2 27 24" xfId="34469"/>
    <cellStyle name="40% - Énfasis2 27 25" xfId="34578"/>
    <cellStyle name="40% - Énfasis2 27 26" xfId="36449"/>
    <cellStyle name="40% - Énfasis2 27 27" xfId="37857"/>
    <cellStyle name="40% - Énfasis2 27 28" xfId="39263"/>
    <cellStyle name="40% - Énfasis2 27 29" xfId="40668"/>
    <cellStyle name="40% - Énfasis2 27 3" xfId="6567"/>
    <cellStyle name="40% - Énfasis2 27 30" xfId="42072"/>
    <cellStyle name="40% - Énfasis2 27 31" xfId="43471"/>
    <cellStyle name="40% - Énfasis2 27 32" xfId="44867"/>
    <cellStyle name="40% - Énfasis2 27 33" xfId="46259"/>
    <cellStyle name="40% - Énfasis2 27 34" xfId="47636"/>
    <cellStyle name="40% - Énfasis2 27 35" xfId="48995"/>
    <cellStyle name="40% - Énfasis2 27 36" xfId="50334"/>
    <cellStyle name="40% - Énfasis2 27 37" xfId="51644"/>
    <cellStyle name="40% - Énfasis2 27 4" xfId="7605"/>
    <cellStyle name="40% - Énfasis2 27 5" xfId="9785"/>
    <cellStyle name="40% - Énfasis2 27 6" xfId="9483"/>
    <cellStyle name="40% - Énfasis2 27 7" xfId="8025"/>
    <cellStyle name="40% - Énfasis2 27 8" xfId="11099"/>
    <cellStyle name="40% - Énfasis2 27 9" xfId="12507"/>
    <cellStyle name="40% - Énfasis2 28" xfId="5855"/>
    <cellStyle name="40% - Énfasis2 28 10" xfId="19182"/>
    <cellStyle name="40% - Énfasis2 28 11" xfId="20590"/>
    <cellStyle name="40% - Énfasis2 28 12" xfId="21998"/>
    <cellStyle name="40% - Énfasis2 28 13" xfId="23406"/>
    <cellStyle name="40% - Énfasis2 28 14" xfId="24814"/>
    <cellStyle name="40% - Énfasis2 28 15" xfId="26222"/>
    <cellStyle name="40% - Énfasis2 28 16" xfId="27630"/>
    <cellStyle name="40% - Énfasis2 28 17" xfId="29038"/>
    <cellStyle name="40% - Énfasis2 28 18" xfId="30447"/>
    <cellStyle name="40% - Énfasis2 28 19" xfId="31855"/>
    <cellStyle name="40% - Énfasis2 28 2" xfId="10314"/>
    <cellStyle name="40% - Énfasis2 28 20" xfId="34011"/>
    <cellStyle name="40% - Énfasis2 28 21" xfId="32340"/>
    <cellStyle name="40% - Énfasis2 28 22" xfId="36083"/>
    <cellStyle name="40% - Énfasis2 28 23" xfId="37491"/>
    <cellStyle name="40% - Énfasis2 28 24" xfId="38897"/>
    <cellStyle name="40% - Énfasis2 28 25" xfId="40303"/>
    <cellStyle name="40% - Énfasis2 28 26" xfId="41707"/>
    <cellStyle name="40% - Énfasis2 28 27" xfId="43107"/>
    <cellStyle name="40% - Énfasis2 28 28" xfId="44506"/>
    <cellStyle name="40% - Énfasis2 28 29" xfId="45899"/>
    <cellStyle name="40% - Énfasis2 28 3" xfId="9562"/>
    <cellStyle name="40% - Énfasis2 28 30" xfId="47276"/>
    <cellStyle name="40% - Énfasis2 28 31" xfId="48642"/>
    <cellStyle name="40% - Énfasis2 28 32" xfId="49989"/>
    <cellStyle name="40% - Énfasis2 28 33" xfId="51307"/>
    <cellStyle name="40% - Énfasis2 28 34" xfId="52599"/>
    <cellStyle name="40% - Énfasis2 28 35" xfId="53831"/>
    <cellStyle name="40% - Énfasis2 28 36" xfId="54976"/>
    <cellStyle name="40% - Énfasis2 28 37" xfId="56021"/>
    <cellStyle name="40% - Énfasis2 28 4" xfId="10734"/>
    <cellStyle name="40% - Énfasis2 28 5" xfId="12142"/>
    <cellStyle name="40% - Énfasis2 28 6" xfId="13550"/>
    <cellStyle name="40% - Énfasis2 28 7" xfId="14958"/>
    <cellStyle name="40% - Énfasis2 28 8" xfId="16366"/>
    <cellStyle name="40% - Énfasis2 28 9" xfId="17774"/>
    <cellStyle name="40% - Énfasis2 29" xfId="5982"/>
    <cellStyle name="40% - Énfasis2 29 10" xfId="19760"/>
    <cellStyle name="40% - Énfasis2 29 11" xfId="21168"/>
    <cellStyle name="40% - Énfasis2 29 12" xfId="22576"/>
    <cellStyle name="40% - Énfasis2 29 13" xfId="23984"/>
    <cellStyle name="40% - Énfasis2 29 14" xfId="25392"/>
    <cellStyle name="40% - Énfasis2 29 15" xfId="26800"/>
    <cellStyle name="40% - Énfasis2 29 16" xfId="28208"/>
    <cellStyle name="40% - Énfasis2 29 17" xfId="29617"/>
    <cellStyle name="40% - Énfasis2 29 18" xfId="31026"/>
    <cellStyle name="40% - Énfasis2 29 19" xfId="32434"/>
    <cellStyle name="40% - Énfasis2 29 2" xfId="10433"/>
    <cellStyle name="40% - Énfasis2 29 20" xfId="34105"/>
    <cellStyle name="40% - Énfasis2 29 21" xfId="34804"/>
    <cellStyle name="40% - Énfasis2 29 22" xfId="36662"/>
    <cellStyle name="40% - Énfasis2 29 23" xfId="38070"/>
    <cellStyle name="40% - Énfasis2 29 24" xfId="39476"/>
    <cellStyle name="40% - Énfasis2 29 25" xfId="40881"/>
    <cellStyle name="40% - Énfasis2 29 26" xfId="42284"/>
    <cellStyle name="40% - Énfasis2 29 27" xfId="43683"/>
    <cellStyle name="40% - Énfasis2 29 28" xfId="45079"/>
    <cellStyle name="40% - Énfasis2 29 29" xfId="46470"/>
    <cellStyle name="40% - Énfasis2 29 3" xfId="8269"/>
    <cellStyle name="40% - Énfasis2 29 30" xfId="47844"/>
    <cellStyle name="40% - Énfasis2 29 31" xfId="49202"/>
    <cellStyle name="40% - Énfasis2 29 32" xfId="50537"/>
    <cellStyle name="40% - Énfasis2 29 33" xfId="51842"/>
    <cellStyle name="40% - Énfasis2 29 34" xfId="53110"/>
    <cellStyle name="40% - Énfasis2 29 35" xfId="54312"/>
    <cellStyle name="40% - Énfasis2 29 36" xfId="55417"/>
    <cellStyle name="40% - Énfasis2 29 37" xfId="56402"/>
    <cellStyle name="40% - Énfasis2 29 4" xfId="11312"/>
    <cellStyle name="40% - Énfasis2 29 5" xfId="12720"/>
    <cellStyle name="40% - Énfasis2 29 6" xfId="14128"/>
    <cellStyle name="40% - Énfasis2 29 7" xfId="15536"/>
    <cellStyle name="40% - Énfasis2 29 8" xfId="16944"/>
    <cellStyle name="40% - Énfasis2 29 9" xfId="18352"/>
    <cellStyle name="40% - Énfasis2 3" xfId="353"/>
    <cellStyle name="40% - Énfasis2 3 10" xfId="2025"/>
    <cellStyle name="40% - Énfasis2 3 11" xfId="2176"/>
    <cellStyle name="40% - Énfasis2 3 12" xfId="2365"/>
    <cellStyle name="40% - Énfasis2 3 13" xfId="2514"/>
    <cellStyle name="40% - Énfasis2 3 14" xfId="2670"/>
    <cellStyle name="40% - Énfasis2 3 15" xfId="2815"/>
    <cellStyle name="40% - Énfasis2 3 16" xfId="2649"/>
    <cellStyle name="40% - Énfasis2 3 17" xfId="58189"/>
    <cellStyle name="40% - Énfasis2 3 2" xfId="765"/>
    <cellStyle name="40% - Énfasis2 3 3" xfId="918"/>
    <cellStyle name="40% - Énfasis2 3 4" xfId="1078"/>
    <cellStyle name="40% - Énfasis2 3 5" xfId="1238"/>
    <cellStyle name="40% - Énfasis2 3 6" xfId="1398"/>
    <cellStyle name="40% - Énfasis2 3 7" xfId="1556"/>
    <cellStyle name="40% - Énfasis2 3 8" xfId="1715"/>
    <cellStyle name="40% - Énfasis2 3 9" xfId="1870"/>
    <cellStyle name="40% - Énfasis2 30" xfId="6109"/>
    <cellStyle name="40% - Énfasis2 30 10" xfId="21814"/>
    <cellStyle name="40% - Énfasis2 30 11" xfId="23222"/>
    <cellStyle name="40% - Énfasis2 30 12" xfId="24630"/>
    <cellStyle name="40% - Énfasis2 30 13" xfId="26038"/>
    <cellStyle name="40% - Énfasis2 30 14" xfId="27446"/>
    <cellStyle name="40% - Énfasis2 30 15" xfId="28854"/>
    <cellStyle name="40% - Énfasis2 30 16" xfId="30264"/>
    <cellStyle name="40% - Énfasis2 30 17" xfId="31671"/>
    <cellStyle name="40% - Énfasis2 30 18" xfId="33081"/>
    <cellStyle name="40% - Énfasis2 30 19" xfId="34487"/>
    <cellStyle name="40% - Énfasis2 30 2" xfId="10550"/>
    <cellStyle name="40% - Énfasis2 30 20" xfId="35899"/>
    <cellStyle name="40% - Énfasis2 30 21" xfId="37307"/>
    <cellStyle name="40% - Énfasis2 30 22" xfId="38715"/>
    <cellStyle name="40% - Énfasis2 30 23" xfId="40121"/>
    <cellStyle name="40% - Énfasis2 30 24" xfId="41526"/>
    <cellStyle name="40% - Énfasis2 30 25" xfId="42926"/>
    <cellStyle name="40% - Énfasis2 30 26" xfId="44325"/>
    <cellStyle name="40% - Énfasis2 30 27" xfId="45720"/>
    <cellStyle name="40% - Énfasis2 30 28" xfId="47101"/>
    <cellStyle name="40% - Énfasis2 30 29" xfId="48468"/>
    <cellStyle name="40% - Énfasis2 30 3" xfId="11958"/>
    <cellStyle name="40% - Énfasis2 30 30" xfId="49818"/>
    <cellStyle name="40% - Énfasis2 30 31" xfId="51138"/>
    <cellStyle name="40% - Énfasis2 30 32" xfId="52433"/>
    <cellStyle name="40% - Énfasis2 30 33" xfId="53674"/>
    <cellStyle name="40% - Énfasis2 30 34" xfId="54838"/>
    <cellStyle name="40% - Énfasis2 30 35" xfId="55900"/>
    <cellStyle name="40% - Énfasis2 30 36" xfId="56804"/>
    <cellStyle name="40% - Énfasis2 30 37" xfId="57484"/>
    <cellStyle name="40% - Énfasis2 30 4" xfId="13366"/>
    <cellStyle name="40% - Énfasis2 30 5" xfId="14774"/>
    <cellStyle name="40% - Énfasis2 30 6" xfId="16182"/>
    <cellStyle name="40% - Énfasis2 30 7" xfId="17590"/>
    <cellStyle name="40% - Énfasis2 30 8" xfId="18998"/>
    <cellStyle name="40% - Énfasis2 30 9" xfId="20406"/>
    <cellStyle name="40% - Énfasis2 31" xfId="6236"/>
    <cellStyle name="40% - Énfasis2 31 10" xfId="21931"/>
    <cellStyle name="40% - Énfasis2 31 11" xfId="23339"/>
    <cellStyle name="40% - Énfasis2 31 12" xfId="24747"/>
    <cellStyle name="40% - Énfasis2 31 13" xfId="26155"/>
    <cellStyle name="40% - Énfasis2 31 14" xfId="27563"/>
    <cellStyle name="40% - Énfasis2 31 15" xfId="28971"/>
    <cellStyle name="40% - Énfasis2 31 16" xfId="30381"/>
    <cellStyle name="40% - Énfasis2 31 17" xfId="31788"/>
    <cellStyle name="40% - Énfasis2 31 18" xfId="33197"/>
    <cellStyle name="40% - Énfasis2 31 19" xfId="34604"/>
    <cellStyle name="40% - Énfasis2 31 2" xfId="10667"/>
    <cellStyle name="40% - Énfasis2 31 20" xfId="36016"/>
    <cellStyle name="40% - Énfasis2 31 21" xfId="37424"/>
    <cellStyle name="40% - Énfasis2 31 22" xfId="38832"/>
    <cellStyle name="40% - Énfasis2 31 23" xfId="40238"/>
    <cellStyle name="40% - Énfasis2 31 24" xfId="41642"/>
    <cellStyle name="40% - Énfasis2 31 25" xfId="43042"/>
    <cellStyle name="40% - Énfasis2 31 26" xfId="44441"/>
    <cellStyle name="40% - Énfasis2 31 27" xfId="45834"/>
    <cellStyle name="40% - Énfasis2 31 28" xfId="47213"/>
    <cellStyle name="40% - Énfasis2 31 29" xfId="48579"/>
    <cellStyle name="40% - Énfasis2 31 3" xfId="12075"/>
    <cellStyle name="40% - Énfasis2 31 30" xfId="49929"/>
    <cellStyle name="40% - Énfasis2 31 31" xfId="51248"/>
    <cellStyle name="40% - Énfasis2 31 32" xfId="52541"/>
    <cellStyle name="40% - Énfasis2 31 33" xfId="53779"/>
    <cellStyle name="40% - Énfasis2 31 34" xfId="54933"/>
    <cellStyle name="40% - Énfasis2 31 35" xfId="55984"/>
    <cellStyle name="40% - Énfasis2 31 36" xfId="56863"/>
    <cellStyle name="40% - Énfasis2 31 37" xfId="57521"/>
    <cellStyle name="40% - Énfasis2 31 4" xfId="13483"/>
    <cellStyle name="40% - Énfasis2 31 5" xfId="14891"/>
    <cellStyle name="40% - Énfasis2 31 6" xfId="16299"/>
    <cellStyle name="40% - Énfasis2 31 7" xfId="17707"/>
    <cellStyle name="40% - Énfasis2 31 8" xfId="19115"/>
    <cellStyle name="40% - Énfasis2 31 9" xfId="20523"/>
    <cellStyle name="40% - Énfasis2 32" xfId="6363"/>
    <cellStyle name="40% - Énfasis2 32 10" xfId="22045"/>
    <cellStyle name="40% - Énfasis2 32 11" xfId="23453"/>
    <cellStyle name="40% - Énfasis2 32 12" xfId="24861"/>
    <cellStyle name="40% - Énfasis2 32 13" xfId="26269"/>
    <cellStyle name="40% - Énfasis2 32 14" xfId="27677"/>
    <cellStyle name="40% - Énfasis2 32 15" xfId="29086"/>
    <cellStyle name="40% - Énfasis2 32 16" xfId="30495"/>
    <cellStyle name="40% - Énfasis2 32 17" xfId="31903"/>
    <cellStyle name="40% - Énfasis2 32 18" xfId="33312"/>
    <cellStyle name="40% - Énfasis2 32 19" xfId="34720"/>
    <cellStyle name="40% - Énfasis2 32 2" xfId="10781"/>
    <cellStyle name="40% - Énfasis2 32 20" xfId="36131"/>
    <cellStyle name="40% - Énfasis2 32 21" xfId="37539"/>
    <cellStyle name="40% - Énfasis2 32 22" xfId="38945"/>
    <cellStyle name="40% - Énfasis2 32 23" xfId="40351"/>
    <cellStyle name="40% - Énfasis2 32 24" xfId="41755"/>
    <cellStyle name="40% - Énfasis2 32 25" xfId="43155"/>
    <cellStyle name="40% - Énfasis2 32 26" xfId="44554"/>
    <cellStyle name="40% - Énfasis2 32 27" xfId="45947"/>
    <cellStyle name="40% - Énfasis2 32 28" xfId="47324"/>
    <cellStyle name="40% - Énfasis2 32 29" xfId="48689"/>
    <cellStyle name="40% - Énfasis2 32 3" xfId="12189"/>
    <cellStyle name="40% - Énfasis2 32 30" xfId="50035"/>
    <cellStyle name="40% - Énfasis2 32 31" xfId="51351"/>
    <cellStyle name="40% - Énfasis2 32 32" xfId="52640"/>
    <cellStyle name="40% - Énfasis2 32 33" xfId="53871"/>
    <cellStyle name="40% - Énfasis2 32 34" xfId="55014"/>
    <cellStyle name="40% - Énfasis2 32 35" xfId="56055"/>
    <cellStyle name="40% - Énfasis2 32 36" xfId="56920"/>
    <cellStyle name="40% - Énfasis2 32 37" xfId="57557"/>
    <cellStyle name="40% - Énfasis2 32 4" xfId="13597"/>
    <cellStyle name="40% - Énfasis2 32 5" xfId="15005"/>
    <cellStyle name="40% - Énfasis2 32 6" xfId="16413"/>
    <cellStyle name="40% - Énfasis2 32 7" xfId="17821"/>
    <cellStyle name="40% - Énfasis2 32 8" xfId="19229"/>
    <cellStyle name="40% - Énfasis2 32 9" xfId="20637"/>
    <cellStyle name="40% - Énfasis2 33" xfId="6490"/>
    <cellStyle name="40% - Énfasis2 33 10" xfId="22161"/>
    <cellStyle name="40% - Énfasis2 33 11" xfId="23569"/>
    <cellStyle name="40% - Énfasis2 33 12" xfId="24977"/>
    <cellStyle name="40% - Énfasis2 33 13" xfId="26385"/>
    <cellStyle name="40% - Énfasis2 33 14" xfId="27793"/>
    <cellStyle name="40% - Énfasis2 33 15" xfId="29202"/>
    <cellStyle name="40% - Énfasis2 33 16" xfId="30611"/>
    <cellStyle name="40% - Énfasis2 33 17" xfId="32019"/>
    <cellStyle name="40% - Énfasis2 33 18" xfId="33428"/>
    <cellStyle name="40% - Énfasis2 33 19" xfId="34836"/>
    <cellStyle name="40% - Énfasis2 33 2" xfId="10897"/>
    <cellStyle name="40% - Énfasis2 33 20" xfId="36247"/>
    <cellStyle name="40% - Énfasis2 33 21" xfId="37655"/>
    <cellStyle name="40% - Énfasis2 33 22" xfId="39061"/>
    <cellStyle name="40% - Énfasis2 33 23" xfId="40466"/>
    <cellStyle name="40% - Énfasis2 33 24" xfId="41870"/>
    <cellStyle name="40% - Énfasis2 33 25" xfId="43270"/>
    <cellStyle name="40% - Énfasis2 33 26" xfId="44668"/>
    <cellStyle name="40% - Énfasis2 33 27" xfId="46060"/>
    <cellStyle name="40% - Énfasis2 33 28" xfId="47437"/>
    <cellStyle name="40% - Énfasis2 33 29" xfId="48802"/>
    <cellStyle name="40% - Énfasis2 33 3" xfId="12305"/>
    <cellStyle name="40% - Énfasis2 33 30" xfId="50143"/>
    <cellStyle name="40% - Énfasis2 33 31" xfId="51456"/>
    <cellStyle name="40% - Énfasis2 33 32" xfId="52741"/>
    <cellStyle name="40% - Énfasis2 33 33" xfId="53962"/>
    <cellStyle name="40% - Énfasis2 33 34" xfId="55100"/>
    <cellStyle name="40% - Énfasis2 33 35" xfId="56129"/>
    <cellStyle name="40% - Énfasis2 33 36" xfId="56980"/>
    <cellStyle name="40% - Énfasis2 33 37" xfId="57593"/>
    <cellStyle name="40% - Énfasis2 33 4" xfId="13713"/>
    <cellStyle name="40% - Énfasis2 33 5" xfId="15121"/>
    <cellStyle name="40% - Énfasis2 33 6" xfId="16529"/>
    <cellStyle name="40% - Énfasis2 33 7" xfId="17937"/>
    <cellStyle name="40% - Énfasis2 33 8" xfId="19345"/>
    <cellStyle name="40% - Énfasis2 33 9" xfId="20753"/>
    <cellStyle name="40% - Énfasis2 34" xfId="6617"/>
    <cellStyle name="40% - Énfasis2 34 10" xfId="22275"/>
    <cellStyle name="40% - Énfasis2 34 11" xfId="23683"/>
    <cellStyle name="40% - Énfasis2 34 12" xfId="25091"/>
    <cellStyle name="40% - Énfasis2 34 13" xfId="26499"/>
    <cellStyle name="40% - Énfasis2 34 14" xfId="27907"/>
    <cellStyle name="40% - Énfasis2 34 15" xfId="29316"/>
    <cellStyle name="40% - Énfasis2 34 16" xfId="30725"/>
    <cellStyle name="40% - Énfasis2 34 17" xfId="32133"/>
    <cellStyle name="40% - Énfasis2 34 18" xfId="33541"/>
    <cellStyle name="40% - Énfasis2 34 19" xfId="34950"/>
    <cellStyle name="40% - Énfasis2 34 2" xfId="11011"/>
    <cellStyle name="40% - Énfasis2 34 20" xfId="36361"/>
    <cellStyle name="40% - Énfasis2 34 21" xfId="37769"/>
    <cellStyle name="40% - Énfasis2 34 22" xfId="39175"/>
    <cellStyle name="40% - Énfasis2 34 23" xfId="40580"/>
    <cellStyle name="40% - Énfasis2 34 24" xfId="41984"/>
    <cellStyle name="40% - Énfasis2 34 25" xfId="43384"/>
    <cellStyle name="40% - Énfasis2 34 26" xfId="44781"/>
    <cellStyle name="40% - Énfasis2 34 27" xfId="46173"/>
    <cellStyle name="40% - Énfasis2 34 28" xfId="47550"/>
    <cellStyle name="40% - Énfasis2 34 29" xfId="48912"/>
    <cellStyle name="40% - Énfasis2 34 3" xfId="12419"/>
    <cellStyle name="40% - Énfasis2 34 30" xfId="50251"/>
    <cellStyle name="40% - Énfasis2 34 31" xfId="51561"/>
    <cellStyle name="40% - Énfasis2 34 32" xfId="52841"/>
    <cellStyle name="40% - Énfasis2 34 33" xfId="54058"/>
    <cellStyle name="40% - Énfasis2 34 34" xfId="55186"/>
    <cellStyle name="40% - Énfasis2 34 35" xfId="56204"/>
    <cellStyle name="40% - Énfasis2 34 36" xfId="57034"/>
    <cellStyle name="40% - Énfasis2 34 37" xfId="57629"/>
    <cellStyle name="40% - Énfasis2 34 4" xfId="13827"/>
    <cellStyle name="40% - Énfasis2 34 5" xfId="15235"/>
    <cellStyle name="40% - Énfasis2 34 6" xfId="16643"/>
    <cellStyle name="40% - Énfasis2 34 7" xfId="18051"/>
    <cellStyle name="40% - Énfasis2 34 8" xfId="19459"/>
    <cellStyle name="40% - Énfasis2 34 9" xfId="20867"/>
    <cellStyle name="40% - Énfasis2 35" xfId="6744"/>
    <cellStyle name="40% - Énfasis2 35 10" xfId="22387"/>
    <cellStyle name="40% - Énfasis2 35 11" xfId="23795"/>
    <cellStyle name="40% - Énfasis2 35 12" xfId="25203"/>
    <cellStyle name="40% - Énfasis2 35 13" xfId="26611"/>
    <cellStyle name="40% - Énfasis2 35 14" xfId="28019"/>
    <cellStyle name="40% - Énfasis2 35 15" xfId="29428"/>
    <cellStyle name="40% - Énfasis2 35 16" xfId="30837"/>
    <cellStyle name="40% - Énfasis2 35 17" xfId="32245"/>
    <cellStyle name="40% - Énfasis2 35 18" xfId="33653"/>
    <cellStyle name="40% - Énfasis2 35 19" xfId="35061"/>
    <cellStyle name="40% - Énfasis2 35 2" xfId="11123"/>
    <cellStyle name="40% - Énfasis2 35 20" xfId="36473"/>
    <cellStyle name="40% - Énfasis2 35 21" xfId="37881"/>
    <cellStyle name="40% - Énfasis2 35 22" xfId="39287"/>
    <cellStyle name="40% - Énfasis2 35 23" xfId="40692"/>
    <cellStyle name="40% - Énfasis2 35 24" xfId="42096"/>
    <cellStyle name="40% - Énfasis2 35 25" xfId="43495"/>
    <cellStyle name="40% - Énfasis2 35 26" xfId="44891"/>
    <cellStyle name="40% - Énfasis2 35 27" xfId="46283"/>
    <cellStyle name="40% - Énfasis2 35 28" xfId="47660"/>
    <cellStyle name="40% - Énfasis2 35 29" xfId="49019"/>
    <cellStyle name="40% - Énfasis2 35 3" xfId="12531"/>
    <cellStyle name="40% - Énfasis2 35 30" xfId="50358"/>
    <cellStyle name="40% - Énfasis2 35 31" xfId="51668"/>
    <cellStyle name="40% - Énfasis2 35 32" xfId="52944"/>
    <cellStyle name="40% - Énfasis2 35 33" xfId="54151"/>
    <cellStyle name="40% - Énfasis2 35 34" xfId="55271"/>
    <cellStyle name="40% - Énfasis2 35 35" xfId="56278"/>
    <cellStyle name="40% - Énfasis2 35 36" xfId="57092"/>
    <cellStyle name="40% - Énfasis2 35 37" xfId="57665"/>
    <cellStyle name="40% - Énfasis2 35 4" xfId="13939"/>
    <cellStyle name="40% - Énfasis2 35 5" xfId="15347"/>
    <cellStyle name="40% - Énfasis2 35 6" xfId="16755"/>
    <cellStyle name="40% - Énfasis2 35 7" xfId="18163"/>
    <cellStyle name="40% - Énfasis2 35 8" xfId="19571"/>
    <cellStyle name="40% - Énfasis2 35 9" xfId="20979"/>
    <cellStyle name="40% - Énfasis2 36" xfId="6871"/>
    <cellStyle name="40% - Énfasis2 36 10" xfId="22496"/>
    <cellStyle name="40% - Énfasis2 36 11" xfId="23904"/>
    <cellStyle name="40% - Énfasis2 36 12" xfId="25312"/>
    <cellStyle name="40% - Énfasis2 36 13" xfId="26720"/>
    <cellStyle name="40% - Énfasis2 36 14" xfId="28128"/>
    <cellStyle name="40% - Énfasis2 36 15" xfId="29537"/>
    <cellStyle name="40% - Énfasis2 36 16" xfId="30946"/>
    <cellStyle name="40% - Énfasis2 36 17" xfId="32354"/>
    <cellStyle name="40% - Énfasis2 36 18" xfId="33761"/>
    <cellStyle name="40% - Énfasis2 36 19" xfId="35170"/>
    <cellStyle name="40% - Énfasis2 36 2" xfId="11232"/>
    <cellStyle name="40% - Énfasis2 36 20" xfId="36582"/>
    <cellStyle name="40% - Énfasis2 36 21" xfId="37990"/>
    <cellStyle name="40% - Énfasis2 36 22" xfId="39396"/>
    <cellStyle name="40% - Énfasis2 36 23" xfId="40801"/>
    <cellStyle name="40% - Énfasis2 36 24" xfId="42205"/>
    <cellStyle name="40% - Énfasis2 36 25" xfId="43604"/>
    <cellStyle name="40% - Énfasis2 36 26" xfId="45000"/>
    <cellStyle name="40% - Énfasis2 36 27" xfId="46391"/>
    <cellStyle name="40% - Énfasis2 36 28" xfId="47765"/>
    <cellStyle name="40% - Énfasis2 36 29" xfId="49124"/>
    <cellStyle name="40% - Énfasis2 36 3" xfId="12640"/>
    <cellStyle name="40% - Énfasis2 36 30" xfId="50461"/>
    <cellStyle name="40% - Énfasis2 36 31" xfId="51769"/>
    <cellStyle name="40% - Énfasis2 36 32" xfId="53039"/>
    <cellStyle name="40% - Énfasis2 36 33" xfId="54242"/>
    <cellStyle name="40% - Énfasis2 36 34" xfId="55353"/>
    <cellStyle name="40% - Énfasis2 36 35" xfId="56352"/>
    <cellStyle name="40% - Énfasis2 36 36" xfId="57151"/>
    <cellStyle name="40% - Énfasis2 36 37" xfId="57701"/>
    <cellStyle name="40% - Énfasis2 36 4" xfId="14048"/>
    <cellStyle name="40% - Énfasis2 36 5" xfId="15456"/>
    <cellStyle name="40% - Énfasis2 36 6" xfId="16864"/>
    <cellStyle name="40% - Énfasis2 36 7" xfId="18272"/>
    <cellStyle name="40% - Énfasis2 36 8" xfId="19680"/>
    <cellStyle name="40% - Énfasis2 36 9" xfId="21088"/>
    <cellStyle name="40% - Énfasis2 37" xfId="6998"/>
    <cellStyle name="40% - Énfasis2 37 10" xfId="22602"/>
    <cellStyle name="40% - Énfasis2 37 11" xfId="24010"/>
    <cellStyle name="40% - Énfasis2 37 12" xfId="25418"/>
    <cellStyle name="40% - Énfasis2 37 13" xfId="26826"/>
    <cellStyle name="40% - Énfasis2 37 14" xfId="28234"/>
    <cellStyle name="40% - Énfasis2 37 15" xfId="29643"/>
    <cellStyle name="40% - Énfasis2 37 16" xfId="31052"/>
    <cellStyle name="40% - Énfasis2 37 17" xfId="32460"/>
    <cellStyle name="40% - Énfasis2 37 18" xfId="33867"/>
    <cellStyle name="40% - Énfasis2 37 19" xfId="35276"/>
    <cellStyle name="40% - Énfasis2 37 2" xfId="11338"/>
    <cellStyle name="40% - Énfasis2 37 20" xfId="36688"/>
    <cellStyle name="40% - Énfasis2 37 21" xfId="38096"/>
    <cellStyle name="40% - Énfasis2 37 22" xfId="39502"/>
    <cellStyle name="40% - Énfasis2 37 23" xfId="40907"/>
    <cellStyle name="40% - Énfasis2 37 24" xfId="42310"/>
    <cellStyle name="40% - Énfasis2 37 25" xfId="43709"/>
    <cellStyle name="40% - Énfasis2 37 26" xfId="45105"/>
    <cellStyle name="40% - Énfasis2 37 27" xfId="46495"/>
    <cellStyle name="40% - Énfasis2 37 28" xfId="47869"/>
    <cellStyle name="40% - Énfasis2 37 29" xfId="49227"/>
    <cellStyle name="40% - Énfasis2 37 3" xfId="12746"/>
    <cellStyle name="40% - Énfasis2 37 30" xfId="50561"/>
    <cellStyle name="40% - Énfasis2 37 31" xfId="51866"/>
    <cellStyle name="40% - Énfasis2 37 32" xfId="53134"/>
    <cellStyle name="40% - Énfasis2 37 33" xfId="54335"/>
    <cellStyle name="40% - Énfasis2 37 34" xfId="55439"/>
    <cellStyle name="40% - Énfasis2 37 35" xfId="56423"/>
    <cellStyle name="40% - Énfasis2 37 36" xfId="57205"/>
    <cellStyle name="40% - Énfasis2 37 37" xfId="57736"/>
    <cellStyle name="40% - Énfasis2 37 4" xfId="14154"/>
    <cellStyle name="40% - Énfasis2 37 5" xfId="15562"/>
    <cellStyle name="40% - Énfasis2 37 6" xfId="16970"/>
    <cellStyle name="40% - Énfasis2 37 7" xfId="18378"/>
    <cellStyle name="40% - Énfasis2 37 8" xfId="19786"/>
    <cellStyle name="40% - Énfasis2 37 9" xfId="21194"/>
    <cellStyle name="40% - Énfasis2 38" xfId="7125"/>
    <cellStyle name="40% - Énfasis2 38 10" xfId="22705"/>
    <cellStyle name="40% - Énfasis2 38 11" xfId="24113"/>
    <cellStyle name="40% - Énfasis2 38 12" xfId="25521"/>
    <cellStyle name="40% - Énfasis2 38 13" xfId="26929"/>
    <cellStyle name="40% - Énfasis2 38 14" xfId="28337"/>
    <cellStyle name="40% - Énfasis2 38 15" xfId="29746"/>
    <cellStyle name="40% - Énfasis2 38 16" xfId="31153"/>
    <cellStyle name="40% - Énfasis2 38 17" xfId="32563"/>
    <cellStyle name="40% - Énfasis2 38 18" xfId="33970"/>
    <cellStyle name="40% - Énfasis2 38 19" xfId="35378"/>
    <cellStyle name="40% - Énfasis2 38 2" xfId="11441"/>
    <cellStyle name="40% - Énfasis2 38 20" xfId="36791"/>
    <cellStyle name="40% - Énfasis2 38 21" xfId="38199"/>
    <cellStyle name="40% - Énfasis2 38 22" xfId="39605"/>
    <cellStyle name="40% - Énfasis2 38 23" xfId="41010"/>
    <cellStyle name="40% - Énfasis2 38 24" xfId="42413"/>
    <cellStyle name="40% - Énfasis2 38 25" xfId="43812"/>
    <cellStyle name="40% - Énfasis2 38 26" xfId="45208"/>
    <cellStyle name="40% - Énfasis2 38 27" xfId="46598"/>
    <cellStyle name="40% - Énfasis2 38 28" xfId="47970"/>
    <cellStyle name="40% - Énfasis2 38 29" xfId="49323"/>
    <cellStyle name="40% - Énfasis2 38 3" xfId="12849"/>
    <cellStyle name="40% - Énfasis2 38 30" xfId="50655"/>
    <cellStyle name="40% - Énfasis2 38 31" xfId="51959"/>
    <cellStyle name="40% - Énfasis2 38 32" xfId="53222"/>
    <cellStyle name="40% - Énfasis2 38 33" xfId="54417"/>
    <cellStyle name="40% - Énfasis2 38 34" xfId="55515"/>
    <cellStyle name="40% - Énfasis2 38 35" xfId="56486"/>
    <cellStyle name="40% - Énfasis2 38 36" xfId="57259"/>
    <cellStyle name="40% - Énfasis2 38 37" xfId="57770"/>
    <cellStyle name="40% - Énfasis2 38 4" xfId="14257"/>
    <cellStyle name="40% - Énfasis2 38 5" xfId="15665"/>
    <cellStyle name="40% - Énfasis2 38 6" xfId="17073"/>
    <cellStyle name="40% - Énfasis2 38 7" xfId="18481"/>
    <cellStyle name="40% - Énfasis2 38 8" xfId="19889"/>
    <cellStyle name="40% - Énfasis2 38 9" xfId="21297"/>
    <cellStyle name="40% - Énfasis2 39" xfId="7252"/>
    <cellStyle name="40% - Énfasis2 39 10" xfId="22804"/>
    <cellStyle name="40% - Énfasis2 39 11" xfId="24212"/>
    <cellStyle name="40% - Énfasis2 39 12" xfId="25620"/>
    <cellStyle name="40% - Énfasis2 39 13" xfId="27028"/>
    <cellStyle name="40% - Énfasis2 39 14" xfId="28436"/>
    <cellStyle name="40% - Énfasis2 39 15" xfId="29846"/>
    <cellStyle name="40% - Énfasis2 39 16" xfId="31253"/>
    <cellStyle name="40% - Énfasis2 39 17" xfId="32663"/>
    <cellStyle name="40% - Énfasis2 39 18" xfId="34070"/>
    <cellStyle name="40% - Énfasis2 39 19" xfId="35478"/>
    <cellStyle name="40% - Énfasis2 39 2" xfId="11540"/>
    <cellStyle name="40% - Énfasis2 39 20" xfId="36891"/>
    <cellStyle name="40% - Énfasis2 39 21" xfId="38299"/>
    <cellStyle name="40% - Énfasis2 39 22" xfId="39705"/>
    <cellStyle name="40% - Énfasis2 39 23" xfId="41110"/>
    <cellStyle name="40% - Énfasis2 39 24" xfId="42512"/>
    <cellStyle name="40% - Énfasis2 39 25" xfId="43911"/>
    <cellStyle name="40% - Énfasis2 39 26" xfId="45307"/>
    <cellStyle name="40% - Énfasis2 39 27" xfId="46695"/>
    <cellStyle name="40% - Énfasis2 39 28" xfId="48065"/>
    <cellStyle name="40% - Énfasis2 39 29" xfId="49418"/>
    <cellStyle name="40% - Énfasis2 39 3" xfId="12948"/>
    <cellStyle name="40% - Énfasis2 39 30" xfId="50746"/>
    <cellStyle name="40% - Énfasis2 39 31" xfId="52050"/>
    <cellStyle name="40% - Énfasis2 39 32" xfId="53310"/>
    <cellStyle name="40% - Énfasis2 39 33" xfId="54503"/>
    <cellStyle name="40% - Énfasis2 39 34" xfId="55594"/>
    <cellStyle name="40% - Énfasis2 39 35" xfId="56557"/>
    <cellStyle name="40% - Énfasis2 39 36" xfId="57312"/>
    <cellStyle name="40% - Énfasis2 39 37" xfId="57804"/>
    <cellStyle name="40% - Énfasis2 39 4" xfId="14356"/>
    <cellStyle name="40% - Énfasis2 39 5" xfId="15764"/>
    <cellStyle name="40% - Énfasis2 39 6" xfId="17172"/>
    <cellStyle name="40% - Énfasis2 39 7" xfId="18580"/>
    <cellStyle name="40% - Énfasis2 39 8" xfId="19988"/>
    <cellStyle name="40% - Énfasis2 39 9" xfId="21396"/>
    <cellStyle name="40% - Énfasis2 4" xfId="365"/>
    <cellStyle name="40% - Énfasis2 4 10" xfId="2013"/>
    <cellStyle name="40% - Énfasis2 4 11" xfId="2164"/>
    <cellStyle name="40% - Énfasis2 4 12" xfId="2377"/>
    <cellStyle name="40% - Énfasis2 4 13" xfId="2502"/>
    <cellStyle name="40% - Énfasis2 4 14" xfId="2659"/>
    <cellStyle name="40% - Énfasis2 4 15" xfId="2804"/>
    <cellStyle name="40% - Énfasis2 4 16" xfId="2988"/>
    <cellStyle name="40% - Énfasis2 4 17" xfId="58190"/>
    <cellStyle name="40% - Énfasis2 4 2" xfId="777"/>
    <cellStyle name="40% - Énfasis2 4 3" xfId="906"/>
    <cellStyle name="40% - Énfasis2 4 4" xfId="1066"/>
    <cellStyle name="40% - Énfasis2 4 5" xfId="1226"/>
    <cellStyle name="40% - Énfasis2 4 6" xfId="1386"/>
    <cellStyle name="40% - Énfasis2 4 7" xfId="1545"/>
    <cellStyle name="40% - Énfasis2 4 8" xfId="1704"/>
    <cellStyle name="40% - Énfasis2 4 9" xfId="1858"/>
    <cellStyle name="40% - Énfasis2 40" xfId="7379"/>
    <cellStyle name="40% - Énfasis2 40 10" xfId="22901"/>
    <cellStyle name="40% - Énfasis2 40 11" xfId="24309"/>
    <cellStyle name="40% - Énfasis2 40 12" xfId="25717"/>
    <cellStyle name="40% - Énfasis2 40 13" xfId="27125"/>
    <cellStyle name="40% - Énfasis2 40 14" xfId="28533"/>
    <cellStyle name="40% - Énfasis2 40 15" xfId="29943"/>
    <cellStyle name="40% - Énfasis2 40 16" xfId="31350"/>
    <cellStyle name="40% - Énfasis2 40 17" xfId="32760"/>
    <cellStyle name="40% - Énfasis2 40 18" xfId="34166"/>
    <cellStyle name="40% - Énfasis2 40 19" xfId="35575"/>
    <cellStyle name="40% - Énfasis2 40 2" xfId="11637"/>
    <cellStyle name="40% - Énfasis2 40 20" xfId="36988"/>
    <cellStyle name="40% - Énfasis2 40 21" xfId="38396"/>
    <cellStyle name="40% - Énfasis2 40 22" xfId="39802"/>
    <cellStyle name="40% - Énfasis2 40 23" xfId="41207"/>
    <cellStyle name="40% - Énfasis2 40 24" xfId="42609"/>
    <cellStyle name="40% - Énfasis2 40 25" xfId="44008"/>
    <cellStyle name="40% - Énfasis2 40 26" xfId="45404"/>
    <cellStyle name="40% - Énfasis2 40 27" xfId="46792"/>
    <cellStyle name="40% - Énfasis2 40 28" xfId="48162"/>
    <cellStyle name="40% - Énfasis2 40 29" xfId="49514"/>
    <cellStyle name="40% - Énfasis2 40 3" xfId="13045"/>
    <cellStyle name="40% - Énfasis2 40 30" xfId="50840"/>
    <cellStyle name="40% - Énfasis2 40 31" xfId="52144"/>
    <cellStyle name="40% - Énfasis2 40 32" xfId="53399"/>
    <cellStyle name="40% - Énfasis2 40 33" xfId="54588"/>
    <cellStyle name="40% - Énfasis2 40 34" xfId="55673"/>
    <cellStyle name="40% - Énfasis2 40 35" xfId="56626"/>
    <cellStyle name="40% - Énfasis2 40 36" xfId="57363"/>
    <cellStyle name="40% - Énfasis2 40 37" xfId="57838"/>
    <cellStyle name="40% - Énfasis2 40 4" xfId="14453"/>
    <cellStyle name="40% - Énfasis2 40 5" xfId="15861"/>
    <cellStyle name="40% - Énfasis2 40 6" xfId="17269"/>
    <cellStyle name="40% - Énfasis2 40 7" xfId="18677"/>
    <cellStyle name="40% - Énfasis2 40 8" xfId="20085"/>
    <cellStyle name="40% - Énfasis2 40 9" xfId="21493"/>
    <cellStyle name="40% - Énfasis2 41" xfId="7505"/>
    <cellStyle name="40% - Énfasis2 41 10" xfId="22989"/>
    <cellStyle name="40% - Énfasis2 41 11" xfId="24397"/>
    <cellStyle name="40% - Énfasis2 41 12" xfId="25805"/>
    <cellStyle name="40% - Énfasis2 41 13" xfId="27213"/>
    <cellStyle name="40% - Énfasis2 41 14" xfId="28621"/>
    <cellStyle name="40% - Énfasis2 41 15" xfId="30031"/>
    <cellStyle name="40% - Énfasis2 41 16" xfId="31438"/>
    <cellStyle name="40% - Énfasis2 41 17" xfId="32848"/>
    <cellStyle name="40% - Énfasis2 41 18" xfId="34254"/>
    <cellStyle name="40% - Énfasis2 41 19" xfId="35663"/>
    <cellStyle name="40% - Énfasis2 41 2" xfId="11725"/>
    <cellStyle name="40% - Énfasis2 41 20" xfId="37076"/>
    <cellStyle name="40% - Énfasis2 41 21" xfId="38484"/>
    <cellStyle name="40% - Énfasis2 41 22" xfId="39890"/>
    <cellStyle name="40% - Énfasis2 41 23" xfId="41295"/>
    <cellStyle name="40% - Énfasis2 41 24" xfId="42697"/>
    <cellStyle name="40% - Énfasis2 41 25" xfId="44096"/>
    <cellStyle name="40% - Énfasis2 41 26" xfId="45492"/>
    <cellStyle name="40% - Énfasis2 41 27" xfId="46878"/>
    <cellStyle name="40% - Énfasis2 41 28" xfId="48248"/>
    <cellStyle name="40% - Énfasis2 41 29" xfId="49600"/>
    <cellStyle name="40% - Énfasis2 41 3" xfId="13133"/>
    <cellStyle name="40% - Énfasis2 41 30" xfId="50926"/>
    <cellStyle name="40% - Énfasis2 41 31" xfId="52229"/>
    <cellStyle name="40% - Énfasis2 41 32" xfId="53482"/>
    <cellStyle name="40% - Énfasis2 41 33" xfId="54667"/>
    <cellStyle name="40% - Énfasis2 41 34" xfId="55745"/>
    <cellStyle name="40% - Énfasis2 41 35" xfId="56684"/>
    <cellStyle name="40% - Énfasis2 41 36" xfId="57410"/>
    <cellStyle name="40% - Énfasis2 41 37" xfId="57870"/>
    <cellStyle name="40% - Énfasis2 41 4" xfId="14541"/>
    <cellStyle name="40% - Énfasis2 41 5" xfId="15949"/>
    <cellStyle name="40% - Énfasis2 41 6" xfId="17357"/>
    <cellStyle name="40% - Énfasis2 41 7" xfId="18765"/>
    <cellStyle name="40% - Énfasis2 41 8" xfId="20173"/>
    <cellStyle name="40% - Énfasis2 41 9" xfId="21581"/>
    <cellStyle name="40% - Énfasis2 42" xfId="7632"/>
    <cellStyle name="40% - Énfasis2 43" xfId="9808"/>
    <cellStyle name="40% - Énfasis2 44" xfId="11280"/>
    <cellStyle name="40% - Énfasis2 45" xfId="12688"/>
    <cellStyle name="40% - Énfasis2 46" xfId="14096"/>
    <cellStyle name="40% - Énfasis2 47" xfId="15504"/>
    <cellStyle name="40% - Énfasis2 48" xfId="16912"/>
    <cellStyle name="40% - Énfasis2 49" xfId="18320"/>
    <cellStyle name="40% - Énfasis2 5" xfId="479"/>
    <cellStyle name="40% - Énfasis2 5 10" xfId="2111"/>
    <cellStyle name="40% - Énfasis2 5 11" xfId="2257"/>
    <cellStyle name="40% - Énfasis2 5 12" xfId="2446"/>
    <cellStyle name="40% - Énfasis2 5 13" xfId="2603"/>
    <cellStyle name="40% - Énfasis2 5 14" xfId="2752"/>
    <cellStyle name="40% - Énfasis2 5 15" xfId="2893"/>
    <cellStyle name="40% - Énfasis2 5 16" xfId="2950"/>
    <cellStyle name="40% - Énfasis2 5 2" xfId="849"/>
    <cellStyle name="40% - Énfasis2 5 3" xfId="1009"/>
    <cellStyle name="40% - Énfasis2 5 4" xfId="1169"/>
    <cellStyle name="40% - Énfasis2 5 5" xfId="1329"/>
    <cellStyle name="40% - Énfasis2 5 6" xfId="1488"/>
    <cellStyle name="40% - Énfasis2 5 7" xfId="1647"/>
    <cellStyle name="40% - Énfasis2 5 8" xfId="1803"/>
    <cellStyle name="40% - Énfasis2 5 9" xfId="1959"/>
    <cellStyle name="40% - Énfasis2 50" xfId="19728"/>
    <cellStyle name="40% - Énfasis2 51" xfId="21136"/>
    <cellStyle name="40% - Énfasis2 52" xfId="22544"/>
    <cellStyle name="40% - Énfasis2 53" xfId="23952"/>
    <cellStyle name="40% - Énfasis2 54" xfId="25360"/>
    <cellStyle name="40% - Énfasis2 55" xfId="26768"/>
    <cellStyle name="40% - Énfasis2 56" xfId="28176"/>
    <cellStyle name="40% - Énfasis2 57" xfId="29585"/>
    <cellStyle name="40% - Énfasis2 58" xfId="30994"/>
    <cellStyle name="40% - Énfasis2 59" xfId="32402"/>
    <cellStyle name="40% - Énfasis2 6" xfId="512"/>
    <cellStyle name="40% - Énfasis2 6 10" xfId="2134"/>
    <cellStyle name="40% - Énfasis2 6 11" xfId="2280"/>
    <cellStyle name="40% - Énfasis2 6 12" xfId="2469"/>
    <cellStyle name="40% - Énfasis2 6 13" xfId="2626"/>
    <cellStyle name="40% - Énfasis2 6 14" xfId="2775"/>
    <cellStyle name="40% - Énfasis2 6 15" xfId="2916"/>
    <cellStyle name="40% - Énfasis2 6 16" xfId="2880"/>
    <cellStyle name="40% - Énfasis2 6 17" xfId="58191"/>
    <cellStyle name="40% - Énfasis2 6 2" xfId="872"/>
    <cellStyle name="40% - Énfasis2 6 3" xfId="1032"/>
    <cellStyle name="40% - Énfasis2 6 4" xfId="1192"/>
    <cellStyle name="40% - Énfasis2 6 5" xfId="1352"/>
    <cellStyle name="40% - Énfasis2 6 6" xfId="1511"/>
    <cellStyle name="40% - Énfasis2 6 7" xfId="1670"/>
    <cellStyle name="40% - Énfasis2 6 8" xfId="1826"/>
    <cellStyle name="40% - Énfasis2 6 9" xfId="1982"/>
    <cellStyle name="40% - Énfasis2 60" xfId="28822"/>
    <cellStyle name="40% - Énfasis2 61" xfId="34770"/>
    <cellStyle name="40% - Énfasis2 62" xfId="36630"/>
    <cellStyle name="40% - Énfasis2 63" xfId="38038"/>
    <cellStyle name="40% - Énfasis2 64" xfId="39444"/>
    <cellStyle name="40% - Énfasis2 65" xfId="40849"/>
    <cellStyle name="40% - Énfasis2 66" xfId="42252"/>
    <cellStyle name="40% - Énfasis2 67" xfId="43651"/>
    <cellStyle name="40% - Énfasis2 68" xfId="45047"/>
    <cellStyle name="40% - Énfasis2 69" xfId="46438"/>
    <cellStyle name="40% - Énfasis2 7" xfId="529"/>
    <cellStyle name="40% - Énfasis2 7 10" xfId="2146"/>
    <cellStyle name="40% - Énfasis2 7 11" xfId="2292"/>
    <cellStyle name="40% - Énfasis2 7 12" xfId="2481"/>
    <cellStyle name="40% - Énfasis2 7 13" xfId="2638"/>
    <cellStyle name="40% - Énfasis2 7 14" xfId="2787"/>
    <cellStyle name="40% - Énfasis2 7 15" xfId="2928"/>
    <cellStyle name="40% - Énfasis2 7 16" xfId="2861"/>
    <cellStyle name="40% - Énfasis2 7 17" xfId="58192"/>
    <cellStyle name="40% - Énfasis2 7 2" xfId="884"/>
    <cellStyle name="40% - Énfasis2 7 3" xfId="1044"/>
    <cellStyle name="40% - Énfasis2 7 4" xfId="1204"/>
    <cellStyle name="40% - Énfasis2 7 5" xfId="1364"/>
    <cellStyle name="40% - Énfasis2 7 6" xfId="1523"/>
    <cellStyle name="40% - Énfasis2 7 7" xfId="1682"/>
    <cellStyle name="40% - Énfasis2 7 8" xfId="1838"/>
    <cellStyle name="40% - Énfasis2 7 9" xfId="1994"/>
    <cellStyle name="40% - Énfasis2 70" xfId="47812"/>
    <cellStyle name="40% - Énfasis2 71" xfId="49170"/>
    <cellStyle name="40% - Énfasis2 72" xfId="50506"/>
    <cellStyle name="40% - Énfasis2 73" xfId="51812"/>
    <cellStyle name="40% - Énfasis2 74" xfId="53082"/>
    <cellStyle name="40% - Énfasis2 75" xfId="54285"/>
    <cellStyle name="40% - Énfasis2 76" xfId="55392"/>
    <cellStyle name="40% - Énfasis2 77" xfId="56384"/>
    <cellStyle name="40% - Énfasis2 78" xfId="58188"/>
    <cellStyle name="40% - Énfasis2 79" xfId="58246"/>
    <cellStyle name="40% - Énfasis2 8" xfId="586"/>
    <cellStyle name="40% - Énfasis2 8 10" xfId="4624"/>
    <cellStyle name="40% - Énfasis2 8 11" xfId="4761"/>
    <cellStyle name="40% - Énfasis2 8 12" xfId="4883"/>
    <cellStyle name="40% - Énfasis2 8 13" xfId="5009"/>
    <cellStyle name="40% - Énfasis2 8 14" xfId="5127"/>
    <cellStyle name="40% - Énfasis2 8 15" xfId="5260"/>
    <cellStyle name="40% - Énfasis2 8 16" xfId="5386"/>
    <cellStyle name="40% - Énfasis2 8 17" xfId="5510"/>
    <cellStyle name="40% - Énfasis2 8 18" xfId="5633"/>
    <cellStyle name="40% - Énfasis2 8 19" xfId="5731"/>
    <cellStyle name="40% - Énfasis2 8 2" xfId="3179"/>
    <cellStyle name="40% - Énfasis2 8 20" xfId="5901"/>
    <cellStyle name="40% - Énfasis2 8 21" xfId="6028"/>
    <cellStyle name="40% - Énfasis2 8 22" xfId="6155"/>
    <cellStyle name="40% - Énfasis2 8 23" xfId="6282"/>
    <cellStyle name="40% - Énfasis2 8 24" xfId="6409"/>
    <cellStyle name="40% - Énfasis2 8 25" xfId="6536"/>
    <cellStyle name="40% - Énfasis2 8 26" xfId="6663"/>
    <cellStyle name="40% - Énfasis2 8 27" xfId="6790"/>
    <cellStyle name="40% - Énfasis2 8 28" xfId="6917"/>
    <cellStyle name="40% - Énfasis2 8 29" xfId="7044"/>
    <cellStyle name="40% - Énfasis2 8 3" xfId="3771"/>
    <cellStyle name="40% - Énfasis2 8 30" xfId="7171"/>
    <cellStyle name="40% - Énfasis2 8 31" xfId="7298"/>
    <cellStyle name="40% - Énfasis2 8 32" xfId="7425"/>
    <cellStyle name="40% - Énfasis2 8 33" xfId="7551"/>
    <cellStyle name="40% - Énfasis2 8 34" xfId="7678"/>
    <cellStyle name="40% - Énfasis2 8 35" xfId="7769"/>
    <cellStyle name="40% - Énfasis2 8 36" xfId="9278"/>
    <cellStyle name="40% - Énfasis2 8 37" xfId="11611"/>
    <cellStyle name="40% - Énfasis2 8 38" xfId="13019"/>
    <cellStyle name="40% - Énfasis2 8 39" xfId="14427"/>
    <cellStyle name="40% - Énfasis2 8 4" xfId="3892"/>
    <cellStyle name="40% - Énfasis2 8 40" xfId="15835"/>
    <cellStyle name="40% - Énfasis2 8 41" xfId="17243"/>
    <cellStyle name="40% - Énfasis2 8 42" xfId="18651"/>
    <cellStyle name="40% - Énfasis2 8 43" xfId="20059"/>
    <cellStyle name="40% - Énfasis2 8 44" xfId="21467"/>
    <cellStyle name="40% - Énfasis2 8 45" xfId="22875"/>
    <cellStyle name="40% - Énfasis2 8 46" xfId="24283"/>
    <cellStyle name="40% - Énfasis2 8 47" xfId="25691"/>
    <cellStyle name="40% - Énfasis2 8 48" xfId="27099"/>
    <cellStyle name="40% - Énfasis2 8 49" xfId="28507"/>
    <cellStyle name="40% - Énfasis2 8 5" xfId="4015"/>
    <cellStyle name="40% - Énfasis2 8 50" xfId="29917"/>
    <cellStyle name="40% - Énfasis2 8 51" xfId="31324"/>
    <cellStyle name="40% - Énfasis2 8 52" xfId="32734"/>
    <cellStyle name="40% - Énfasis2 8 53" xfId="31371"/>
    <cellStyle name="40% - Énfasis2 8 54" xfId="35133"/>
    <cellStyle name="40% - Énfasis2 8 55" xfId="36962"/>
    <cellStyle name="40% - Énfasis2 8 56" xfId="38370"/>
    <cellStyle name="40% - Énfasis2 8 57" xfId="39776"/>
    <cellStyle name="40% - Énfasis2 8 58" xfId="41181"/>
    <cellStyle name="40% - Énfasis2 8 59" xfId="42583"/>
    <cellStyle name="40% - Énfasis2 8 6" xfId="4138"/>
    <cellStyle name="40% - Énfasis2 8 60" xfId="43982"/>
    <cellStyle name="40% - Énfasis2 8 61" xfId="45378"/>
    <cellStyle name="40% - Énfasis2 8 62" xfId="46766"/>
    <cellStyle name="40% - Énfasis2 8 63" xfId="48136"/>
    <cellStyle name="40% - Énfasis2 8 64" xfId="49488"/>
    <cellStyle name="40% - Énfasis2 8 65" xfId="50815"/>
    <cellStyle name="40% - Énfasis2 8 66" xfId="52119"/>
    <cellStyle name="40% - Énfasis2 8 67" xfId="53376"/>
    <cellStyle name="40% - Énfasis2 8 68" xfId="54566"/>
    <cellStyle name="40% - Énfasis2 8 69" xfId="55651"/>
    <cellStyle name="40% - Énfasis2 8 7" xfId="4262"/>
    <cellStyle name="40% - Énfasis2 8 70" xfId="56606"/>
    <cellStyle name="40% - Énfasis2 8 8" xfId="4385"/>
    <cellStyle name="40% - Énfasis2 8 9" xfId="4510"/>
    <cellStyle name="40% - Énfasis2 80" xfId="58244"/>
    <cellStyle name="40% - Énfasis2 81" xfId="58282"/>
    <cellStyle name="40% - Énfasis2 82" xfId="58286"/>
    <cellStyle name="40% - Énfasis2 83" xfId="58300"/>
    <cellStyle name="40% - Énfasis2 84" xfId="58314"/>
    <cellStyle name="40% - Énfasis2 85" xfId="58328"/>
    <cellStyle name="40% - Énfasis2 86" xfId="58342"/>
    <cellStyle name="40% - Énfasis2 87" xfId="58356"/>
    <cellStyle name="40% - Énfasis2 88" xfId="58370"/>
    <cellStyle name="40% - Énfasis2 89" xfId="58384"/>
    <cellStyle name="40% - Énfasis2 9" xfId="726"/>
    <cellStyle name="40% - Énfasis2 9 10" xfId="3939"/>
    <cellStyle name="40% - Énfasis2 9 11" xfId="4562"/>
    <cellStyle name="40% - Énfasis2 9 12" xfId="4287"/>
    <cellStyle name="40% - Énfasis2 9 13" xfId="4237"/>
    <cellStyle name="40% - Énfasis2 9 14" xfId="4575"/>
    <cellStyle name="40% - Énfasis2 9 15" xfId="3374"/>
    <cellStyle name="40% - Énfasis2 9 16" xfId="5075"/>
    <cellStyle name="40% - Énfasis2 9 17" xfId="3311"/>
    <cellStyle name="40% - Énfasis2 9 18" xfId="4297"/>
    <cellStyle name="40% - Énfasis2 9 19" xfId="4326"/>
    <cellStyle name="40% - Énfasis2 9 2" xfId="3220"/>
    <cellStyle name="40% - Énfasis2 9 2 2" xfId="3427"/>
    <cellStyle name="40% - Énfasis2 9 20" xfId="5448"/>
    <cellStyle name="40% - Énfasis2 9 21" xfId="4945"/>
    <cellStyle name="40% - Énfasis2 9 22" xfId="4949"/>
    <cellStyle name="40% - Énfasis2 9 23" xfId="5824"/>
    <cellStyle name="40% - Énfasis2 9 24" xfId="3252"/>
    <cellStyle name="40% - Énfasis2 9 25" xfId="4702"/>
    <cellStyle name="40% - Énfasis2 9 26" xfId="5949"/>
    <cellStyle name="40% - Énfasis2 9 27" xfId="6076"/>
    <cellStyle name="40% - Énfasis2 9 28" xfId="6203"/>
    <cellStyle name="40% - Énfasis2 9 29" xfId="6330"/>
    <cellStyle name="40% - Énfasis2 9 3" xfId="3463"/>
    <cellStyle name="40% - Énfasis2 9 30" xfId="6457"/>
    <cellStyle name="40% - Énfasis2 9 31" xfId="6584"/>
    <cellStyle name="40% - Énfasis2 9 32" xfId="6711"/>
    <cellStyle name="40% - Énfasis2 9 33" xfId="6838"/>
    <cellStyle name="40% - Énfasis2 9 34" xfId="6965"/>
    <cellStyle name="40% - Énfasis2 9 35" xfId="7809"/>
    <cellStyle name="40% - Énfasis2 9 36" xfId="7961"/>
    <cellStyle name="40% - Énfasis2 9 37" xfId="10704"/>
    <cellStyle name="40% - Énfasis2 9 38" xfId="12112"/>
    <cellStyle name="40% - Énfasis2 9 39" xfId="13520"/>
    <cellStyle name="40% - Énfasis2 9 4" xfId="3412"/>
    <cellStyle name="40% - Énfasis2 9 40" xfId="14928"/>
    <cellStyle name="40% - Énfasis2 9 41" xfId="16336"/>
    <cellStyle name="40% - Énfasis2 9 42" xfId="17744"/>
    <cellStyle name="40% - Énfasis2 9 43" xfId="19152"/>
    <cellStyle name="40% - Énfasis2 9 44" xfId="20560"/>
    <cellStyle name="40% - Énfasis2 9 45" xfId="21968"/>
    <cellStyle name="40% - Énfasis2 9 46" xfId="23376"/>
    <cellStyle name="40% - Énfasis2 9 47" xfId="24784"/>
    <cellStyle name="40% - Énfasis2 9 48" xfId="26192"/>
    <cellStyle name="40% - Énfasis2 9 49" xfId="27600"/>
    <cellStyle name="40% - Énfasis2 9 5" xfId="3239"/>
    <cellStyle name="40% - Énfasis2 9 50" xfId="29008"/>
    <cellStyle name="40% - Énfasis2 9 51" xfId="30417"/>
    <cellStyle name="40% - Énfasis2 9 52" xfId="31825"/>
    <cellStyle name="40% - Énfasis2 9 53" xfId="29365"/>
    <cellStyle name="40% - Énfasis2 9 54" xfId="33526"/>
    <cellStyle name="40% - Énfasis2 9 55" xfId="36053"/>
    <cellStyle name="40% - Énfasis2 9 56" xfId="37461"/>
    <cellStyle name="40% - Énfasis2 9 57" xfId="38867"/>
    <cellStyle name="40% - Énfasis2 9 58" xfId="40273"/>
    <cellStyle name="40% - Énfasis2 9 59" xfId="41677"/>
    <cellStyle name="40% - Énfasis2 9 6" xfId="3696"/>
    <cellStyle name="40% - Énfasis2 9 60" xfId="43077"/>
    <cellStyle name="40% - Énfasis2 9 61" xfId="44476"/>
    <cellStyle name="40% - Énfasis2 9 62" xfId="45869"/>
    <cellStyle name="40% - Énfasis2 9 63" xfId="47246"/>
    <cellStyle name="40% - Énfasis2 9 64" xfId="48612"/>
    <cellStyle name="40% - Énfasis2 9 65" xfId="49962"/>
    <cellStyle name="40% - Énfasis2 9 66" xfId="51280"/>
    <cellStyle name="40% - Énfasis2 9 67" xfId="52573"/>
    <cellStyle name="40% - Énfasis2 9 68" xfId="53811"/>
    <cellStyle name="40% - Énfasis2 9 69" xfId="54962"/>
    <cellStyle name="40% - Énfasis2 9 7" xfId="3520"/>
    <cellStyle name="40% - Énfasis2 9 70" xfId="56010"/>
    <cellStyle name="40% - Énfasis2 9 8" xfId="3367"/>
    <cellStyle name="40% - Énfasis2 9 9" xfId="3816"/>
    <cellStyle name="40% - Énfasis2 90" xfId="58398"/>
    <cellStyle name="40% - Énfasis2 91" xfId="58411"/>
    <cellStyle name="40% - Énfasis2 92" xfId="58423"/>
    <cellStyle name="40% - Énfasis2 93" xfId="58435"/>
    <cellStyle name="40% - Énfasis2 94" xfId="58446"/>
    <cellStyle name="40% - Énfasis2 95" xfId="58469"/>
    <cellStyle name="40% - Énfasis2 96" xfId="58484"/>
    <cellStyle name="40% - Énfasis2 97" xfId="58504"/>
    <cellStyle name="40% - Énfasis3" xfId="272" builtinId="39" customBuiltin="1"/>
    <cellStyle name="40% - Énfasis3 10" xfId="976"/>
    <cellStyle name="40% - Énfasis3 10 10" xfId="20376"/>
    <cellStyle name="40% - Énfasis3 10 11" xfId="21784"/>
    <cellStyle name="40% - Énfasis3 10 12" xfId="23192"/>
    <cellStyle name="40% - Énfasis3 10 13" xfId="24600"/>
    <cellStyle name="40% - Énfasis3 10 14" xfId="26008"/>
    <cellStyle name="40% - Énfasis3 10 15" xfId="27416"/>
    <cellStyle name="40% - Énfasis3 10 16" xfId="28824"/>
    <cellStyle name="40% - Énfasis3 10 17" xfId="30234"/>
    <cellStyle name="40% - Énfasis3 10 18" xfId="31641"/>
    <cellStyle name="40% - Énfasis3 10 19" xfId="33051"/>
    <cellStyle name="40% - Énfasis3 10 2" xfId="3605"/>
    <cellStyle name="40% - Énfasis3 10 20" xfId="17103"/>
    <cellStyle name="40% - Énfasis3 10 21" xfId="35869"/>
    <cellStyle name="40% - Énfasis3 10 22" xfId="37277"/>
    <cellStyle name="40% - Énfasis3 10 23" xfId="38685"/>
    <cellStyle name="40% - Énfasis3 10 24" xfId="40091"/>
    <cellStyle name="40% - Énfasis3 10 25" xfId="41496"/>
    <cellStyle name="40% - Énfasis3 10 26" xfId="42896"/>
    <cellStyle name="40% - Énfasis3 10 27" xfId="44295"/>
    <cellStyle name="40% - Énfasis3 10 28" xfId="45690"/>
    <cellStyle name="40% - Énfasis3 10 29" xfId="47072"/>
    <cellStyle name="40% - Énfasis3 10 3" xfId="10520"/>
    <cellStyle name="40% - Énfasis3 10 30" xfId="48439"/>
    <cellStyle name="40% - Énfasis3 10 31" xfId="49789"/>
    <cellStyle name="40% - Énfasis3 10 32" xfId="51109"/>
    <cellStyle name="40% - Énfasis3 10 33" xfId="52405"/>
    <cellStyle name="40% - Énfasis3 10 34" xfId="53646"/>
    <cellStyle name="40% - Énfasis3 10 35" xfId="54812"/>
    <cellStyle name="40% - Énfasis3 10 36" xfId="55875"/>
    <cellStyle name="40% - Énfasis3 10 37" xfId="56785"/>
    <cellStyle name="40% - Énfasis3 10 4" xfId="11928"/>
    <cellStyle name="40% - Énfasis3 10 5" xfId="13336"/>
    <cellStyle name="40% - Énfasis3 10 6" xfId="14744"/>
    <cellStyle name="40% - Énfasis3 10 7" xfId="16152"/>
    <cellStyle name="40% - Énfasis3 10 8" xfId="17560"/>
    <cellStyle name="40% - Énfasis3 10 9" xfId="18968"/>
    <cellStyle name="40% - Énfasis3 11" xfId="1136"/>
    <cellStyle name="40% - Énfasis3 11 10" xfId="19962"/>
    <cellStyle name="40% - Énfasis3 11 11" xfId="21370"/>
    <cellStyle name="40% - Énfasis3 11 12" xfId="22778"/>
    <cellStyle name="40% - Énfasis3 11 13" xfId="24186"/>
    <cellStyle name="40% - Énfasis3 11 14" xfId="25594"/>
    <cellStyle name="40% - Énfasis3 11 15" xfId="27002"/>
    <cellStyle name="40% - Énfasis3 11 16" xfId="28410"/>
    <cellStyle name="40% - Énfasis3 11 17" xfId="29820"/>
    <cellStyle name="40% - Énfasis3 11 18" xfId="31227"/>
    <cellStyle name="40% - Énfasis3 11 19" xfId="32637"/>
    <cellStyle name="40% - Énfasis3 11 2" xfId="3723"/>
    <cellStyle name="40% - Énfasis3 11 20" xfId="28741"/>
    <cellStyle name="40% - Énfasis3 11 21" xfId="35137"/>
    <cellStyle name="40% - Énfasis3 11 22" xfId="36865"/>
    <cellStyle name="40% - Énfasis3 11 23" xfId="38273"/>
    <cellStyle name="40% - Énfasis3 11 24" xfId="39679"/>
    <cellStyle name="40% - Énfasis3 11 25" xfId="41084"/>
    <cellStyle name="40% - Énfasis3 11 26" xfId="42486"/>
    <cellStyle name="40% - Énfasis3 11 27" xfId="43885"/>
    <cellStyle name="40% - Énfasis3 11 28" xfId="45281"/>
    <cellStyle name="40% - Énfasis3 11 29" xfId="46669"/>
    <cellStyle name="40% - Énfasis3 11 3" xfId="8673"/>
    <cellStyle name="40% - Énfasis3 11 30" xfId="48039"/>
    <cellStyle name="40% - Énfasis3 11 31" xfId="49392"/>
    <cellStyle name="40% - Énfasis3 11 32" xfId="50721"/>
    <cellStyle name="40% - Énfasis3 11 33" xfId="52025"/>
    <cellStyle name="40% - Énfasis3 11 34" xfId="53285"/>
    <cellStyle name="40% - Énfasis3 11 35" xfId="54479"/>
    <cellStyle name="40% - Énfasis3 11 36" xfId="55571"/>
    <cellStyle name="40% - Énfasis3 11 37" xfId="56538"/>
    <cellStyle name="40% - Énfasis3 11 4" xfId="11514"/>
    <cellStyle name="40% - Énfasis3 11 5" xfId="12922"/>
    <cellStyle name="40% - Énfasis3 11 6" xfId="14330"/>
    <cellStyle name="40% - Énfasis3 11 7" xfId="15738"/>
    <cellStyle name="40% - Énfasis3 11 8" xfId="17146"/>
    <cellStyle name="40% - Énfasis3 11 9" xfId="18554"/>
    <cellStyle name="40% - Énfasis3 12" xfId="1296"/>
    <cellStyle name="40% - Énfasis3 12 10" xfId="14830"/>
    <cellStyle name="40% - Énfasis3 12 11" xfId="16238"/>
    <cellStyle name="40% - Énfasis3 12 12" xfId="17646"/>
    <cellStyle name="40% - Énfasis3 12 13" xfId="19054"/>
    <cellStyle name="40% - Énfasis3 12 14" xfId="20462"/>
    <cellStyle name="40% - Énfasis3 12 15" xfId="21870"/>
    <cellStyle name="40% - Énfasis3 12 16" xfId="23278"/>
    <cellStyle name="40% - Énfasis3 12 17" xfId="24686"/>
    <cellStyle name="40% - Énfasis3 12 18" xfId="26094"/>
    <cellStyle name="40% - Énfasis3 12 19" xfId="27502"/>
    <cellStyle name="40% - Énfasis3 12 2" xfId="3844"/>
    <cellStyle name="40% - Énfasis3 12 20" xfId="29177"/>
    <cellStyle name="40% - Énfasis3 12 21" xfId="33630"/>
    <cellStyle name="40% - Énfasis3 12 22" xfId="31079"/>
    <cellStyle name="40% - Énfasis3 12 23" xfId="35532"/>
    <cellStyle name="40% - Énfasis3 12 24" xfId="31304"/>
    <cellStyle name="40% - Énfasis3 12 25" xfId="35955"/>
    <cellStyle name="40% - Énfasis3 12 26" xfId="37363"/>
    <cellStyle name="40% - Énfasis3 12 27" xfId="38771"/>
    <cellStyle name="40% - Énfasis3 12 28" xfId="40177"/>
    <cellStyle name="40% - Énfasis3 12 29" xfId="41582"/>
    <cellStyle name="40% - Énfasis3 12 3" xfId="6235"/>
    <cellStyle name="40% - Énfasis3 12 30" xfId="42982"/>
    <cellStyle name="40% - Énfasis3 12 31" xfId="44381"/>
    <cellStyle name="40% - Énfasis3 12 32" xfId="45775"/>
    <cellStyle name="40% - Énfasis3 12 33" xfId="47155"/>
    <cellStyle name="40% - Énfasis3 12 34" xfId="48522"/>
    <cellStyle name="40% - Énfasis3 12 35" xfId="49872"/>
    <cellStyle name="40% - Énfasis3 12 36" xfId="51191"/>
    <cellStyle name="40% - Énfasis3 12 37" xfId="52486"/>
    <cellStyle name="40% - Énfasis3 12 4" xfId="9048"/>
    <cellStyle name="40% - Énfasis3 12 5" xfId="10100"/>
    <cellStyle name="40% - Énfasis3 12 6" xfId="8509"/>
    <cellStyle name="40% - Énfasis3 12 7" xfId="10606"/>
    <cellStyle name="40% - Énfasis3 12 8" xfId="12014"/>
    <cellStyle name="40% - Énfasis3 12 9" xfId="13422"/>
    <cellStyle name="40% - Énfasis3 13" xfId="1456"/>
    <cellStyle name="40% - Énfasis3 13 10" xfId="21345"/>
    <cellStyle name="40% - Énfasis3 13 11" xfId="22753"/>
    <cellStyle name="40% - Énfasis3 13 12" xfId="24161"/>
    <cellStyle name="40% - Énfasis3 13 13" xfId="25569"/>
    <cellStyle name="40% - Énfasis3 13 14" xfId="26977"/>
    <cellStyle name="40% - Énfasis3 13 15" xfId="28385"/>
    <cellStyle name="40% - Énfasis3 13 16" xfId="29795"/>
    <cellStyle name="40% - Énfasis3 13 17" xfId="31202"/>
    <cellStyle name="40% - Énfasis3 13 18" xfId="32612"/>
    <cellStyle name="40% - Énfasis3 13 19" xfId="34019"/>
    <cellStyle name="40% - Énfasis3 13 2" xfId="3967"/>
    <cellStyle name="40% - Énfasis3 13 20" xfId="35111"/>
    <cellStyle name="40% - Énfasis3 13 21" xfId="36840"/>
    <cellStyle name="40% - Énfasis3 13 22" xfId="38248"/>
    <cellStyle name="40% - Énfasis3 13 23" xfId="39654"/>
    <cellStyle name="40% - Énfasis3 13 24" xfId="41059"/>
    <cellStyle name="40% - Énfasis3 13 25" xfId="42461"/>
    <cellStyle name="40% - Énfasis3 13 26" xfId="43860"/>
    <cellStyle name="40% - Énfasis3 13 27" xfId="45256"/>
    <cellStyle name="40% - Énfasis3 13 28" xfId="46644"/>
    <cellStyle name="40% - Énfasis3 13 29" xfId="48016"/>
    <cellStyle name="40% - Énfasis3 13 3" xfId="11489"/>
    <cellStyle name="40% - Énfasis3 13 30" xfId="49369"/>
    <cellStyle name="40% - Énfasis3 13 31" xfId="50699"/>
    <cellStyle name="40% - Énfasis3 13 32" xfId="52003"/>
    <cellStyle name="40% - Énfasis3 13 33" xfId="53266"/>
    <cellStyle name="40% - Énfasis3 13 34" xfId="54460"/>
    <cellStyle name="40% - Énfasis3 13 35" xfId="55555"/>
    <cellStyle name="40% - Énfasis3 13 36" xfId="56523"/>
    <cellStyle name="40% - Énfasis3 13 37" xfId="57288"/>
    <cellStyle name="40% - Énfasis3 13 4" xfId="12897"/>
    <cellStyle name="40% - Énfasis3 13 5" xfId="14305"/>
    <cellStyle name="40% - Énfasis3 13 6" xfId="15713"/>
    <cellStyle name="40% - Énfasis3 13 7" xfId="17121"/>
    <cellStyle name="40% - Énfasis3 13 8" xfId="18529"/>
    <cellStyle name="40% - Énfasis3 13 9" xfId="19937"/>
    <cellStyle name="40% - Énfasis3 14" xfId="1614"/>
    <cellStyle name="40% - Énfasis3 14 10" xfId="16236"/>
    <cellStyle name="40% - Énfasis3 14 11" xfId="17644"/>
    <cellStyle name="40% - Énfasis3 14 12" xfId="19052"/>
    <cellStyle name="40% - Énfasis3 14 13" xfId="20460"/>
    <cellStyle name="40% - Énfasis3 14 14" xfId="21868"/>
    <cellStyle name="40% - Énfasis3 14 15" xfId="23276"/>
    <cellStyle name="40% - Énfasis3 14 16" xfId="24684"/>
    <cellStyle name="40% - Énfasis3 14 17" xfId="26092"/>
    <cellStyle name="40% - Énfasis3 14 18" xfId="27500"/>
    <cellStyle name="40% - Énfasis3 14 19" xfId="28908"/>
    <cellStyle name="40% - Énfasis3 14 2" xfId="4090"/>
    <cellStyle name="40% - Énfasis3 14 20" xfId="32964"/>
    <cellStyle name="40% - Énfasis3 14 21" xfId="33403"/>
    <cellStyle name="40% - Énfasis3 14 22" xfId="31620"/>
    <cellStyle name="40% - Énfasis3 14 23" xfId="30665"/>
    <cellStyle name="40% - Énfasis3 14 24" xfId="35953"/>
    <cellStyle name="40% - Énfasis3 14 25" xfId="37361"/>
    <cellStyle name="40% - Énfasis3 14 26" xfId="38769"/>
    <cellStyle name="40% - Énfasis3 14 27" xfId="40175"/>
    <cellStyle name="40% - Énfasis3 14 28" xfId="41580"/>
    <cellStyle name="40% - Énfasis3 14 29" xfId="42980"/>
    <cellStyle name="40% - Énfasis3 14 3" xfId="10395"/>
    <cellStyle name="40% - Énfasis3 14 30" xfId="44379"/>
    <cellStyle name="40% - Énfasis3 14 31" xfId="45773"/>
    <cellStyle name="40% - Énfasis3 14 32" xfId="47153"/>
    <cellStyle name="40% - Énfasis3 14 33" xfId="48520"/>
    <cellStyle name="40% - Énfasis3 14 34" xfId="49870"/>
    <cellStyle name="40% - Énfasis3 14 35" xfId="51189"/>
    <cellStyle name="40% - Énfasis3 14 36" xfId="52484"/>
    <cellStyle name="40% - Énfasis3 14 37" xfId="53724"/>
    <cellStyle name="40% - Énfasis3 14 4" xfId="9051"/>
    <cellStyle name="40% - Énfasis3 14 5" xfId="9739"/>
    <cellStyle name="40% - Énfasis3 14 6" xfId="10604"/>
    <cellStyle name="40% - Énfasis3 14 7" xfId="12012"/>
    <cellStyle name="40% - Énfasis3 14 8" xfId="13420"/>
    <cellStyle name="40% - Énfasis3 14 9" xfId="14828"/>
    <cellStyle name="40% - Énfasis3 15" xfId="1771"/>
    <cellStyle name="40% - Énfasis3 15 10" xfId="16367"/>
    <cellStyle name="40% - Énfasis3 15 11" xfId="17775"/>
    <cellStyle name="40% - Énfasis3 15 12" xfId="19183"/>
    <cellStyle name="40% - Énfasis3 15 13" xfId="20591"/>
    <cellStyle name="40% - Énfasis3 15 14" xfId="21999"/>
    <cellStyle name="40% - Énfasis3 15 15" xfId="23407"/>
    <cellStyle name="40% - Énfasis3 15 16" xfId="24815"/>
    <cellStyle name="40% - Énfasis3 15 17" xfId="26223"/>
    <cellStyle name="40% - Énfasis3 15 18" xfId="27631"/>
    <cellStyle name="40% - Énfasis3 15 19" xfId="29039"/>
    <cellStyle name="40% - Énfasis3 15 2" xfId="4214"/>
    <cellStyle name="40% - Énfasis3 15 20" xfId="29707"/>
    <cellStyle name="40% - Énfasis3 15 21" xfId="33406"/>
    <cellStyle name="40% - Énfasis3 15 22" xfId="31291"/>
    <cellStyle name="40% - Énfasis3 15 23" xfId="30654"/>
    <cellStyle name="40% - Énfasis3 15 24" xfId="36084"/>
    <cellStyle name="40% - Énfasis3 15 25" xfId="37492"/>
    <cellStyle name="40% - Énfasis3 15 26" xfId="38898"/>
    <cellStyle name="40% - Énfasis3 15 27" xfId="40304"/>
    <cellStyle name="40% - Énfasis3 15 28" xfId="41708"/>
    <cellStyle name="40% - Énfasis3 15 29" xfId="43108"/>
    <cellStyle name="40% - Énfasis3 15 3" xfId="7581"/>
    <cellStyle name="40% - Énfasis3 15 30" xfId="44507"/>
    <cellStyle name="40% - Énfasis3 15 31" xfId="45900"/>
    <cellStyle name="40% - Énfasis3 15 32" xfId="47277"/>
    <cellStyle name="40% - Énfasis3 15 33" xfId="48643"/>
    <cellStyle name="40% - Énfasis3 15 34" xfId="49990"/>
    <cellStyle name="40% - Énfasis3 15 35" xfId="51308"/>
    <cellStyle name="40% - Énfasis3 15 36" xfId="52600"/>
    <cellStyle name="40% - Énfasis3 15 37" xfId="53832"/>
    <cellStyle name="40% - Énfasis3 15 4" xfId="8991"/>
    <cellStyle name="40% - Énfasis3 15 5" xfId="9153"/>
    <cellStyle name="40% - Énfasis3 15 6" xfId="10735"/>
    <cellStyle name="40% - Énfasis3 15 7" xfId="12143"/>
    <cellStyle name="40% - Énfasis3 15 8" xfId="13551"/>
    <cellStyle name="40% - Énfasis3 15 9" xfId="14959"/>
    <cellStyle name="40% - Énfasis3 16" xfId="1925"/>
    <cellStyle name="40% - Énfasis3 16 10" xfId="13640"/>
    <cellStyle name="40% - Énfasis3 16 11" xfId="15048"/>
    <cellStyle name="40% - Énfasis3 16 12" xfId="16456"/>
    <cellStyle name="40% - Énfasis3 16 13" xfId="17864"/>
    <cellStyle name="40% - Énfasis3 16 14" xfId="19272"/>
    <cellStyle name="40% - Énfasis3 16 15" xfId="20680"/>
    <cellStyle name="40% - Énfasis3 16 16" xfId="22088"/>
    <cellStyle name="40% - Énfasis3 16 17" xfId="23496"/>
    <cellStyle name="40% - Énfasis3 16 18" xfId="24904"/>
    <cellStyle name="40% - Énfasis3 16 19" xfId="26312"/>
    <cellStyle name="40% - Énfasis3 16 2" xfId="4338"/>
    <cellStyle name="40% - Énfasis3 16 20" xfId="34982"/>
    <cellStyle name="40% - Énfasis3 16 21" xfId="31579"/>
    <cellStyle name="40% - Énfasis3 16 22" xfId="34347"/>
    <cellStyle name="40% - Énfasis3 16 23" xfId="35542"/>
    <cellStyle name="40% - Énfasis3 16 24" xfId="32311"/>
    <cellStyle name="40% - Énfasis3 16 25" xfId="21737"/>
    <cellStyle name="40% - Énfasis3 16 26" xfId="36174"/>
    <cellStyle name="40% - Énfasis3 16 27" xfId="37582"/>
    <cellStyle name="40% - Énfasis3 16 28" xfId="38988"/>
    <cellStyle name="40% - Énfasis3 16 29" xfId="40394"/>
    <cellStyle name="40% - Énfasis3 16 3" xfId="8373"/>
    <cellStyle name="40% - Énfasis3 16 30" xfId="41798"/>
    <cellStyle name="40% - Énfasis3 16 31" xfId="43198"/>
    <cellStyle name="40% - Énfasis3 16 32" xfId="44597"/>
    <cellStyle name="40% - Énfasis3 16 33" xfId="45989"/>
    <cellStyle name="40% - Énfasis3 16 34" xfId="47366"/>
    <cellStyle name="40% - Énfasis3 16 35" xfId="48731"/>
    <cellStyle name="40% - Énfasis3 16 36" xfId="50077"/>
    <cellStyle name="40% - Énfasis3 16 37" xfId="51390"/>
    <cellStyle name="40% - Énfasis3 16 4" xfId="10345"/>
    <cellStyle name="40% - Énfasis3 16 5" xfId="9992"/>
    <cellStyle name="40% - Énfasis3 16 6" xfId="8519"/>
    <cellStyle name="40% - Énfasis3 16 7" xfId="9522"/>
    <cellStyle name="40% - Énfasis3 16 8" xfId="10824"/>
    <cellStyle name="40% - Énfasis3 16 9" xfId="12232"/>
    <cellStyle name="40% - Énfasis3 17" xfId="2080"/>
    <cellStyle name="40% - Énfasis3 17 10" xfId="19627"/>
    <cellStyle name="40% - Énfasis3 17 11" xfId="21035"/>
    <cellStyle name="40% - Énfasis3 17 12" xfId="22443"/>
    <cellStyle name="40% - Énfasis3 17 13" xfId="23851"/>
    <cellStyle name="40% - Énfasis3 17 14" xfId="25259"/>
    <cellStyle name="40% - Énfasis3 17 15" xfId="26667"/>
    <cellStyle name="40% - Énfasis3 17 16" xfId="28075"/>
    <cellStyle name="40% - Énfasis3 17 17" xfId="29484"/>
    <cellStyle name="40% - Énfasis3 17 18" xfId="30893"/>
    <cellStyle name="40% - Énfasis3 17 19" xfId="32301"/>
    <cellStyle name="40% - Énfasis3 17 2" xfId="4462"/>
    <cellStyle name="40% - Énfasis3 17 20" xfId="34131"/>
    <cellStyle name="40% - Énfasis3 17 21" xfId="34662"/>
    <cellStyle name="40% - Énfasis3 17 22" xfId="36529"/>
    <cellStyle name="40% - Énfasis3 17 23" xfId="37937"/>
    <cellStyle name="40% - Énfasis3 17 24" xfId="39343"/>
    <cellStyle name="40% - Énfasis3 17 25" xfId="40748"/>
    <cellStyle name="40% - Énfasis3 17 26" xfId="42152"/>
    <cellStyle name="40% - Énfasis3 17 27" xfId="43551"/>
    <cellStyle name="40% - Énfasis3 17 28" xfId="44947"/>
    <cellStyle name="40% - Énfasis3 17 29" xfId="46339"/>
    <cellStyle name="40% - Énfasis3 17 3" xfId="9659"/>
    <cellStyle name="40% - Énfasis3 17 30" xfId="47714"/>
    <cellStyle name="40% - Énfasis3 17 31" xfId="49073"/>
    <cellStyle name="40% - Énfasis3 17 32" xfId="50411"/>
    <cellStyle name="40% - Énfasis3 17 33" xfId="51719"/>
    <cellStyle name="40% - Énfasis3 17 34" xfId="52991"/>
    <cellStyle name="40% - Énfasis3 17 35" xfId="54197"/>
    <cellStyle name="40% - Énfasis3 17 36" xfId="55311"/>
    <cellStyle name="40% - Énfasis3 17 37" xfId="56315"/>
    <cellStyle name="40% - Énfasis3 17 4" xfId="11179"/>
    <cellStyle name="40% - Énfasis3 17 5" xfId="12587"/>
    <cellStyle name="40% - Énfasis3 17 6" xfId="13995"/>
    <cellStyle name="40% - Énfasis3 17 7" xfId="15403"/>
    <cellStyle name="40% - Énfasis3 17 8" xfId="16811"/>
    <cellStyle name="40% - Énfasis3 17 9" xfId="18219"/>
    <cellStyle name="40% - Énfasis3 18" xfId="2240"/>
    <cellStyle name="40% - Énfasis3 18 10" xfId="11981"/>
    <cellStyle name="40% - Énfasis3 18 11" xfId="13389"/>
    <cellStyle name="40% - Énfasis3 18 12" xfId="14797"/>
    <cellStyle name="40% - Énfasis3 18 13" xfId="16205"/>
    <cellStyle name="40% - Énfasis3 18 14" xfId="17613"/>
    <cellStyle name="40% - Énfasis3 18 15" xfId="19021"/>
    <cellStyle name="40% - Énfasis3 18 16" xfId="20429"/>
    <cellStyle name="40% - Énfasis3 18 17" xfId="21837"/>
    <cellStyle name="40% - Énfasis3 18 18" xfId="23245"/>
    <cellStyle name="40% - Énfasis3 18 19" xfId="24653"/>
    <cellStyle name="40% - Énfasis3 18 2" xfId="4092"/>
    <cellStyle name="40% - Énfasis3 18 20" xfId="29489"/>
    <cellStyle name="40% - Énfasis3 18 21" xfId="34312"/>
    <cellStyle name="40% - Énfasis3 18 22" xfId="33823"/>
    <cellStyle name="40% - Énfasis3 18 23" xfId="33379"/>
    <cellStyle name="40% - Énfasis3 18 24" xfId="31300"/>
    <cellStyle name="40% - Énfasis3 18 25" xfId="32830"/>
    <cellStyle name="40% - Énfasis3 18 26" xfId="33812"/>
    <cellStyle name="40% - Énfasis3 18 27" xfId="35922"/>
    <cellStyle name="40% - Énfasis3 18 28" xfId="37330"/>
    <cellStyle name="40% - Énfasis3 18 29" xfId="38738"/>
    <cellStyle name="40% - Énfasis3 18 3" xfId="10143"/>
    <cellStyle name="40% - Énfasis3 18 30" xfId="40144"/>
    <cellStyle name="40% - Énfasis3 18 31" xfId="41549"/>
    <cellStyle name="40% - Énfasis3 18 32" xfId="42949"/>
    <cellStyle name="40% - Énfasis3 18 33" xfId="44348"/>
    <cellStyle name="40% - Énfasis3 18 34" xfId="45743"/>
    <cellStyle name="40% - Énfasis3 18 35" xfId="47124"/>
    <cellStyle name="40% - Énfasis3 18 36" xfId="48491"/>
    <cellStyle name="40% - Énfasis3 18 37" xfId="49841"/>
    <cellStyle name="40% - Énfasis3 18 4" xfId="10269"/>
    <cellStyle name="40% - Énfasis3 18 5" xfId="10116"/>
    <cellStyle name="40% - Énfasis3 18 6" xfId="10371"/>
    <cellStyle name="40% - Énfasis3 18 7" xfId="10287"/>
    <cellStyle name="40% - Énfasis3 18 8" xfId="8110"/>
    <cellStyle name="40% - Énfasis3 18 9" xfId="10573"/>
    <cellStyle name="40% - Énfasis3 19" xfId="2414"/>
    <cellStyle name="40% - Énfasis3 19 10" xfId="21452"/>
    <cellStyle name="40% - Énfasis3 19 11" xfId="22860"/>
    <cellStyle name="40% - Énfasis3 19 12" xfId="24268"/>
    <cellStyle name="40% - Énfasis3 19 13" xfId="25676"/>
    <cellStyle name="40% - Énfasis3 19 14" xfId="27084"/>
    <cellStyle name="40% - Énfasis3 19 15" xfId="28492"/>
    <cellStyle name="40% - Énfasis3 19 16" xfId="29902"/>
    <cellStyle name="40% - Énfasis3 19 17" xfId="31309"/>
    <cellStyle name="40% - Énfasis3 19 18" xfId="32719"/>
    <cellStyle name="40% - Énfasis3 19 19" xfId="34125"/>
    <cellStyle name="40% - Énfasis3 19 2" xfId="4713"/>
    <cellStyle name="40% - Énfasis3 19 20" xfId="35227"/>
    <cellStyle name="40% - Énfasis3 19 21" xfId="36947"/>
    <cellStyle name="40% - Énfasis3 19 22" xfId="38355"/>
    <cellStyle name="40% - Énfasis3 19 23" xfId="39761"/>
    <cellStyle name="40% - Énfasis3 19 24" xfId="41166"/>
    <cellStyle name="40% - Énfasis3 19 25" xfId="42568"/>
    <cellStyle name="40% - Énfasis3 19 26" xfId="43967"/>
    <cellStyle name="40% - Énfasis3 19 27" xfId="45363"/>
    <cellStyle name="40% - Énfasis3 19 28" xfId="46751"/>
    <cellStyle name="40% - Énfasis3 19 29" xfId="48121"/>
    <cellStyle name="40% - Énfasis3 19 3" xfId="11596"/>
    <cellStyle name="40% - Énfasis3 19 30" xfId="49474"/>
    <cellStyle name="40% - Énfasis3 19 31" xfId="50801"/>
    <cellStyle name="40% - Énfasis3 19 32" xfId="52105"/>
    <cellStyle name="40% - Énfasis3 19 33" xfId="53362"/>
    <cellStyle name="40% - Énfasis3 19 34" xfId="54553"/>
    <cellStyle name="40% - Énfasis3 19 35" xfId="55641"/>
    <cellStyle name="40% - Énfasis3 19 36" xfId="56597"/>
    <cellStyle name="40% - Énfasis3 19 37" xfId="57341"/>
    <cellStyle name="40% - Énfasis3 19 4" xfId="13004"/>
    <cellStyle name="40% - Énfasis3 19 5" xfId="14412"/>
    <cellStyle name="40% - Énfasis3 19 6" xfId="15820"/>
    <cellStyle name="40% - Énfasis3 19 7" xfId="17228"/>
    <cellStyle name="40% - Énfasis3 19 8" xfId="18636"/>
    <cellStyle name="40% - Énfasis3 19 9" xfId="20044"/>
    <cellStyle name="40% - Énfasis3 2" xfId="109"/>
    <cellStyle name="40% - Énfasis3 2 10" xfId="1231"/>
    <cellStyle name="40% - Énfasis3 2 11" xfId="1391"/>
    <cellStyle name="40% - Énfasis3 2 12" xfId="1549"/>
    <cellStyle name="40% - Énfasis3 2 13" xfId="1708"/>
    <cellStyle name="40% - Énfasis3 2 14" xfId="1863"/>
    <cellStyle name="40% - Énfasis3 2 15" xfId="2018"/>
    <cellStyle name="40% - Énfasis3 2 16" xfId="2250"/>
    <cellStyle name="40% - Énfasis3 2 17" xfId="2303"/>
    <cellStyle name="40% - Énfasis3 2 18" xfId="2507"/>
    <cellStyle name="40% - Énfasis3 2 19" xfId="2664"/>
    <cellStyle name="40% - Énfasis3 2 2" xfId="401"/>
    <cellStyle name="40% - Énfasis3 2 20" xfId="2519"/>
    <cellStyle name="40% - Énfasis3 2 3" xfId="459"/>
    <cellStyle name="40% - Énfasis3 2 4" xfId="561"/>
    <cellStyle name="40% - Énfasis3 2 5" xfId="618"/>
    <cellStyle name="40% - Énfasis3 2 5 2" xfId="57939"/>
    <cellStyle name="40% - Énfasis3 2 6" xfId="675"/>
    <cellStyle name="40% - Énfasis3 2 6 2" xfId="58018"/>
    <cellStyle name="40% - Énfasis3 2 7" xfId="748"/>
    <cellStyle name="40% - Énfasis3 2 7 2" xfId="58087"/>
    <cellStyle name="40% - Énfasis3 2 8" xfId="911"/>
    <cellStyle name="40% - Énfasis3 2 9" xfId="1071"/>
    <cellStyle name="40% - Énfasis3 20" xfId="2571"/>
    <cellStyle name="40% - Énfasis3 20 10" xfId="18980"/>
    <cellStyle name="40% - Énfasis3 20 11" xfId="20388"/>
    <cellStyle name="40% - Énfasis3 20 12" xfId="21796"/>
    <cellStyle name="40% - Énfasis3 20 13" xfId="23204"/>
    <cellStyle name="40% - Énfasis3 20 14" xfId="24612"/>
    <cellStyle name="40% - Énfasis3 20 15" xfId="26020"/>
    <cellStyle name="40% - Énfasis3 20 16" xfId="27428"/>
    <cellStyle name="40% - Énfasis3 20 17" xfId="28836"/>
    <cellStyle name="40% - Énfasis3 20 18" xfId="30246"/>
    <cellStyle name="40% - Énfasis3 20 19" xfId="31653"/>
    <cellStyle name="40% - Énfasis3 20 2" xfId="4836"/>
    <cellStyle name="40% - Énfasis3 20 20" xfId="30926"/>
    <cellStyle name="40% - Énfasis3 20 21" xfId="33914"/>
    <cellStyle name="40% - Énfasis3 20 22" xfId="35881"/>
    <cellStyle name="40% - Énfasis3 20 23" xfId="37289"/>
    <cellStyle name="40% - Énfasis3 20 24" xfId="38697"/>
    <cellStyle name="40% - Énfasis3 20 25" xfId="40103"/>
    <cellStyle name="40% - Énfasis3 20 26" xfId="41508"/>
    <cellStyle name="40% - Énfasis3 20 27" xfId="42908"/>
    <cellStyle name="40% - Énfasis3 20 28" xfId="44307"/>
    <cellStyle name="40% - Énfasis3 20 29" xfId="45702"/>
    <cellStyle name="40% - Énfasis3 20 3" xfId="9487"/>
    <cellStyle name="40% - Énfasis3 20 30" xfId="47083"/>
    <cellStyle name="40% - Énfasis3 20 31" xfId="48450"/>
    <cellStyle name="40% - Énfasis3 20 32" xfId="49800"/>
    <cellStyle name="40% - Énfasis3 20 33" xfId="51120"/>
    <cellStyle name="40% - Énfasis3 20 34" xfId="52415"/>
    <cellStyle name="40% - Énfasis3 20 35" xfId="53656"/>
    <cellStyle name="40% - Énfasis3 20 36" xfId="54821"/>
    <cellStyle name="40% - Énfasis3 20 37" xfId="55884"/>
    <cellStyle name="40% - Énfasis3 20 4" xfId="10532"/>
    <cellStyle name="40% - Énfasis3 20 5" xfId="11940"/>
    <cellStyle name="40% - Énfasis3 20 6" xfId="13348"/>
    <cellStyle name="40% - Énfasis3 20 7" xfId="14756"/>
    <cellStyle name="40% - Énfasis3 20 8" xfId="16164"/>
    <cellStyle name="40% - Énfasis3 20 9" xfId="17572"/>
    <cellStyle name="40% - Énfasis3 21" xfId="2722"/>
    <cellStyle name="40% - Énfasis3 21 10" xfId="18865"/>
    <cellStyle name="40% - Énfasis3 21 11" xfId="20273"/>
    <cellStyle name="40% - Énfasis3 21 12" xfId="21681"/>
    <cellStyle name="40% - Énfasis3 21 13" xfId="23089"/>
    <cellStyle name="40% - Énfasis3 21 14" xfId="24497"/>
    <cellStyle name="40% - Énfasis3 21 15" xfId="25905"/>
    <cellStyle name="40% - Énfasis3 21 16" xfId="27313"/>
    <cellStyle name="40% - Énfasis3 21 17" xfId="28721"/>
    <cellStyle name="40% - Énfasis3 21 18" xfId="30131"/>
    <cellStyle name="40% - Énfasis3 21 19" xfId="31538"/>
    <cellStyle name="40% - Énfasis3 21 2" xfId="4960"/>
    <cellStyle name="40% - Énfasis3 21 20" xfId="30862"/>
    <cellStyle name="40% - Énfasis3 21 21" xfId="29073"/>
    <cellStyle name="40% - Énfasis3 21 22" xfId="35425"/>
    <cellStyle name="40% - Énfasis3 21 23" xfId="37175"/>
    <cellStyle name="40% - Énfasis3 21 24" xfId="38583"/>
    <cellStyle name="40% - Énfasis3 21 25" xfId="39989"/>
    <cellStyle name="40% - Énfasis3 21 26" xfId="41394"/>
    <cellStyle name="40% - Énfasis3 21 27" xfId="42796"/>
    <cellStyle name="40% - Énfasis3 21 28" xfId="44195"/>
    <cellStyle name="40% - Énfasis3 21 29" xfId="45591"/>
    <cellStyle name="40% - Énfasis3 21 3" xfId="7351"/>
    <cellStyle name="40% - Énfasis3 21 30" xfId="46975"/>
    <cellStyle name="40% - Énfasis3 21 31" xfId="48344"/>
    <cellStyle name="40% - Énfasis3 21 32" xfId="49695"/>
    <cellStyle name="40% - Énfasis3 21 33" xfId="51017"/>
    <cellStyle name="40% - Énfasis3 21 34" xfId="52315"/>
    <cellStyle name="40% - Énfasis3 21 35" xfId="53563"/>
    <cellStyle name="40% - Énfasis3 21 36" xfId="54739"/>
    <cellStyle name="40% - Énfasis3 21 37" xfId="55811"/>
    <cellStyle name="40% - Énfasis3 21 4" xfId="9801"/>
    <cellStyle name="40% - Énfasis3 21 5" xfId="11825"/>
    <cellStyle name="40% - Énfasis3 21 6" xfId="13233"/>
    <cellStyle name="40% - Énfasis3 21 7" xfId="14641"/>
    <cellStyle name="40% - Énfasis3 21 8" xfId="16049"/>
    <cellStyle name="40% - Énfasis3 21 9" xfId="17457"/>
    <cellStyle name="40% - Énfasis3 22" xfId="2495"/>
    <cellStyle name="40% - Énfasis3 22 10" xfId="19767"/>
    <cellStyle name="40% - Énfasis3 22 11" xfId="21175"/>
    <cellStyle name="40% - Énfasis3 22 12" xfId="22583"/>
    <cellStyle name="40% - Énfasis3 22 13" xfId="23991"/>
    <cellStyle name="40% - Énfasis3 22 14" xfId="25399"/>
    <cellStyle name="40% - Énfasis3 22 15" xfId="26807"/>
    <cellStyle name="40% - Énfasis3 22 16" xfId="28215"/>
    <cellStyle name="40% - Énfasis3 22 17" xfId="29624"/>
    <cellStyle name="40% - Énfasis3 22 18" xfId="31033"/>
    <cellStyle name="40% - Énfasis3 22 19" xfId="32441"/>
    <cellStyle name="40% - Énfasis3 22 2" xfId="5080"/>
    <cellStyle name="40% - Énfasis3 22 20" xfId="35718"/>
    <cellStyle name="40% - Énfasis3 22 21" xfId="34931"/>
    <cellStyle name="40% - Énfasis3 22 22" xfId="36669"/>
    <cellStyle name="40% - Énfasis3 22 23" xfId="38077"/>
    <cellStyle name="40% - Énfasis3 22 24" xfId="39483"/>
    <cellStyle name="40% - Énfasis3 22 25" xfId="40888"/>
    <cellStyle name="40% - Énfasis3 22 26" xfId="42291"/>
    <cellStyle name="40% - Énfasis3 22 27" xfId="43690"/>
    <cellStyle name="40% - Énfasis3 22 28" xfId="45086"/>
    <cellStyle name="40% - Énfasis3 22 29" xfId="46476"/>
    <cellStyle name="40% - Énfasis3 22 3" xfId="8738"/>
    <cellStyle name="40% - Énfasis3 22 30" xfId="47850"/>
    <cellStyle name="40% - Énfasis3 22 31" xfId="49208"/>
    <cellStyle name="40% - Énfasis3 22 32" xfId="50543"/>
    <cellStyle name="40% - Énfasis3 22 33" xfId="51848"/>
    <cellStyle name="40% - Énfasis3 22 34" xfId="53116"/>
    <cellStyle name="40% - Énfasis3 22 35" xfId="54318"/>
    <cellStyle name="40% - Énfasis3 22 36" xfId="55422"/>
    <cellStyle name="40% - Énfasis3 22 37" xfId="56407"/>
    <cellStyle name="40% - Énfasis3 22 4" xfId="11319"/>
    <cellStyle name="40% - Énfasis3 22 5" xfId="12727"/>
    <cellStyle name="40% - Énfasis3 22 6" xfId="14135"/>
    <cellStyle name="40% - Énfasis3 22 7" xfId="15543"/>
    <cellStyle name="40% - Énfasis3 22 8" xfId="16951"/>
    <cellStyle name="40% - Énfasis3 22 9" xfId="18359"/>
    <cellStyle name="40% - Énfasis3 23" xfId="5212"/>
    <cellStyle name="40% - Énfasis3 23 10" xfId="19056"/>
    <cellStyle name="40% - Énfasis3 23 11" xfId="20464"/>
    <cellStyle name="40% - Énfasis3 23 12" xfId="21872"/>
    <cellStyle name="40% - Énfasis3 23 13" xfId="23280"/>
    <cellStyle name="40% - Énfasis3 23 14" xfId="24688"/>
    <cellStyle name="40% - Énfasis3 23 15" xfId="26096"/>
    <cellStyle name="40% - Énfasis3 23 16" xfId="27504"/>
    <cellStyle name="40% - Énfasis3 23 17" xfId="28912"/>
    <cellStyle name="40% - Énfasis3 23 18" xfId="30322"/>
    <cellStyle name="40% - Énfasis3 23 19" xfId="31729"/>
    <cellStyle name="40% - Énfasis3 23 2" xfId="9704"/>
    <cellStyle name="40% - Énfasis3 23 20" xfId="29688"/>
    <cellStyle name="40% - Énfasis3 23 21" xfId="29286"/>
    <cellStyle name="40% - Énfasis3 23 22" xfId="35957"/>
    <cellStyle name="40% - Énfasis3 23 23" xfId="37365"/>
    <cellStyle name="40% - Énfasis3 23 24" xfId="38773"/>
    <cellStyle name="40% - Énfasis3 23 25" xfId="40179"/>
    <cellStyle name="40% - Énfasis3 23 26" xfId="41584"/>
    <cellStyle name="40% - Énfasis3 23 27" xfId="42984"/>
    <cellStyle name="40% - Énfasis3 23 28" xfId="44383"/>
    <cellStyle name="40% - Énfasis3 23 29" xfId="45777"/>
    <cellStyle name="40% - Énfasis3 23 3" xfId="9664"/>
    <cellStyle name="40% - Énfasis3 23 30" xfId="47157"/>
    <cellStyle name="40% - Énfasis3 23 31" xfId="48524"/>
    <cellStyle name="40% - Énfasis3 23 32" xfId="49874"/>
    <cellStyle name="40% - Énfasis3 23 33" xfId="51193"/>
    <cellStyle name="40% - Énfasis3 23 34" xfId="52488"/>
    <cellStyle name="40% - Énfasis3 23 35" xfId="53727"/>
    <cellStyle name="40% - Énfasis3 23 36" xfId="54886"/>
    <cellStyle name="40% - Énfasis3 23 37" xfId="55941"/>
    <cellStyle name="40% - Énfasis3 23 4" xfId="10608"/>
    <cellStyle name="40% - Énfasis3 23 5" xfId="12016"/>
    <cellStyle name="40% - Énfasis3 23 6" xfId="13424"/>
    <cellStyle name="40% - Énfasis3 23 7" xfId="14832"/>
    <cellStyle name="40% - Énfasis3 23 8" xfId="16240"/>
    <cellStyle name="40% - Énfasis3 23 9" xfId="17648"/>
    <cellStyle name="40% - Énfasis3 24" xfId="5337"/>
    <cellStyle name="40% - Énfasis3 24 10" xfId="18097"/>
    <cellStyle name="40% - Énfasis3 24 11" xfId="19505"/>
    <cellStyle name="40% - Énfasis3 24 12" xfId="20913"/>
    <cellStyle name="40% - Énfasis3 24 13" xfId="22321"/>
    <cellStyle name="40% - Énfasis3 24 14" xfId="23729"/>
    <cellStyle name="40% - Énfasis3 24 15" xfId="25137"/>
    <cellStyle name="40% - Énfasis3 24 16" xfId="26545"/>
    <cellStyle name="40% - Énfasis3 24 17" xfId="27953"/>
    <cellStyle name="40% - Énfasis3 24 18" xfId="29362"/>
    <cellStyle name="40% - Énfasis3 24 19" xfId="30771"/>
    <cellStyle name="40% - Énfasis3 24 2" xfId="9826"/>
    <cellStyle name="40% - Énfasis3 24 20" xfId="7618"/>
    <cellStyle name="40% - Énfasis3 24 21" xfId="30328"/>
    <cellStyle name="40% - Énfasis3 24 22" xfId="34535"/>
    <cellStyle name="40% - Énfasis3 24 23" xfId="36407"/>
    <cellStyle name="40% - Énfasis3 24 24" xfId="37815"/>
    <cellStyle name="40% - Énfasis3 24 25" xfId="39221"/>
    <cellStyle name="40% - Énfasis3 24 26" xfId="40626"/>
    <cellStyle name="40% - Énfasis3 24 27" xfId="42030"/>
    <cellStyle name="40% - Énfasis3 24 28" xfId="43430"/>
    <cellStyle name="40% - Énfasis3 24 29" xfId="44826"/>
    <cellStyle name="40% - Énfasis3 24 3" xfId="9292"/>
    <cellStyle name="40% - Énfasis3 24 30" xfId="46218"/>
    <cellStyle name="40% - Énfasis3 24 31" xfId="47595"/>
    <cellStyle name="40% - Énfasis3 24 32" xfId="48956"/>
    <cellStyle name="40% - Énfasis3 24 33" xfId="50295"/>
    <cellStyle name="40% - Énfasis3 24 34" xfId="51605"/>
    <cellStyle name="40% - Énfasis3 24 35" xfId="52884"/>
    <cellStyle name="40% - Énfasis3 24 36" xfId="54097"/>
    <cellStyle name="40% - Énfasis3 24 37" xfId="55221"/>
    <cellStyle name="40% - Énfasis3 24 4" xfId="8639"/>
    <cellStyle name="40% - Énfasis3 24 5" xfId="11057"/>
    <cellStyle name="40% - Énfasis3 24 6" xfId="12465"/>
    <cellStyle name="40% - Énfasis3 24 7" xfId="13873"/>
    <cellStyle name="40% - Énfasis3 24 8" xfId="15281"/>
    <cellStyle name="40% - Énfasis3 24 9" xfId="16689"/>
    <cellStyle name="40% - Énfasis3 25" xfId="5463"/>
    <cellStyle name="40% - Énfasis3 25 10" xfId="20193"/>
    <cellStyle name="40% - Énfasis3 25 11" xfId="21601"/>
    <cellStyle name="40% - Énfasis3 25 12" xfId="23009"/>
    <cellStyle name="40% - Énfasis3 25 13" xfId="24417"/>
    <cellStyle name="40% - Énfasis3 25 14" xfId="25825"/>
    <cellStyle name="40% - Énfasis3 25 15" xfId="27233"/>
    <cellStyle name="40% - Énfasis3 25 16" xfId="28641"/>
    <cellStyle name="40% - Énfasis3 25 17" xfId="30051"/>
    <cellStyle name="40% - Énfasis3 25 18" xfId="31458"/>
    <cellStyle name="40% - Énfasis3 25 19" xfId="32868"/>
    <cellStyle name="40% - Énfasis3 25 2" xfId="9947"/>
    <cellStyle name="40% - Énfasis3 25 20" xfId="35755"/>
    <cellStyle name="40% - Énfasis3 25 21" xfId="33682"/>
    <cellStyle name="40% - Énfasis3 25 22" xfId="37096"/>
    <cellStyle name="40% - Énfasis3 25 23" xfId="38504"/>
    <cellStyle name="40% - Énfasis3 25 24" xfId="39910"/>
    <cellStyle name="40% - Énfasis3 25 25" xfId="41315"/>
    <cellStyle name="40% - Énfasis3 25 26" xfId="42717"/>
    <cellStyle name="40% - Énfasis3 25 27" xfId="44116"/>
    <cellStyle name="40% - Énfasis3 25 28" xfId="45512"/>
    <cellStyle name="40% - Énfasis3 25 29" xfId="46898"/>
    <cellStyle name="40% - Énfasis3 25 3" xfId="8831"/>
    <cellStyle name="40% - Énfasis3 25 30" xfId="48268"/>
    <cellStyle name="40% - Énfasis3 25 31" xfId="49620"/>
    <cellStyle name="40% - Énfasis3 25 32" xfId="50946"/>
    <cellStyle name="40% - Énfasis3 25 33" xfId="52249"/>
    <cellStyle name="40% - Énfasis3 25 34" xfId="53502"/>
    <cellStyle name="40% - Énfasis3 25 35" xfId="54686"/>
    <cellStyle name="40% - Énfasis3 25 36" xfId="55764"/>
    <cellStyle name="40% - Énfasis3 25 37" xfId="56702"/>
    <cellStyle name="40% - Énfasis3 25 4" xfId="11745"/>
    <cellStyle name="40% - Énfasis3 25 5" xfId="13153"/>
    <cellStyle name="40% - Énfasis3 25 6" xfId="14561"/>
    <cellStyle name="40% - Énfasis3 25 7" xfId="15969"/>
    <cellStyle name="40% - Énfasis3 25 8" xfId="17377"/>
    <cellStyle name="40% - Énfasis3 25 9" xfId="18785"/>
    <cellStyle name="40% - Énfasis3 26" xfId="5585"/>
    <cellStyle name="40% - Énfasis3 26 10" xfId="19489"/>
    <cellStyle name="40% - Énfasis3 26 11" xfId="20897"/>
    <cellStyle name="40% - Énfasis3 26 12" xfId="22305"/>
    <cellStyle name="40% - Énfasis3 26 13" xfId="23713"/>
    <cellStyle name="40% - Énfasis3 26 14" xfId="25121"/>
    <cellStyle name="40% - Énfasis3 26 15" xfId="26529"/>
    <cellStyle name="40% - Énfasis3 26 16" xfId="27937"/>
    <cellStyle name="40% - Énfasis3 26 17" xfId="29346"/>
    <cellStyle name="40% - Énfasis3 26 18" xfId="30755"/>
    <cellStyle name="40% - Énfasis3 26 19" xfId="32163"/>
    <cellStyle name="40% - Énfasis3 26 2" xfId="10066"/>
    <cellStyle name="40% - Énfasis3 26 20" xfId="35079"/>
    <cellStyle name="40% - Énfasis3 26 21" xfId="34519"/>
    <cellStyle name="40% - Énfasis3 26 22" xfId="36391"/>
    <cellStyle name="40% - Énfasis3 26 23" xfId="37799"/>
    <cellStyle name="40% - Énfasis3 26 24" xfId="39205"/>
    <cellStyle name="40% - Énfasis3 26 25" xfId="40610"/>
    <cellStyle name="40% - Énfasis3 26 26" xfId="42014"/>
    <cellStyle name="40% - Énfasis3 26 27" xfId="43414"/>
    <cellStyle name="40% - Énfasis3 26 28" xfId="44811"/>
    <cellStyle name="40% - Énfasis3 26 29" xfId="46203"/>
    <cellStyle name="40% - Énfasis3 26 3" xfId="7827"/>
    <cellStyle name="40% - Énfasis3 26 30" xfId="47580"/>
    <cellStyle name="40% - Énfasis3 26 31" xfId="48942"/>
    <cellStyle name="40% - Énfasis3 26 32" xfId="50281"/>
    <cellStyle name="40% - Énfasis3 26 33" xfId="51591"/>
    <cellStyle name="40% - Énfasis3 26 34" xfId="52871"/>
    <cellStyle name="40% - Énfasis3 26 35" xfId="54087"/>
    <cellStyle name="40% - Énfasis3 26 36" xfId="55214"/>
    <cellStyle name="40% - Énfasis3 26 37" xfId="56231"/>
    <cellStyle name="40% - Énfasis3 26 4" xfId="11041"/>
    <cellStyle name="40% - Énfasis3 26 5" xfId="12449"/>
    <cellStyle name="40% - Énfasis3 26 6" xfId="13857"/>
    <cellStyle name="40% - Énfasis3 26 7" xfId="15265"/>
    <cellStyle name="40% - Énfasis3 26 8" xfId="16673"/>
    <cellStyle name="40% - Énfasis3 26 9" xfId="18081"/>
    <cellStyle name="40% - Énfasis3 27" xfId="5667"/>
    <cellStyle name="40% - Énfasis3 27 10" xfId="20231"/>
    <cellStyle name="40% - Énfasis3 27 11" xfId="21639"/>
    <cellStyle name="40% - Énfasis3 27 12" xfId="23047"/>
    <cellStyle name="40% - Énfasis3 27 13" xfId="24455"/>
    <cellStyle name="40% - Énfasis3 27 14" xfId="25863"/>
    <cellStyle name="40% - Énfasis3 27 15" xfId="27271"/>
    <cellStyle name="40% - Énfasis3 27 16" xfId="28679"/>
    <cellStyle name="40% - Énfasis3 27 17" xfId="30089"/>
    <cellStyle name="40% - Énfasis3 27 18" xfId="31496"/>
    <cellStyle name="40% - Énfasis3 27 19" xfId="32906"/>
    <cellStyle name="40% - Énfasis3 27 2" xfId="10147"/>
    <cellStyle name="40% - Énfasis3 27 20" xfId="34032"/>
    <cellStyle name="40% - Énfasis3 27 21" xfId="34033"/>
    <cellStyle name="40% - Énfasis3 27 22" xfId="37134"/>
    <cellStyle name="40% - Énfasis3 27 23" xfId="38542"/>
    <cellStyle name="40% - Énfasis3 27 24" xfId="39948"/>
    <cellStyle name="40% - Énfasis3 27 25" xfId="41353"/>
    <cellStyle name="40% - Énfasis3 27 26" xfId="42755"/>
    <cellStyle name="40% - Énfasis3 27 27" xfId="44154"/>
    <cellStyle name="40% - Énfasis3 27 28" xfId="45550"/>
    <cellStyle name="40% - Énfasis3 27 29" xfId="46935"/>
    <cellStyle name="40% - Énfasis3 27 3" xfId="9215"/>
    <cellStyle name="40% - Énfasis3 27 30" xfId="48305"/>
    <cellStyle name="40% - Énfasis3 27 31" xfId="49657"/>
    <cellStyle name="40% - Énfasis3 27 32" xfId="50982"/>
    <cellStyle name="40% - Énfasis3 27 33" xfId="52281"/>
    <cellStyle name="40% - Énfasis3 27 34" xfId="53531"/>
    <cellStyle name="40% - Énfasis3 27 35" xfId="54712"/>
    <cellStyle name="40% - Énfasis3 27 36" xfId="55787"/>
    <cellStyle name="40% - Énfasis3 27 37" xfId="56720"/>
    <cellStyle name="40% - Énfasis3 27 4" xfId="11783"/>
    <cellStyle name="40% - Énfasis3 27 5" xfId="13191"/>
    <cellStyle name="40% - Énfasis3 27 6" xfId="14599"/>
    <cellStyle name="40% - Énfasis3 27 7" xfId="16007"/>
    <cellStyle name="40% - Énfasis3 27 8" xfId="17415"/>
    <cellStyle name="40% - Énfasis3 27 9" xfId="18823"/>
    <cellStyle name="40% - Énfasis3 28" xfId="5852"/>
    <cellStyle name="40% - Énfasis3 28 10" xfId="19392"/>
    <cellStyle name="40% - Énfasis3 28 11" xfId="20800"/>
    <cellStyle name="40% - Énfasis3 28 12" xfId="22208"/>
    <cellStyle name="40% - Énfasis3 28 13" xfId="23616"/>
    <cellStyle name="40% - Énfasis3 28 14" xfId="25024"/>
    <cellStyle name="40% - Énfasis3 28 15" xfId="26432"/>
    <cellStyle name="40% - Énfasis3 28 16" xfId="27840"/>
    <cellStyle name="40% - Énfasis3 28 17" xfId="29249"/>
    <cellStyle name="40% - Énfasis3 28 18" xfId="30658"/>
    <cellStyle name="40% - Énfasis3 28 19" xfId="32066"/>
    <cellStyle name="40% - Énfasis3 28 2" xfId="10312"/>
    <cellStyle name="40% - Énfasis3 28 20" xfId="30314"/>
    <cellStyle name="40% - Énfasis3 28 21" xfId="34417"/>
    <cellStyle name="40% - Énfasis3 28 22" xfId="36294"/>
    <cellStyle name="40% - Énfasis3 28 23" xfId="37702"/>
    <cellStyle name="40% - Énfasis3 28 24" xfId="39108"/>
    <cellStyle name="40% - Énfasis3 28 25" xfId="40513"/>
    <cellStyle name="40% - Énfasis3 28 26" xfId="41917"/>
    <cellStyle name="40% - Énfasis3 28 27" xfId="43317"/>
    <cellStyle name="40% - Énfasis3 28 28" xfId="44714"/>
    <cellStyle name="40% - Énfasis3 28 29" xfId="46106"/>
    <cellStyle name="40% - Énfasis3 28 3" xfId="9456"/>
    <cellStyle name="40% - Énfasis3 28 30" xfId="47483"/>
    <cellStyle name="40% - Énfasis3 28 31" xfId="48847"/>
    <cellStyle name="40% - Énfasis3 28 32" xfId="50188"/>
    <cellStyle name="40% - Énfasis3 28 33" xfId="51501"/>
    <cellStyle name="40% - Énfasis3 28 34" xfId="52784"/>
    <cellStyle name="40% - Énfasis3 28 35" xfId="54001"/>
    <cellStyle name="40% - Énfasis3 28 36" xfId="55135"/>
    <cellStyle name="40% - Énfasis3 28 37" xfId="56162"/>
    <cellStyle name="40% - Énfasis3 28 4" xfId="10944"/>
    <cellStyle name="40% - Énfasis3 28 5" xfId="12352"/>
    <cellStyle name="40% - Énfasis3 28 6" xfId="13760"/>
    <cellStyle name="40% - Énfasis3 28 7" xfId="15168"/>
    <cellStyle name="40% - Énfasis3 28 8" xfId="16576"/>
    <cellStyle name="40% - Énfasis3 28 9" xfId="17984"/>
    <cellStyle name="40% - Énfasis3 29" xfId="5979"/>
    <cellStyle name="40% - Énfasis3 29 10" xfId="19246"/>
    <cellStyle name="40% - Énfasis3 29 11" xfId="20654"/>
    <cellStyle name="40% - Énfasis3 29 12" xfId="22062"/>
    <cellStyle name="40% - Énfasis3 29 13" xfId="23470"/>
    <cellStyle name="40% - Énfasis3 29 14" xfId="24878"/>
    <cellStyle name="40% - Énfasis3 29 15" xfId="26286"/>
    <cellStyle name="40% - Énfasis3 29 16" xfId="27694"/>
    <cellStyle name="40% - Énfasis3 29 17" xfId="29103"/>
    <cellStyle name="40% - Énfasis3 29 18" xfId="30512"/>
    <cellStyle name="40% - Énfasis3 29 19" xfId="31920"/>
    <cellStyle name="40% - Énfasis3 29 2" xfId="10431"/>
    <cellStyle name="40% - Énfasis3 29 20" xfId="32990"/>
    <cellStyle name="40% - Énfasis3 29 21" xfId="30904"/>
    <cellStyle name="40% - Énfasis3 29 22" xfId="36148"/>
    <cellStyle name="40% - Énfasis3 29 23" xfId="37556"/>
    <cellStyle name="40% - Énfasis3 29 24" xfId="38962"/>
    <cellStyle name="40% - Énfasis3 29 25" xfId="40368"/>
    <cellStyle name="40% - Énfasis3 29 26" xfId="41772"/>
    <cellStyle name="40% - Énfasis3 29 27" xfId="43172"/>
    <cellStyle name="40% - Énfasis3 29 28" xfId="44571"/>
    <cellStyle name="40% - Énfasis3 29 29" xfId="45964"/>
    <cellStyle name="40% - Énfasis3 29 3" xfId="4542"/>
    <cellStyle name="40% - Énfasis3 29 30" xfId="47341"/>
    <cellStyle name="40% - Énfasis3 29 31" xfId="48706"/>
    <cellStyle name="40% - Énfasis3 29 32" xfId="50052"/>
    <cellStyle name="40% - Énfasis3 29 33" xfId="51368"/>
    <cellStyle name="40% - Énfasis3 29 34" xfId="52657"/>
    <cellStyle name="40% - Énfasis3 29 35" xfId="53888"/>
    <cellStyle name="40% - Énfasis3 29 36" xfId="55031"/>
    <cellStyle name="40% - Énfasis3 29 37" xfId="56072"/>
    <cellStyle name="40% - Énfasis3 29 4" xfId="10798"/>
    <cellStyle name="40% - Énfasis3 29 5" xfId="12206"/>
    <cellStyle name="40% - Énfasis3 29 6" xfId="13614"/>
    <cellStyle name="40% - Énfasis3 29 7" xfId="15022"/>
    <cellStyle name="40% - Énfasis3 29 8" xfId="16430"/>
    <cellStyle name="40% - Énfasis3 29 9" xfId="17838"/>
    <cellStyle name="40% - Énfasis3 3" xfId="357"/>
    <cellStyle name="40% - Énfasis3 3 10" xfId="2021"/>
    <cellStyle name="40% - Énfasis3 3 11" xfId="2172"/>
    <cellStyle name="40% - Énfasis3 3 12" xfId="2369"/>
    <cellStyle name="40% - Énfasis3 3 13" xfId="2510"/>
    <cellStyle name="40% - Énfasis3 3 14" xfId="2667"/>
    <cellStyle name="40% - Énfasis3 3 15" xfId="2812"/>
    <cellStyle name="40% - Énfasis3 3 16" xfId="2877"/>
    <cellStyle name="40% - Énfasis3 3 17" xfId="58194"/>
    <cellStyle name="40% - Énfasis3 3 2" xfId="769"/>
    <cellStyle name="40% - Énfasis3 3 3" xfId="914"/>
    <cellStyle name="40% - Énfasis3 3 4" xfId="1074"/>
    <cellStyle name="40% - Énfasis3 3 5" xfId="1234"/>
    <cellStyle name="40% - Énfasis3 3 6" xfId="1394"/>
    <cellStyle name="40% - Énfasis3 3 7" xfId="1552"/>
    <cellStyle name="40% - Énfasis3 3 8" xfId="1711"/>
    <cellStyle name="40% - Énfasis3 3 9" xfId="1866"/>
    <cellStyle name="40% - Énfasis3 30" xfId="6106"/>
    <cellStyle name="40% - Énfasis3 30 10" xfId="21812"/>
    <cellStyle name="40% - Énfasis3 30 11" xfId="23220"/>
    <cellStyle name="40% - Énfasis3 30 12" xfId="24628"/>
    <cellStyle name="40% - Énfasis3 30 13" xfId="26036"/>
    <cellStyle name="40% - Énfasis3 30 14" xfId="27444"/>
    <cellStyle name="40% - Énfasis3 30 15" xfId="28852"/>
    <cellStyle name="40% - Énfasis3 30 16" xfId="30262"/>
    <cellStyle name="40% - Énfasis3 30 17" xfId="31669"/>
    <cellStyle name="40% - Énfasis3 30 18" xfId="33079"/>
    <cellStyle name="40% - Énfasis3 30 19" xfId="34485"/>
    <cellStyle name="40% - Énfasis3 30 2" xfId="10548"/>
    <cellStyle name="40% - Énfasis3 30 20" xfId="35897"/>
    <cellStyle name="40% - Énfasis3 30 21" xfId="37305"/>
    <cellStyle name="40% - Énfasis3 30 22" xfId="38713"/>
    <cellStyle name="40% - Énfasis3 30 23" xfId="40119"/>
    <cellStyle name="40% - Énfasis3 30 24" xfId="41524"/>
    <cellStyle name="40% - Énfasis3 30 25" xfId="42924"/>
    <cellStyle name="40% - Énfasis3 30 26" xfId="44323"/>
    <cellStyle name="40% - Énfasis3 30 27" xfId="45718"/>
    <cellStyle name="40% - Énfasis3 30 28" xfId="47099"/>
    <cellStyle name="40% - Énfasis3 30 29" xfId="48466"/>
    <cellStyle name="40% - Énfasis3 30 3" xfId="11956"/>
    <cellStyle name="40% - Énfasis3 30 30" xfId="49816"/>
    <cellStyle name="40% - Énfasis3 30 31" xfId="51136"/>
    <cellStyle name="40% - Énfasis3 30 32" xfId="52431"/>
    <cellStyle name="40% - Énfasis3 30 33" xfId="53672"/>
    <cellStyle name="40% - Énfasis3 30 34" xfId="54836"/>
    <cellStyle name="40% - Énfasis3 30 35" xfId="55898"/>
    <cellStyle name="40% - Énfasis3 30 36" xfId="56802"/>
    <cellStyle name="40% - Énfasis3 30 37" xfId="57482"/>
    <cellStyle name="40% - Énfasis3 30 4" xfId="13364"/>
    <cellStyle name="40% - Énfasis3 30 5" xfId="14772"/>
    <cellStyle name="40% - Énfasis3 30 6" xfId="16180"/>
    <cellStyle name="40% - Énfasis3 30 7" xfId="17588"/>
    <cellStyle name="40% - Énfasis3 30 8" xfId="18996"/>
    <cellStyle name="40% - Énfasis3 30 9" xfId="20404"/>
    <cellStyle name="40% - Énfasis3 31" xfId="6233"/>
    <cellStyle name="40% - Énfasis3 31 10" xfId="21929"/>
    <cellStyle name="40% - Énfasis3 31 11" xfId="23337"/>
    <cellStyle name="40% - Énfasis3 31 12" xfId="24745"/>
    <cellStyle name="40% - Énfasis3 31 13" xfId="26153"/>
    <cellStyle name="40% - Énfasis3 31 14" xfId="27561"/>
    <cellStyle name="40% - Énfasis3 31 15" xfId="28969"/>
    <cellStyle name="40% - Énfasis3 31 16" xfId="30379"/>
    <cellStyle name="40% - Énfasis3 31 17" xfId="31786"/>
    <cellStyle name="40% - Énfasis3 31 18" xfId="33195"/>
    <cellStyle name="40% - Énfasis3 31 19" xfId="34602"/>
    <cellStyle name="40% - Énfasis3 31 2" xfId="10665"/>
    <cellStyle name="40% - Énfasis3 31 20" xfId="36014"/>
    <cellStyle name="40% - Énfasis3 31 21" xfId="37422"/>
    <cellStyle name="40% - Énfasis3 31 22" xfId="38830"/>
    <cellStyle name="40% - Énfasis3 31 23" xfId="40236"/>
    <cellStyle name="40% - Énfasis3 31 24" xfId="41640"/>
    <cellStyle name="40% - Énfasis3 31 25" xfId="43040"/>
    <cellStyle name="40% - Énfasis3 31 26" xfId="44439"/>
    <cellStyle name="40% - Énfasis3 31 27" xfId="45832"/>
    <cellStyle name="40% - Énfasis3 31 28" xfId="47211"/>
    <cellStyle name="40% - Énfasis3 31 29" xfId="48577"/>
    <cellStyle name="40% - Énfasis3 31 3" xfId="12073"/>
    <cellStyle name="40% - Énfasis3 31 30" xfId="49927"/>
    <cellStyle name="40% - Énfasis3 31 31" xfId="51246"/>
    <cellStyle name="40% - Énfasis3 31 32" xfId="52539"/>
    <cellStyle name="40% - Énfasis3 31 33" xfId="53777"/>
    <cellStyle name="40% - Énfasis3 31 34" xfId="54931"/>
    <cellStyle name="40% - Énfasis3 31 35" xfId="55982"/>
    <cellStyle name="40% - Énfasis3 31 36" xfId="56861"/>
    <cellStyle name="40% - Énfasis3 31 37" xfId="57519"/>
    <cellStyle name="40% - Énfasis3 31 4" xfId="13481"/>
    <cellStyle name="40% - Énfasis3 31 5" xfId="14889"/>
    <cellStyle name="40% - Énfasis3 31 6" xfId="16297"/>
    <cellStyle name="40% - Énfasis3 31 7" xfId="17705"/>
    <cellStyle name="40% - Énfasis3 31 8" xfId="19113"/>
    <cellStyle name="40% - Énfasis3 31 9" xfId="20521"/>
    <cellStyle name="40% - Énfasis3 32" xfId="6360"/>
    <cellStyle name="40% - Énfasis3 32 10" xfId="22043"/>
    <cellStyle name="40% - Énfasis3 32 11" xfId="23451"/>
    <cellStyle name="40% - Énfasis3 32 12" xfId="24859"/>
    <cellStyle name="40% - Énfasis3 32 13" xfId="26267"/>
    <cellStyle name="40% - Énfasis3 32 14" xfId="27675"/>
    <cellStyle name="40% - Énfasis3 32 15" xfId="29084"/>
    <cellStyle name="40% - Énfasis3 32 16" xfId="30493"/>
    <cellStyle name="40% - Énfasis3 32 17" xfId="31901"/>
    <cellStyle name="40% - Énfasis3 32 18" xfId="33310"/>
    <cellStyle name="40% - Énfasis3 32 19" xfId="34718"/>
    <cellStyle name="40% - Énfasis3 32 2" xfId="10779"/>
    <cellStyle name="40% - Énfasis3 32 20" xfId="36129"/>
    <cellStyle name="40% - Énfasis3 32 21" xfId="37537"/>
    <cellStyle name="40% - Énfasis3 32 22" xfId="38943"/>
    <cellStyle name="40% - Énfasis3 32 23" xfId="40349"/>
    <cellStyle name="40% - Énfasis3 32 24" xfId="41753"/>
    <cellStyle name="40% - Énfasis3 32 25" xfId="43153"/>
    <cellStyle name="40% - Énfasis3 32 26" xfId="44552"/>
    <cellStyle name="40% - Énfasis3 32 27" xfId="45945"/>
    <cellStyle name="40% - Énfasis3 32 28" xfId="47322"/>
    <cellStyle name="40% - Énfasis3 32 29" xfId="48687"/>
    <cellStyle name="40% - Énfasis3 32 3" xfId="12187"/>
    <cellStyle name="40% - Énfasis3 32 30" xfId="50033"/>
    <cellStyle name="40% - Énfasis3 32 31" xfId="51349"/>
    <cellStyle name="40% - Énfasis3 32 32" xfId="52638"/>
    <cellStyle name="40% - Énfasis3 32 33" xfId="53869"/>
    <cellStyle name="40% - Énfasis3 32 34" xfId="55012"/>
    <cellStyle name="40% - Énfasis3 32 35" xfId="56053"/>
    <cellStyle name="40% - Énfasis3 32 36" xfId="56918"/>
    <cellStyle name="40% - Énfasis3 32 37" xfId="57555"/>
    <cellStyle name="40% - Énfasis3 32 4" xfId="13595"/>
    <cellStyle name="40% - Énfasis3 32 5" xfId="15003"/>
    <cellStyle name="40% - Énfasis3 32 6" xfId="16411"/>
    <cellStyle name="40% - Énfasis3 32 7" xfId="17819"/>
    <cellStyle name="40% - Énfasis3 32 8" xfId="19227"/>
    <cellStyle name="40% - Énfasis3 32 9" xfId="20635"/>
    <cellStyle name="40% - Énfasis3 33" xfId="6487"/>
    <cellStyle name="40% - Énfasis3 33 10" xfId="22159"/>
    <cellStyle name="40% - Énfasis3 33 11" xfId="23567"/>
    <cellStyle name="40% - Énfasis3 33 12" xfId="24975"/>
    <cellStyle name="40% - Énfasis3 33 13" xfId="26383"/>
    <cellStyle name="40% - Énfasis3 33 14" xfId="27791"/>
    <cellStyle name="40% - Énfasis3 33 15" xfId="29200"/>
    <cellStyle name="40% - Énfasis3 33 16" xfId="30609"/>
    <cellStyle name="40% - Énfasis3 33 17" xfId="32017"/>
    <cellStyle name="40% - Énfasis3 33 18" xfId="33426"/>
    <cellStyle name="40% - Énfasis3 33 19" xfId="34834"/>
    <cellStyle name="40% - Énfasis3 33 2" xfId="10895"/>
    <cellStyle name="40% - Énfasis3 33 20" xfId="36245"/>
    <cellStyle name="40% - Énfasis3 33 21" xfId="37653"/>
    <cellStyle name="40% - Énfasis3 33 22" xfId="39059"/>
    <cellStyle name="40% - Énfasis3 33 23" xfId="40464"/>
    <cellStyle name="40% - Énfasis3 33 24" xfId="41868"/>
    <cellStyle name="40% - Énfasis3 33 25" xfId="43268"/>
    <cellStyle name="40% - Énfasis3 33 26" xfId="44666"/>
    <cellStyle name="40% - Énfasis3 33 27" xfId="46058"/>
    <cellStyle name="40% - Énfasis3 33 28" xfId="47435"/>
    <cellStyle name="40% - Énfasis3 33 29" xfId="48800"/>
    <cellStyle name="40% - Énfasis3 33 3" xfId="12303"/>
    <cellStyle name="40% - Énfasis3 33 30" xfId="50141"/>
    <cellStyle name="40% - Énfasis3 33 31" xfId="51454"/>
    <cellStyle name="40% - Énfasis3 33 32" xfId="52739"/>
    <cellStyle name="40% - Énfasis3 33 33" xfId="53960"/>
    <cellStyle name="40% - Énfasis3 33 34" xfId="55098"/>
    <cellStyle name="40% - Énfasis3 33 35" xfId="56127"/>
    <cellStyle name="40% - Énfasis3 33 36" xfId="56978"/>
    <cellStyle name="40% - Énfasis3 33 37" xfId="57591"/>
    <cellStyle name="40% - Énfasis3 33 4" xfId="13711"/>
    <cellStyle name="40% - Énfasis3 33 5" xfId="15119"/>
    <cellStyle name="40% - Énfasis3 33 6" xfId="16527"/>
    <cellStyle name="40% - Énfasis3 33 7" xfId="17935"/>
    <cellStyle name="40% - Énfasis3 33 8" xfId="19343"/>
    <cellStyle name="40% - Énfasis3 33 9" xfId="20751"/>
    <cellStyle name="40% - Énfasis3 34" xfId="6614"/>
    <cellStyle name="40% - Énfasis3 34 10" xfId="22273"/>
    <cellStyle name="40% - Énfasis3 34 11" xfId="23681"/>
    <cellStyle name="40% - Énfasis3 34 12" xfId="25089"/>
    <cellStyle name="40% - Énfasis3 34 13" xfId="26497"/>
    <cellStyle name="40% - Énfasis3 34 14" xfId="27905"/>
    <cellStyle name="40% - Énfasis3 34 15" xfId="29314"/>
    <cellStyle name="40% - Énfasis3 34 16" xfId="30723"/>
    <cellStyle name="40% - Énfasis3 34 17" xfId="32131"/>
    <cellStyle name="40% - Énfasis3 34 18" xfId="33539"/>
    <cellStyle name="40% - Énfasis3 34 19" xfId="34948"/>
    <cellStyle name="40% - Énfasis3 34 2" xfId="11009"/>
    <cellStyle name="40% - Énfasis3 34 20" xfId="36359"/>
    <cellStyle name="40% - Énfasis3 34 21" xfId="37767"/>
    <cellStyle name="40% - Énfasis3 34 22" xfId="39173"/>
    <cellStyle name="40% - Énfasis3 34 23" xfId="40578"/>
    <cellStyle name="40% - Énfasis3 34 24" xfId="41982"/>
    <cellStyle name="40% - Énfasis3 34 25" xfId="43382"/>
    <cellStyle name="40% - Énfasis3 34 26" xfId="44779"/>
    <cellStyle name="40% - Énfasis3 34 27" xfId="46171"/>
    <cellStyle name="40% - Énfasis3 34 28" xfId="47548"/>
    <cellStyle name="40% - Énfasis3 34 29" xfId="48910"/>
    <cellStyle name="40% - Énfasis3 34 3" xfId="12417"/>
    <cellStyle name="40% - Énfasis3 34 30" xfId="50249"/>
    <cellStyle name="40% - Énfasis3 34 31" xfId="51559"/>
    <cellStyle name="40% - Énfasis3 34 32" xfId="52839"/>
    <cellStyle name="40% - Énfasis3 34 33" xfId="54056"/>
    <cellStyle name="40% - Énfasis3 34 34" xfId="55184"/>
    <cellStyle name="40% - Énfasis3 34 35" xfId="56202"/>
    <cellStyle name="40% - Énfasis3 34 36" xfId="57032"/>
    <cellStyle name="40% - Énfasis3 34 37" xfId="57627"/>
    <cellStyle name="40% - Énfasis3 34 4" xfId="13825"/>
    <cellStyle name="40% - Énfasis3 34 5" xfId="15233"/>
    <cellStyle name="40% - Énfasis3 34 6" xfId="16641"/>
    <cellStyle name="40% - Énfasis3 34 7" xfId="18049"/>
    <cellStyle name="40% - Énfasis3 34 8" xfId="19457"/>
    <cellStyle name="40% - Énfasis3 34 9" xfId="20865"/>
    <cellStyle name="40% - Énfasis3 35" xfId="6741"/>
    <cellStyle name="40% - Énfasis3 35 10" xfId="22385"/>
    <cellStyle name="40% - Énfasis3 35 11" xfId="23793"/>
    <cellStyle name="40% - Énfasis3 35 12" xfId="25201"/>
    <cellStyle name="40% - Énfasis3 35 13" xfId="26609"/>
    <cellStyle name="40% - Énfasis3 35 14" xfId="28017"/>
    <cellStyle name="40% - Énfasis3 35 15" xfId="29426"/>
    <cellStyle name="40% - Énfasis3 35 16" xfId="30835"/>
    <cellStyle name="40% - Énfasis3 35 17" xfId="32243"/>
    <cellStyle name="40% - Énfasis3 35 18" xfId="33651"/>
    <cellStyle name="40% - Énfasis3 35 19" xfId="35059"/>
    <cellStyle name="40% - Énfasis3 35 2" xfId="11121"/>
    <cellStyle name="40% - Énfasis3 35 20" xfId="36471"/>
    <cellStyle name="40% - Énfasis3 35 21" xfId="37879"/>
    <cellStyle name="40% - Énfasis3 35 22" xfId="39285"/>
    <cellStyle name="40% - Énfasis3 35 23" xfId="40690"/>
    <cellStyle name="40% - Énfasis3 35 24" xfId="42094"/>
    <cellStyle name="40% - Énfasis3 35 25" xfId="43493"/>
    <cellStyle name="40% - Énfasis3 35 26" xfId="44889"/>
    <cellStyle name="40% - Énfasis3 35 27" xfId="46281"/>
    <cellStyle name="40% - Énfasis3 35 28" xfId="47658"/>
    <cellStyle name="40% - Énfasis3 35 29" xfId="49017"/>
    <cellStyle name="40% - Énfasis3 35 3" xfId="12529"/>
    <cellStyle name="40% - Énfasis3 35 30" xfId="50356"/>
    <cellStyle name="40% - Énfasis3 35 31" xfId="51666"/>
    <cellStyle name="40% - Énfasis3 35 32" xfId="52942"/>
    <cellStyle name="40% - Énfasis3 35 33" xfId="54149"/>
    <cellStyle name="40% - Énfasis3 35 34" xfId="55269"/>
    <cellStyle name="40% - Énfasis3 35 35" xfId="56276"/>
    <cellStyle name="40% - Énfasis3 35 36" xfId="57090"/>
    <cellStyle name="40% - Énfasis3 35 37" xfId="57663"/>
    <cellStyle name="40% - Énfasis3 35 4" xfId="13937"/>
    <cellStyle name="40% - Énfasis3 35 5" xfId="15345"/>
    <cellStyle name="40% - Énfasis3 35 6" xfId="16753"/>
    <cellStyle name="40% - Énfasis3 35 7" xfId="18161"/>
    <cellStyle name="40% - Énfasis3 35 8" xfId="19569"/>
    <cellStyle name="40% - Énfasis3 35 9" xfId="20977"/>
    <cellStyle name="40% - Énfasis3 36" xfId="6868"/>
    <cellStyle name="40% - Énfasis3 36 10" xfId="22494"/>
    <cellStyle name="40% - Énfasis3 36 11" xfId="23902"/>
    <cellStyle name="40% - Énfasis3 36 12" xfId="25310"/>
    <cellStyle name="40% - Énfasis3 36 13" xfId="26718"/>
    <cellStyle name="40% - Énfasis3 36 14" xfId="28126"/>
    <cellStyle name="40% - Énfasis3 36 15" xfId="29535"/>
    <cellStyle name="40% - Énfasis3 36 16" xfId="30944"/>
    <cellStyle name="40% - Énfasis3 36 17" xfId="32352"/>
    <cellStyle name="40% - Énfasis3 36 18" xfId="33759"/>
    <cellStyle name="40% - Énfasis3 36 19" xfId="35168"/>
    <cellStyle name="40% - Énfasis3 36 2" xfId="11230"/>
    <cellStyle name="40% - Énfasis3 36 20" xfId="36580"/>
    <cellStyle name="40% - Énfasis3 36 21" xfId="37988"/>
    <cellStyle name="40% - Énfasis3 36 22" xfId="39394"/>
    <cellStyle name="40% - Énfasis3 36 23" xfId="40799"/>
    <cellStyle name="40% - Énfasis3 36 24" xfId="42203"/>
    <cellStyle name="40% - Énfasis3 36 25" xfId="43602"/>
    <cellStyle name="40% - Énfasis3 36 26" xfId="44998"/>
    <cellStyle name="40% - Énfasis3 36 27" xfId="46389"/>
    <cellStyle name="40% - Énfasis3 36 28" xfId="47763"/>
    <cellStyle name="40% - Énfasis3 36 29" xfId="49122"/>
    <cellStyle name="40% - Énfasis3 36 3" xfId="12638"/>
    <cellStyle name="40% - Énfasis3 36 30" xfId="50459"/>
    <cellStyle name="40% - Énfasis3 36 31" xfId="51767"/>
    <cellStyle name="40% - Énfasis3 36 32" xfId="53037"/>
    <cellStyle name="40% - Énfasis3 36 33" xfId="54240"/>
    <cellStyle name="40% - Énfasis3 36 34" xfId="55351"/>
    <cellStyle name="40% - Énfasis3 36 35" xfId="56350"/>
    <cellStyle name="40% - Énfasis3 36 36" xfId="57149"/>
    <cellStyle name="40% - Énfasis3 36 37" xfId="57699"/>
    <cellStyle name="40% - Énfasis3 36 4" xfId="14046"/>
    <cellStyle name="40% - Énfasis3 36 5" xfId="15454"/>
    <cellStyle name="40% - Énfasis3 36 6" xfId="16862"/>
    <cellStyle name="40% - Énfasis3 36 7" xfId="18270"/>
    <cellStyle name="40% - Énfasis3 36 8" xfId="19678"/>
    <cellStyle name="40% - Énfasis3 36 9" xfId="21086"/>
    <cellStyle name="40% - Énfasis3 37" xfId="6995"/>
    <cellStyle name="40% - Énfasis3 37 10" xfId="22600"/>
    <cellStyle name="40% - Énfasis3 37 11" xfId="24008"/>
    <cellStyle name="40% - Énfasis3 37 12" xfId="25416"/>
    <cellStyle name="40% - Énfasis3 37 13" xfId="26824"/>
    <cellStyle name="40% - Énfasis3 37 14" xfId="28232"/>
    <cellStyle name="40% - Énfasis3 37 15" xfId="29641"/>
    <cellStyle name="40% - Énfasis3 37 16" xfId="31050"/>
    <cellStyle name="40% - Énfasis3 37 17" xfId="32458"/>
    <cellStyle name="40% - Énfasis3 37 18" xfId="33865"/>
    <cellStyle name="40% - Énfasis3 37 19" xfId="35274"/>
    <cellStyle name="40% - Énfasis3 37 2" xfId="11336"/>
    <cellStyle name="40% - Énfasis3 37 20" xfId="36686"/>
    <cellStyle name="40% - Énfasis3 37 21" xfId="38094"/>
    <cellStyle name="40% - Énfasis3 37 22" xfId="39500"/>
    <cellStyle name="40% - Énfasis3 37 23" xfId="40905"/>
    <cellStyle name="40% - Énfasis3 37 24" xfId="42308"/>
    <cellStyle name="40% - Énfasis3 37 25" xfId="43707"/>
    <cellStyle name="40% - Énfasis3 37 26" xfId="45103"/>
    <cellStyle name="40% - Énfasis3 37 27" xfId="46493"/>
    <cellStyle name="40% - Énfasis3 37 28" xfId="47867"/>
    <cellStyle name="40% - Énfasis3 37 29" xfId="49225"/>
    <cellStyle name="40% - Énfasis3 37 3" xfId="12744"/>
    <cellStyle name="40% - Énfasis3 37 30" xfId="50559"/>
    <cellStyle name="40% - Énfasis3 37 31" xfId="51864"/>
    <cellStyle name="40% - Énfasis3 37 32" xfId="53132"/>
    <cellStyle name="40% - Énfasis3 37 33" xfId="54333"/>
    <cellStyle name="40% - Énfasis3 37 34" xfId="55437"/>
    <cellStyle name="40% - Énfasis3 37 35" xfId="56421"/>
    <cellStyle name="40% - Énfasis3 37 36" xfId="57203"/>
    <cellStyle name="40% - Énfasis3 37 37" xfId="57734"/>
    <cellStyle name="40% - Énfasis3 37 4" xfId="14152"/>
    <cellStyle name="40% - Énfasis3 37 5" xfId="15560"/>
    <cellStyle name="40% - Énfasis3 37 6" xfId="16968"/>
    <cellStyle name="40% - Énfasis3 37 7" xfId="18376"/>
    <cellStyle name="40% - Énfasis3 37 8" xfId="19784"/>
    <cellStyle name="40% - Énfasis3 37 9" xfId="21192"/>
    <cellStyle name="40% - Énfasis3 38" xfId="7122"/>
    <cellStyle name="40% - Énfasis3 38 10" xfId="22703"/>
    <cellStyle name="40% - Énfasis3 38 11" xfId="24111"/>
    <cellStyle name="40% - Énfasis3 38 12" xfId="25519"/>
    <cellStyle name="40% - Énfasis3 38 13" xfId="26927"/>
    <cellStyle name="40% - Énfasis3 38 14" xfId="28335"/>
    <cellStyle name="40% - Énfasis3 38 15" xfId="29744"/>
    <cellStyle name="40% - Énfasis3 38 16" xfId="31151"/>
    <cellStyle name="40% - Énfasis3 38 17" xfId="32561"/>
    <cellStyle name="40% - Énfasis3 38 18" xfId="33968"/>
    <cellStyle name="40% - Énfasis3 38 19" xfId="35376"/>
    <cellStyle name="40% - Énfasis3 38 2" xfId="11439"/>
    <cellStyle name="40% - Énfasis3 38 20" xfId="36789"/>
    <cellStyle name="40% - Énfasis3 38 21" xfId="38197"/>
    <cellStyle name="40% - Énfasis3 38 22" xfId="39603"/>
    <cellStyle name="40% - Énfasis3 38 23" xfId="41008"/>
    <cellStyle name="40% - Énfasis3 38 24" xfId="42411"/>
    <cellStyle name="40% - Énfasis3 38 25" xfId="43810"/>
    <cellStyle name="40% - Énfasis3 38 26" xfId="45206"/>
    <cellStyle name="40% - Énfasis3 38 27" xfId="46596"/>
    <cellStyle name="40% - Énfasis3 38 28" xfId="47968"/>
    <cellStyle name="40% - Énfasis3 38 29" xfId="49321"/>
    <cellStyle name="40% - Énfasis3 38 3" xfId="12847"/>
    <cellStyle name="40% - Énfasis3 38 30" xfId="50653"/>
    <cellStyle name="40% - Énfasis3 38 31" xfId="51957"/>
    <cellStyle name="40% - Énfasis3 38 32" xfId="53220"/>
    <cellStyle name="40% - Énfasis3 38 33" xfId="54415"/>
    <cellStyle name="40% - Énfasis3 38 34" xfId="55513"/>
    <cellStyle name="40% - Énfasis3 38 35" xfId="56484"/>
    <cellStyle name="40% - Énfasis3 38 36" xfId="57257"/>
    <cellStyle name="40% - Énfasis3 38 37" xfId="57768"/>
    <cellStyle name="40% - Énfasis3 38 4" xfId="14255"/>
    <cellStyle name="40% - Énfasis3 38 5" xfId="15663"/>
    <cellStyle name="40% - Énfasis3 38 6" xfId="17071"/>
    <cellStyle name="40% - Énfasis3 38 7" xfId="18479"/>
    <cellStyle name="40% - Énfasis3 38 8" xfId="19887"/>
    <cellStyle name="40% - Énfasis3 38 9" xfId="21295"/>
    <cellStyle name="40% - Énfasis3 39" xfId="7249"/>
    <cellStyle name="40% - Énfasis3 39 10" xfId="22802"/>
    <cellStyle name="40% - Énfasis3 39 11" xfId="24210"/>
    <cellStyle name="40% - Énfasis3 39 12" xfId="25618"/>
    <cellStyle name="40% - Énfasis3 39 13" xfId="27026"/>
    <cellStyle name="40% - Énfasis3 39 14" xfId="28434"/>
    <cellStyle name="40% - Énfasis3 39 15" xfId="29844"/>
    <cellStyle name="40% - Énfasis3 39 16" xfId="31251"/>
    <cellStyle name="40% - Énfasis3 39 17" xfId="32661"/>
    <cellStyle name="40% - Énfasis3 39 18" xfId="34068"/>
    <cellStyle name="40% - Énfasis3 39 19" xfId="35476"/>
    <cellStyle name="40% - Énfasis3 39 2" xfId="11538"/>
    <cellStyle name="40% - Énfasis3 39 20" xfId="36889"/>
    <cellStyle name="40% - Énfasis3 39 21" xfId="38297"/>
    <cellStyle name="40% - Énfasis3 39 22" xfId="39703"/>
    <cellStyle name="40% - Énfasis3 39 23" xfId="41108"/>
    <cellStyle name="40% - Énfasis3 39 24" xfId="42510"/>
    <cellStyle name="40% - Énfasis3 39 25" xfId="43909"/>
    <cellStyle name="40% - Énfasis3 39 26" xfId="45305"/>
    <cellStyle name="40% - Énfasis3 39 27" xfId="46693"/>
    <cellStyle name="40% - Énfasis3 39 28" xfId="48063"/>
    <cellStyle name="40% - Énfasis3 39 29" xfId="49416"/>
    <cellStyle name="40% - Énfasis3 39 3" xfId="12946"/>
    <cellStyle name="40% - Énfasis3 39 30" xfId="50744"/>
    <cellStyle name="40% - Énfasis3 39 31" xfId="52048"/>
    <cellStyle name="40% - Énfasis3 39 32" xfId="53308"/>
    <cellStyle name="40% - Énfasis3 39 33" xfId="54501"/>
    <cellStyle name="40% - Énfasis3 39 34" xfId="55592"/>
    <cellStyle name="40% - Énfasis3 39 35" xfId="56555"/>
    <cellStyle name="40% - Énfasis3 39 36" xfId="57310"/>
    <cellStyle name="40% - Énfasis3 39 37" xfId="57802"/>
    <cellStyle name="40% - Énfasis3 39 4" xfId="14354"/>
    <cellStyle name="40% - Énfasis3 39 5" xfId="15762"/>
    <cellStyle name="40% - Énfasis3 39 6" xfId="17170"/>
    <cellStyle name="40% - Énfasis3 39 7" xfId="18578"/>
    <cellStyle name="40% - Énfasis3 39 8" xfId="19986"/>
    <cellStyle name="40% - Énfasis3 39 9" xfId="21394"/>
    <cellStyle name="40% - Énfasis3 4" xfId="351"/>
    <cellStyle name="40% - Énfasis3 4 10" xfId="1426"/>
    <cellStyle name="40% - Énfasis3 4 11" xfId="1584"/>
    <cellStyle name="40% - Énfasis3 4 12" xfId="2363"/>
    <cellStyle name="40% - Énfasis3 4 13" xfId="2181"/>
    <cellStyle name="40% - Énfasis3 4 14" xfId="2022"/>
    <cellStyle name="40% - Énfasis3 4 15" xfId="2230"/>
    <cellStyle name="40% - Énfasis3 4 16" xfId="2820"/>
    <cellStyle name="40% - Énfasis3 4 17" xfId="58195"/>
    <cellStyle name="40% - Énfasis3 4 2" xfId="763"/>
    <cellStyle name="40% - Énfasis3 4 3" xfId="746"/>
    <cellStyle name="40% - Énfasis3 4 4" xfId="503"/>
    <cellStyle name="40% - Énfasis3 4 5" xfId="725"/>
    <cellStyle name="40% - Énfasis3 4 6" xfId="717"/>
    <cellStyle name="40% - Énfasis3 4 7" xfId="946"/>
    <cellStyle name="40% - Énfasis3 4 8" xfId="1106"/>
    <cellStyle name="40% - Énfasis3 4 9" xfId="1266"/>
    <cellStyle name="40% - Énfasis3 40" xfId="7376"/>
    <cellStyle name="40% - Énfasis3 40 10" xfId="22899"/>
    <cellStyle name="40% - Énfasis3 40 11" xfId="24307"/>
    <cellStyle name="40% - Énfasis3 40 12" xfId="25715"/>
    <cellStyle name="40% - Énfasis3 40 13" xfId="27123"/>
    <cellStyle name="40% - Énfasis3 40 14" xfId="28531"/>
    <cellStyle name="40% - Énfasis3 40 15" xfId="29941"/>
    <cellStyle name="40% - Énfasis3 40 16" xfId="31348"/>
    <cellStyle name="40% - Énfasis3 40 17" xfId="32758"/>
    <cellStyle name="40% - Énfasis3 40 18" xfId="34164"/>
    <cellStyle name="40% - Énfasis3 40 19" xfId="35573"/>
    <cellStyle name="40% - Énfasis3 40 2" xfId="11635"/>
    <cellStyle name="40% - Énfasis3 40 20" xfId="36986"/>
    <cellStyle name="40% - Énfasis3 40 21" xfId="38394"/>
    <cellStyle name="40% - Énfasis3 40 22" xfId="39800"/>
    <cellStyle name="40% - Énfasis3 40 23" xfId="41205"/>
    <cellStyle name="40% - Énfasis3 40 24" xfId="42607"/>
    <cellStyle name="40% - Énfasis3 40 25" xfId="44006"/>
    <cellStyle name="40% - Énfasis3 40 26" xfId="45402"/>
    <cellStyle name="40% - Énfasis3 40 27" xfId="46790"/>
    <cellStyle name="40% - Énfasis3 40 28" xfId="48160"/>
    <cellStyle name="40% - Énfasis3 40 29" xfId="49512"/>
    <cellStyle name="40% - Énfasis3 40 3" xfId="13043"/>
    <cellStyle name="40% - Énfasis3 40 30" xfId="50838"/>
    <cellStyle name="40% - Énfasis3 40 31" xfId="52142"/>
    <cellStyle name="40% - Énfasis3 40 32" xfId="53397"/>
    <cellStyle name="40% - Énfasis3 40 33" xfId="54586"/>
    <cellStyle name="40% - Énfasis3 40 34" xfId="55671"/>
    <cellStyle name="40% - Énfasis3 40 35" xfId="56624"/>
    <cellStyle name="40% - Énfasis3 40 36" xfId="57361"/>
    <cellStyle name="40% - Énfasis3 40 37" xfId="57836"/>
    <cellStyle name="40% - Énfasis3 40 4" xfId="14451"/>
    <cellStyle name="40% - Énfasis3 40 5" xfId="15859"/>
    <cellStyle name="40% - Énfasis3 40 6" xfId="17267"/>
    <cellStyle name="40% - Énfasis3 40 7" xfId="18675"/>
    <cellStyle name="40% - Énfasis3 40 8" xfId="20083"/>
    <cellStyle name="40% - Énfasis3 40 9" xfId="21491"/>
    <cellStyle name="40% - Énfasis3 41" xfId="7502"/>
    <cellStyle name="40% - Énfasis3 41 10" xfId="22987"/>
    <cellStyle name="40% - Énfasis3 41 11" xfId="24395"/>
    <cellStyle name="40% - Énfasis3 41 12" xfId="25803"/>
    <cellStyle name="40% - Énfasis3 41 13" xfId="27211"/>
    <cellStyle name="40% - Énfasis3 41 14" xfId="28619"/>
    <cellStyle name="40% - Énfasis3 41 15" xfId="30029"/>
    <cellStyle name="40% - Énfasis3 41 16" xfId="31436"/>
    <cellStyle name="40% - Énfasis3 41 17" xfId="32846"/>
    <cellStyle name="40% - Énfasis3 41 18" xfId="34252"/>
    <cellStyle name="40% - Énfasis3 41 19" xfId="35661"/>
    <cellStyle name="40% - Énfasis3 41 2" xfId="11723"/>
    <cellStyle name="40% - Énfasis3 41 20" xfId="37074"/>
    <cellStyle name="40% - Énfasis3 41 21" xfId="38482"/>
    <cellStyle name="40% - Énfasis3 41 22" xfId="39888"/>
    <cellStyle name="40% - Énfasis3 41 23" xfId="41293"/>
    <cellStyle name="40% - Énfasis3 41 24" xfId="42695"/>
    <cellStyle name="40% - Énfasis3 41 25" xfId="44094"/>
    <cellStyle name="40% - Énfasis3 41 26" xfId="45490"/>
    <cellStyle name="40% - Énfasis3 41 27" xfId="46876"/>
    <cellStyle name="40% - Énfasis3 41 28" xfId="48246"/>
    <cellStyle name="40% - Énfasis3 41 29" xfId="49598"/>
    <cellStyle name="40% - Énfasis3 41 3" xfId="13131"/>
    <cellStyle name="40% - Énfasis3 41 30" xfId="50924"/>
    <cellStyle name="40% - Énfasis3 41 31" xfId="52227"/>
    <cellStyle name="40% - Énfasis3 41 32" xfId="53480"/>
    <cellStyle name="40% - Énfasis3 41 33" xfId="54665"/>
    <cellStyle name="40% - Énfasis3 41 34" xfId="55743"/>
    <cellStyle name="40% - Énfasis3 41 35" xfId="56682"/>
    <cellStyle name="40% - Énfasis3 41 36" xfId="57408"/>
    <cellStyle name="40% - Énfasis3 41 37" xfId="57868"/>
    <cellStyle name="40% - Énfasis3 41 4" xfId="14539"/>
    <cellStyle name="40% - Énfasis3 41 5" xfId="15947"/>
    <cellStyle name="40% - Énfasis3 41 6" xfId="17355"/>
    <cellStyle name="40% - Énfasis3 41 7" xfId="18763"/>
    <cellStyle name="40% - Énfasis3 41 8" xfId="20171"/>
    <cellStyle name="40% - Énfasis3 41 9" xfId="21579"/>
    <cellStyle name="40% - Énfasis3 42" xfId="7629"/>
    <cellStyle name="40% - Énfasis3 43" xfId="9344"/>
    <cellStyle name="40% - Énfasis3 44" xfId="6180"/>
    <cellStyle name="40% - Énfasis3 45" xfId="8662"/>
    <cellStyle name="40% - Énfasis3 46" xfId="8276"/>
    <cellStyle name="40% - Énfasis3 47" xfId="10518"/>
    <cellStyle name="40% - Énfasis3 48" xfId="11926"/>
    <cellStyle name="40% - Énfasis3 49" xfId="13334"/>
    <cellStyle name="40% - Énfasis3 5" xfId="483"/>
    <cellStyle name="40% - Énfasis3 5 10" xfId="2115"/>
    <cellStyle name="40% - Énfasis3 5 11" xfId="2261"/>
    <cellStyle name="40% - Énfasis3 5 12" xfId="2450"/>
    <cellStyle name="40% - Énfasis3 5 13" xfId="2607"/>
    <cellStyle name="40% - Énfasis3 5 14" xfId="2756"/>
    <cellStyle name="40% - Énfasis3 5 15" xfId="2897"/>
    <cellStyle name="40% - Énfasis3 5 16" xfId="2982"/>
    <cellStyle name="40% - Énfasis3 5 2" xfId="853"/>
    <cellStyle name="40% - Énfasis3 5 3" xfId="1013"/>
    <cellStyle name="40% - Énfasis3 5 4" xfId="1173"/>
    <cellStyle name="40% - Énfasis3 5 5" xfId="1333"/>
    <cellStyle name="40% - Énfasis3 5 6" xfId="1492"/>
    <cellStyle name="40% - Énfasis3 5 7" xfId="1651"/>
    <cellStyle name="40% - Énfasis3 5 8" xfId="1807"/>
    <cellStyle name="40% - Énfasis3 5 9" xfId="1963"/>
    <cellStyle name="40% - Énfasis3 50" xfId="14742"/>
    <cellStyle name="40% - Énfasis3 51" xfId="16150"/>
    <cellStyle name="40% - Énfasis3 52" xfId="17558"/>
    <cellStyle name="40% - Énfasis3 53" xfId="18966"/>
    <cellStyle name="40% - Énfasis3 54" xfId="20374"/>
    <cellStyle name="40% - Énfasis3 55" xfId="21782"/>
    <cellStyle name="40% - Énfasis3 56" xfId="23190"/>
    <cellStyle name="40% - Énfasis3 57" xfId="24598"/>
    <cellStyle name="40% - Énfasis3 58" xfId="26006"/>
    <cellStyle name="40% - Énfasis3 59" xfId="27414"/>
    <cellStyle name="40% - Énfasis3 6" xfId="516"/>
    <cellStyle name="40% - Énfasis3 6 10" xfId="2137"/>
    <cellStyle name="40% - Énfasis3 6 11" xfId="2283"/>
    <cellStyle name="40% - Énfasis3 6 12" xfId="2472"/>
    <cellStyle name="40% - Énfasis3 6 13" xfId="2629"/>
    <cellStyle name="40% - Énfasis3 6 14" xfId="2778"/>
    <cellStyle name="40% - Énfasis3 6 15" xfId="2919"/>
    <cellStyle name="40% - Énfasis3 6 16" xfId="2944"/>
    <cellStyle name="40% - Énfasis3 6 17" xfId="58196"/>
    <cellStyle name="40% - Énfasis3 6 2" xfId="875"/>
    <cellStyle name="40% - Énfasis3 6 3" xfId="1035"/>
    <cellStyle name="40% - Énfasis3 6 4" xfId="1195"/>
    <cellStyle name="40% - Énfasis3 6 5" xfId="1355"/>
    <cellStyle name="40% - Énfasis3 6 6" xfId="1514"/>
    <cellStyle name="40% - Énfasis3 6 7" xfId="1673"/>
    <cellStyle name="40% - Énfasis3 6 8" xfId="1829"/>
    <cellStyle name="40% - Énfasis3 6 9" xfId="1985"/>
    <cellStyle name="40% - Énfasis3 60" xfId="24275"/>
    <cellStyle name="40% - Énfasis3 61" xfId="28306"/>
    <cellStyle name="40% - Énfasis3 62" xfId="35649"/>
    <cellStyle name="40% - Énfasis3 63" xfId="32478"/>
    <cellStyle name="40% - Énfasis3 64" xfId="28295"/>
    <cellStyle name="40% - Énfasis3 65" xfId="35867"/>
    <cellStyle name="40% - Énfasis3 66" xfId="37275"/>
    <cellStyle name="40% - Énfasis3 67" xfId="38683"/>
    <cellStyle name="40% - Énfasis3 68" xfId="40089"/>
    <cellStyle name="40% - Énfasis3 69" xfId="41494"/>
    <cellStyle name="40% - Énfasis3 7" xfId="513"/>
    <cellStyle name="40% - Énfasis3 7 10" xfId="2135"/>
    <cellStyle name="40% - Énfasis3 7 11" xfId="2281"/>
    <cellStyle name="40% - Énfasis3 7 12" xfId="2470"/>
    <cellStyle name="40% - Énfasis3 7 13" xfId="2627"/>
    <cellStyle name="40% - Énfasis3 7 14" xfId="2776"/>
    <cellStyle name="40% - Énfasis3 7 15" xfId="2917"/>
    <cellStyle name="40% - Énfasis3 7 16" xfId="2873"/>
    <cellStyle name="40% - Énfasis3 7 17" xfId="58197"/>
    <cellStyle name="40% - Énfasis3 7 2" xfId="873"/>
    <cellStyle name="40% - Énfasis3 7 3" xfId="1033"/>
    <cellStyle name="40% - Énfasis3 7 4" xfId="1193"/>
    <cellStyle name="40% - Énfasis3 7 5" xfId="1353"/>
    <cellStyle name="40% - Énfasis3 7 6" xfId="1512"/>
    <cellStyle name="40% - Énfasis3 7 7" xfId="1671"/>
    <cellStyle name="40% - Énfasis3 7 8" xfId="1827"/>
    <cellStyle name="40% - Énfasis3 7 9" xfId="1983"/>
    <cellStyle name="40% - Énfasis3 70" xfId="42894"/>
    <cellStyle name="40% - Énfasis3 71" xfId="44293"/>
    <cellStyle name="40% - Énfasis3 72" xfId="45688"/>
    <cellStyle name="40% - Énfasis3 73" xfId="47070"/>
    <cellStyle name="40% - Énfasis3 74" xfId="48437"/>
    <cellStyle name="40% - Énfasis3 75" xfId="49787"/>
    <cellStyle name="40% - Énfasis3 76" xfId="51107"/>
    <cellStyle name="40% - Énfasis3 77" xfId="52403"/>
    <cellStyle name="40% - Énfasis3 78" xfId="58193"/>
    <cellStyle name="40% - Énfasis3 79" xfId="58249"/>
    <cellStyle name="40% - Énfasis3 8" xfId="525"/>
    <cellStyle name="40% - Énfasis3 8 10" xfId="4628"/>
    <cellStyle name="40% - Énfasis3 8 11" xfId="4765"/>
    <cellStyle name="40% - Énfasis3 8 12" xfId="4887"/>
    <cellStyle name="40% - Énfasis3 8 13" xfId="5013"/>
    <cellStyle name="40% - Énfasis3 8 14" xfId="5131"/>
    <cellStyle name="40% - Énfasis3 8 15" xfId="5264"/>
    <cellStyle name="40% - Énfasis3 8 16" xfId="5390"/>
    <cellStyle name="40% - Énfasis3 8 17" xfId="5514"/>
    <cellStyle name="40% - Énfasis3 8 18" xfId="5637"/>
    <cellStyle name="40% - Énfasis3 8 19" xfId="5735"/>
    <cellStyle name="40% - Énfasis3 8 2" xfId="3183"/>
    <cellStyle name="40% - Énfasis3 8 20" xfId="5905"/>
    <cellStyle name="40% - Énfasis3 8 21" xfId="6032"/>
    <cellStyle name="40% - Énfasis3 8 22" xfId="6159"/>
    <cellStyle name="40% - Énfasis3 8 23" xfId="6286"/>
    <cellStyle name="40% - Énfasis3 8 24" xfId="6413"/>
    <cellStyle name="40% - Énfasis3 8 25" xfId="6540"/>
    <cellStyle name="40% - Énfasis3 8 26" xfId="6667"/>
    <cellStyle name="40% - Énfasis3 8 27" xfId="6794"/>
    <cellStyle name="40% - Énfasis3 8 28" xfId="6921"/>
    <cellStyle name="40% - Énfasis3 8 29" xfId="7048"/>
    <cellStyle name="40% - Énfasis3 8 3" xfId="3775"/>
    <cellStyle name="40% - Énfasis3 8 30" xfId="7175"/>
    <cellStyle name="40% - Énfasis3 8 31" xfId="7302"/>
    <cellStyle name="40% - Énfasis3 8 32" xfId="7429"/>
    <cellStyle name="40% - Énfasis3 8 33" xfId="7555"/>
    <cellStyle name="40% - Énfasis3 8 34" xfId="7682"/>
    <cellStyle name="40% - Énfasis3 8 35" xfId="7773"/>
    <cellStyle name="40% - Énfasis3 8 36" xfId="6870"/>
    <cellStyle name="40% - Énfasis3 8 37" xfId="8328"/>
    <cellStyle name="40% - Énfasis3 8 38" xfId="7710"/>
    <cellStyle name="40% - Énfasis3 8 39" xfId="11658"/>
    <cellStyle name="40% - Énfasis3 8 4" xfId="3896"/>
    <cellStyle name="40% - Énfasis3 8 40" xfId="13066"/>
    <cellStyle name="40% - Énfasis3 8 41" xfId="14474"/>
    <cellStyle name="40% - Énfasis3 8 42" xfId="15882"/>
    <cellStyle name="40% - Énfasis3 8 43" xfId="17290"/>
    <cellStyle name="40% - Énfasis3 8 44" xfId="18698"/>
    <cellStyle name="40% - Énfasis3 8 45" xfId="20106"/>
    <cellStyle name="40% - Énfasis3 8 46" xfId="21514"/>
    <cellStyle name="40% - Énfasis3 8 47" xfId="22922"/>
    <cellStyle name="40% - Énfasis3 8 48" xfId="24330"/>
    <cellStyle name="40% - Énfasis3 8 49" xfId="25738"/>
    <cellStyle name="40% - Énfasis3 8 5" xfId="4019"/>
    <cellStyle name="40% - Énfasis3 8 50" xfId="27146"/>
    <cellStyle name="40% - Énfasis3 8 51" xfId="28554"/>
    <cellStyle name="40% - Énfasis3 8 52" xfId="29964"/>
    <cellStyle name="40% - Énfasis3 8 53" xfId="31933"/>
    <cellStyle name="40% - Énfasis3 8 54" xfId="34016"/>
    <cellStyle name="40% - Énfasis3 8 55" xfId="16906"/>
    <cellStyle name="40% - Énfasis3 8 56" xfId="35300"/>
    <cellStyle name="40% - Énfasis3 8 57" xfId="37009"/>
    <cellStyle name="40% - Énfasis3 8 58" xfId="38417"/>
    <cellStyle name="40% - Énfasis3 8 59" xfId="39823"/>
    <cellStyle name="40% - Énfasis3 8 6" xfId="4142"/>
    <cellStyle name="40% - Énfasis3 8 60" xfId="41228"/>
    <cellStyle name="40% - Énfasis3 8 61" xfId="42630"/>
    <cellStyle name="40% - Énfasis3 8 62" xfId="44029"/>
    <cellStyle name="40% - Énfasis3 8 63" xfId="45425"/>
    <cellStyle name="40% - Énfasis3 8 64" xfId="46812"/>
    <cellStyle name="40% - Énfasis3 8 65" xfId="48182"/>
    <cellStyle name="40% - Énfasis3 8 66" xfId="49534"/>
    <cellStyle name="40% - Énfasis3 8 67" xfId="50860"/>
    <cellStyle name="40% - Énfasis3 8 68" xfId="52164"/>
    <cellStyle name="40% - Énfasis3 8 69" xfId="53419"/>
    <cellStyle name="40% - Énfasis3 8 7" xfId="4266"/>
    <cellStyle name="40% - Énfasis3 8 70" xfId="54608"/>
    <cellStyle name="40% - Énfasis3 8 8" xfId="4389"/>
    <cellStyle name="40% - Énfasis3 8 9" xfId="4514"/>
    <cellStyle name="40% - Énfasis3 80" xfId="58259"/>
    <cellStyle name="40% - Énfasis3 81" xfId="58285"/>
    <cellStyle name="40% - Énfasis3 82" xfId="58299"/>
    <cellStyle name="40% - Énfasis3 83" xfId="58313"/>
    <cellStyle name="40% - Énfasis3 84" xfId="58327"/>
    <cellStyle name="40% - Énfasis3 85" xfId="58341"/>
    <cellStyle name="40% - Énfasis3 86" xfId="58355"/>
    <cellStyle name="40% - Énfasis3 87" xfId="58369"/>
    <cellStyle name="40% - Énfasis3 88" xfId="58383"/>
    <cellStyle name="40% - Énfasis3 89" xfId="58397"/>
    <cellStyle name="40% - Énfasis3 9" xfId="816"/>
    <cellStyle name="40% - Énfasis3 9 10" xfId="3291"/>
    <cellStyle name="40% - Énfasis3 9 11" xfId="4066"/>
    <cellStyle name="40% - Énfasis3 9 12" xfId="4546"/>
    <cellStyle name="40% - Énfasis3 9 13" xfId="3705"/>
    <cellStyle name="40% - Énfasis3 9 14" xfId="3362"/>
    <cellStyle name="40% - Énfasis3 9 15" xfId="5072"/>
    <cellStyle name="40% - Énfasis3 9 16" xfId="4825"/>
    <cellStyle name="40% - Énfasis3 9 17" xfId="3258"/>
    <cellStyle name="40% - Énfasis3 9 18" xfId="4934"/>
    <cellStyle name="40% - Énfasis3 9 19" xfId="4980"/>
    <cellStyle name="40% - Énfasis3 9 2" xfId="3224"/>
    <cellStyle name="40% - Énfasis3 9 2 2" xfId="3399"/>
    <cellStyle name="40% - Énfasis3 9 20" xfId="5791"/>
    <cellStyle name="40% - Énfasis3 9 21" xfId="4426"/>
    <cellStyle name="40% - Énfasis3 9 22" xfId="4806"/>
    <cellStyle name="40% - Énfasis3 9 23" xfId="5300"/>
    <cellStyle name="40% - Énfasis3 9 24" xfId="5830"/>
    <cellStyle name="40% - Énfasis3 9 25" xfId="3524"/>
    <cellStyle name="40% - Énfasis3 9 26" xfId="5665"/>
    <cellStyle name="40% - Énfasis3 9 27" xfId="5296"/>
    <cellStyle name="40% - Énfasis3 9 28" xfId="4163"/>
    <cellStyle name="40% - Énfasis3 9 29" xfId="5877"/>
    <cellStyle name="40% - Énfasis3 9 3" xfId="3488"/>
    <cellStyle name="40% - Énfasis3 9 30" xfId="6004"/>
    <cellStyle name="40% - Énfasis3 9 31" xfId="6131"/>
    <cellStyle name="40% - Énfasis3 9 32" xfId="6258"/>
    <cellStyle name="40% - Énfasis3 9 33" xfId="6385"/>
    <cellStyle name="40% - Énfasis3 9 34" xfId="6512"/>
    <cellStyle name="40% - Énfasis3 9 35" xfId="7813"/>
    <cellStyle name="40% - Énfasis3 9 36" xfId="8932"/>
    <cellStyle name="40% - Énfasis3 9 37" xfId="8339"/>
    <cellStyle name="40% - Énfasis3 9 38" xfId="8318"/>
    <cellStyle name="40% - Énfasis3 9 39" xfId="9383"/>
    <cellStyle name="40% - Énfasis3 9 4" xfId="3321"/>
    <cellStyle name="40% - Énfasis3 9 40" xfId="11060"/>
    <cellStyle name="40% - Énfasis3 9 41" xfId="12468"/>
    <cellStyle name="40% - Énfasis3 9 42" xfId="13876"/>
    <cellStyle name="40% - Énfasis3 9 43" xfId="15284"/>
    <cellStyle name="40% - Énfasis3 9 44" xfId="16692"/>
    <cellStyle name="40% - Énfasis3 9 45" xfId="18100"/>
    <cellStyle name="40% - Énfasis3 9 46" xfId="19508"/>
    <cellStyle name="40% - Énfasis3 9 47" xfId="20916"/>
    <cellStyle name="40% - Énfasis3 9 48" xfId="22324"/>
    <cellStyle name="40% - Énfasis3 9 49" xfId="23732"/>
    <cellStyle name="40% - Énfasis3 9 5" xfId="3467"/>
    <cellStyle name="40% - Énfasis3 9 50" xfId="25140"/>
    <cellStyle name="40% - Énfasis3 9 51" xfId="26548"/>
    <cellStyle name="40% - Énfasis3 9 52" xfId="27956"/>
    <cellStyle name="40% - Énfasis3 9 53" xfId="30307"/>
    <cellStyle name="40% - Énfasis3 9 54" xfId="35371"/>
    <cellStyle name="40% - Énfasis3 9 55" xfId="28056"/>
    <cellStyle name="40% - Énfasis3 9 56" xfId="33903"/>
    <cellStyle name="40% - Énfasis3 9 57" xfId="34538"/>
    <cellStyle name="40% - Énfasis3 9 58" xfId="36410"/>
    <cellStyle name="40% - Énfasis3 9 59" xfId="37818"/>
    <cellStyle name="40% - Énfasis3 9 6" xfId="3285"/>
    <cellStyle name="40% - Énfasis3 9 60" xfId="39224"/>
    <cellStyle name="40% - Énfasis3 9 61" xfId="40629"/>
    <cellStyle name="40% - Énfasis3 9 62" xfId="42033"/>
    <cellStyle name="40% - Énfasis3 9 63" xfId="43433"/>
    <cellStyle name="40% - Énfasis3 9 64" xfId="44829"/>
    <cellStyle name="40% - Énfasis3 9 65" xfId="46221"/>
    <cellStyle name="40% - Énfasis3 9 66" xfId="47598"/>
    <cellStyle name="40% - Énfasis3 9 67" xfId="48959"/>
    <cellStyle name="40% - Énfasis3 9 68" xfId="50298"/>
    <cellStyle name="40% - Énfasis3 9 69" xfId="51608"/>
    <cellStyle name="40% - Énfasis3 9 7" xfId="3701"/>
    <cellStyle name="40% - Énfasis3 9 70" xfId="52887"/>
    <cellStyle name="40% - Énfasis3 9 8" xfId="3557"/>
    <cellStyle name="40% - Énfasis3 9 9" xfId="3300"/>
    <cellStyle name="40% - Énfasis3 90" xfId="58410"/>
    <cellStyle name="40% - Énfasis3 91" xfId="58422"/>
    <cellStyle name="40% - Énfasis3 92" xfId="58434"/>
    <cellStyle name="40% - Énfasis3 93" xfId="58445"/>
    <cellStyle name="40% - Énfasis3 94" xfId="58455"/>
    <cellStyle name="40% - Énfasis3 95" xfId="58471"/>
    <cellStyle name="40% - Énfasis3 96" xfId="58486"/>
    <cellStyle name="40% - Énfasis3 97" xfId="58506"/>
    <cellStyle name="40% - Énfasis4" xfId="276" builtinId="43" customBuiltin="1"/>
    <cellStyle name="40% - Énfasis4 10" xfId="1105"/>
    <cellStyle name="40% - Énfasis4 10 10" xfId="20621"/>
    <cellStyle name="40% - Énfasis4 10 11" xfId="22029"/>
    <cellStyle name="40% - Énfasis4 10 12" xfId="23437"/>
    <cellStyle name="40% - Énfasis4 10 13" xfId="24845"/>
    <cellStyle name="40% - Énfasis4 10 14" xfId="26253"/>
    <cellStyle name="40% - Énfasis4 10 15" xfId="27661"/>
    <cellStyle name="40% - Énfasis4 10 16" xfId="29070"/>
    <cellStyle name="40% - Énfasis4 10 17" xfId="30479"/>
    <cellStyle name="40% - Énfasis4 10 18" xfId="31887"/>
    <cellStyle name="40% - Énfasis4 10 19" xfId="33296"/>
    <cellStyle name="40% - Énfasis4 10 2" xfId="3197"/>
    <cellStyle name="40% - Énfasis4 10 20" xfId="33944"/>
    <cellStyle name="40% - Énfasis4 10 21" xfId="36115"/>
    <cellStyle name="40% - Énfasis4 10 22" xfId="37523"/>
    <cellStyle name="40% - Énfasis4 10 23" xfId="38929"/>
    <cellStyle name="40% - Énfasis4 10 24" xfId="40335"/>
    <cellStyle name="40% - Énfasis4 10 25" xfId="41739"/>
    <cellStyle name="40% - Énfasis4 10 26" xfId="43139"/>
    <cellStyle name="40% - Énfasis4 10 27" xfId="44538"/>
    <cellStyle name="40% - Énfasis4 10 28" xfId="45931"/>
    <cellStyle name="40% - Énfasis4 10 29" xfId="47308"/>
    <cellStyle name="40% - Énfasis4 10 3" xfId="10765"/>
    <cellStyle name="40% - Énfasis4 10 30" xfId="48674"/>
    <cellStyle name="40% - Énfasis4 10 31" xfId="50020"/>
    <cellStyle name="40% - Énfasis4 10 32" xfId="51336"/>
    <cellStyle name="40% - Énfasis4 10 33" xfId="52625"/>
    <cellStyle name="40% - Énfasis4 10 34" xfId="53856"/>
    <cellStyle name="40% - Énfasis4 10 35" xfId="54999"/>
    <cellStyle name="40% - Énfasis4 10 36" xfId="56042"/>
    <cellStyle name="40% - Énfasis4 10 37" xfId="56907"/>
    <cellStyle name="40% - Énfasis4 10 4" xfId="12173"/>
    <cellStyle name="40% - Énfasis4 10 5" xfId="13581"/>
    <cellStyle name="40% - Énfasis4 10 6" xfId="14989"/>
    <cellStyle name="40% - Énfasis4 10 7" xfId="16397"/>
    <cellStyle name="40% - Énfasis4 10 8" xfId="17805"/>
    <cellStyle name="40% - Énfasis4 10 9" xfId="19213"/>
    <cellStyle name="40% - Énfasis4 11" xfId="1265"/>
    <cellStyle name="40% - Énfasis4 11 10" xfId="20703"/>
    <cellStyle name="40% - Énfasis4 11 11" xfId="22111"/>
    <cellStyle name="40% - Énfasis4 11 12" xfId="23519"/>
    <cellStyle name="40% - Énfasis4 11 13" xfId="24927"/>
    <cellStyle name="40% - Énfasis4 11 14" xfId="26335"/>
    <cellStyle name="40% - Énfasis4 11 15" xfId="27743"/>
    <cellStyle name="40% - Énfasis4 11 16" xfId="29152"/>
    <cellStyle name="40% - Énfasis4 11 17" xfId="30561"/>
    <cellStyle name="40% - Énfasis4 11 18" xfId="31969"/>
    <cellStyle name="40% - Énfasis4 11 19" xfId="33378"/>
    <cellStyle name="40% - Énfasis4 11 2" xfId="3797"/>
    <cellStyle name="40% - Énfasis4 11 20" xfId="31139"/>
    <cellStyle name="40% - Énfasis4 11 21" xfId="36197"/>
    <cellStyle name="40% - Énfasis4 11 22" xfId="37605"/>
    <cellStyle name="40% - Énfasis4 11 23" xfId="39011"/>
    <cellStyle name="40% - Énfasis4 11 24" xfId="40417"/>
    <cellStyle name="40% - Énfasis4 11 25" xfId="41821"/>
    <cellStyle name="40% - Énfasis4 11 26" xfId="43221"/>
    <cellStyle name="40% - Énfasis4 11 27" xfId="44619"/>
    <cellStyle name="40% - Énfasis4 11 28" xfId="46011"/>
    <cellStyle name="40% - Énfasis4 11 29" xfId="47388"/>
    <cellStyle name="40% - Énfasis4 11 3" xfId="10847"/>
    <cellStyle name="40% - Énfasis4 11 30" xfId="48753"/>
    <cellStyle name="40% - Énfasis4 11 31" xfId="50095"/>
    <cellStyle name="40% - Énfasis4 11 32" xfId="51408"/>
    <cellStyle name="40% - Énfasis4 11 33" xfId="52694"/>
    <cellStyle name="40% - Énfasis4 11 34" xfId="53921"/>
    <cellStyle name="40% - Énfasis4 11 35" xfId="55062"/>
    <cellStyle name="40% - Énfasis4 11 36" xfId="56097"/>
    <cellStyle name="40% - Énfasis4 11 37" xfId="56949"/>
    <cellStyle name="40% - Énfasis4 11 4" xfId="12255"/>
    <cellStyle name="40% - Énfasis4 11 5" xfId="13663"/>
    <cellStyle name="40% - Énfasis4 11 6" xfId="15071"/>
    <cellStyle name="40% - Énfasis4 11 7" xfId="16479"/>
    <cellStyle name="40% - Énfasis4 11 8" xfId="17887"/>
    <cellStyle name="40% - Énfasis4 11 9" xfId="19295"/>
    <cellStyle name="40% - Énfasis4 12" xfId="1425"/>
    <cellStyle name="40% - Énfasis4 12 10" xfId="17531"/>
    <cellStyle name="40% - Énfasis4 12 11" xfId="18939"/>
    <cellStyle name="40% - Énfasis4 12 12" xfId="20347"/>
    <cellStyle name="40% - Énfasis4 12 13" xfId="21755"/>
    <cellStyle name="40% - Énfasis4 12 14" xfId="23163"/>
    <cellStyle name="40% - Énfasis4 12 15" xfId="24571"/>
    <cellStyle name="40% - Énfasis4 12 16" xfId="25979"/>
    <cellStyle name="40% - Énfasis4 12 17" xfId="27387"/>
    <cellStyle name="40% - Énfasis4 12 18" xfId="28795"/>
    <cellStyle name="40% - Énfasis4 12 19" xfId="30205"/>
    <cellStyle name="40% - Énfasis4 12 2" xfId="3918"/>
    <cellStyle name="40% - Énfasis4 12 20" xfId="26241"/>
    <cellStyle name="40% - Énfasis4 12 21" xfId="33141"/>
    <cellStyle name="40% - Énfasis4 12 22" xfId="27264"/>
    <cellStyle name="40% - Énfasis4 12 23" xfId="35841"/>
    <cellStyle name="40% - Énfasis4 12 24" xfId="37249"/>
    <cellStyle name="40% - Énfasis4 12 25" xfId="38657"/>
    <cellStyle name="40% - Énfasis4 12 26" xfId="40063"/>
    <cellStyle name="40% - Énfasis4 12 27" xfId="41468"/>
    <cellStyle name="40% - Énfasis4 12 28" xfId="42868"/>
    <cellStyle name="40% - Énfasis4 12 29" xfId="44267"/>
    <cellStyle name="40% - Énfasis4 12 3" xfId="7204"/>
    <cellStyle name="40% - Énfasis4 12 30" xfId="45662"/>
    <cellStyle name="40% - Énfasis4 12 31" xfId="47045"/>
    <cellStyle name="40% - Énfasis4 12 32" xfId="48412"/>
    <cellStyle name="40% - Énfasis4 12 33" xfId="49763"/>
    <cellStyle name="40% - Énfasis4 12 34" xfId="51083"/>
    <cellStyle name="40% - Énfasis4 12 35" xfId="52379"/>
    <cellStyle name="40% - Énfasis4 12 36" xfId="53624"/>
    <cellStyle name="40% - Énfasis4 12 37" xfId="54793"/>
    <cellStyle name="40% - Énfasis4 12 4" xfId="9665"/>
    <cellStyle name="40% - Énfasis4 12 5" xfId="10491"/>
    <cellStyle name="40% - Énfasis4 12 6" xfId="11899"/>
    <cellStyle name="40% - Énfasis4 12 7" xfId="13307"/>
    <cellStyle name="40% - Énfasis4 12 8" xfId="14715"/>
    <cellStyle name="40% - Énfasis4 12 9" xfId="16123"/>
    <cellStyle name="40% - Énfasis4 13" xfId="1583"/>
    <cellStyle name="40% - Énfasis4 13 10" xfId="21341"/>
    <cellStyle name="40% - Énfasis4 13 11" xfId="22749"/>
    <cellStyle name="40% - Énfasis4 13 12" xfId="24157"/>
    <cellStyle name="40% - Énfasis4 13 13" xfId="25565"/>
    <cellStyle name="40% - Énfasis4 13 14" xfId="26973"/>
    <cellStyle name="40% - Énfasis4 13 15" xfId="28381"/>
    <cellStyle name="40% - Énfasis4 13 16" xfId="29791"/>
    <cellStyle name="40% - Énfasis4 13 17" xfId="31198"/>
    <cellStyle name="40% - Énfasis4 13 18" xfId="32608"/>
    <cellStyle name="40% - Énfasis4 13 19" xfId="34015"/>
    <cellStyle name="40% - Énfasis4 13 2" xfId="4041"/>
    <cellStyle name="40% - Énfasis4 13 20" xfId="35107"/>
    <cellStyle name="40% - Énfasis4 13 21" xfId="36836"/>
    <cellStyle name="40% - Énfasis4 13 22" xfId="38244"/>
    <cellStyle name="40% - Énfasis4 13 23" xfId="39650"/>
    <cellStyle name="40% - Énfasis4 13 24" xfId="41055"/>
    <cellStyle name="40% - Énfasis4 13 25" xfId="42457"/>
    <cellStyle name="40% - Énfasis4 13 26" xfId="43856"/>
    <cellStyle name="40% - Énfasis4 13 27" xfId="45252"/>
    <cellStyle name="40% - Énfasis4 13 28" xfId="46641"/>
    <cellStyle name="40% - Énfasis4 13 29" xfId="48013"/>
    <cellStyle name="40% - Énfasis4 13 3" xfId="11485"/>
    <cellStyle name="40% - Énfasis4 13 30" xfId="49366"/>
    <cellStyle name="40% - Énfasis4 13 31" xfId="50697"/>
    <cellStyle name="40% - Énfasis4 13 32" xfId="52001"/>
    <cellStyle name="40% - Énfasis4 13 33" xfId="53264"/>
    <cellStyle name="40% - Énfasis4 13 34" xfId="54458"/>
    <cellStyle name="40% - Énfasis4 13 35" xfId="55553"/>
    <cellStyle name="40% - Énfasis4 13 36" xfId="56521"/>
    <cellStyle name="40% - Énfasis4 13 37" xfId="57287"/>
    <cellStyle name="40% - Énfasis4 13 4" xfId="12893"/>
    <cellStyle name="40% - Énfasis4 13 5" xfId="14301"/>
    <cellStyle name="40% - Énfasis4 13 6" xfId="15709"/>
    <cellStyle name="40% - Énfasis4 13 7" xfId="17117"/>
    <cellStyle name="40% - Énfasis4 13 8" xfId="18525"/>
    <cellStyle name="40% - Énfasis4 13 9" xfId="19933"/>
    <cellStyle name="40% - Énfasis4 14" xfId="1741"/>
    <cellStyle name="40% - Énfasis4 14 10" xfId="19645"/>
    <cellStyle name="40% - Énfasis4 14 11" xfId="21053"/>
    <cellStyle name="40% - Énfasis4 14 12" xfId="22461"/>
    <cellStyle name="40% - Énfasis4 14 13" xfId="23869"/>
    <cellStyle name="40% - Énfasis4 14 14" xfId="25277"/>
    <cellStyle name="40% - Énfasis4 14 15" xfId="26685"/>
    <cellStyle name="40% - Énfasis4 14 16" xfId="28093"/>
    <cellStyle name="40% - Énfasis4 14 17" xfId="29502"/>
    <cellStyle name="40% - Énfasis4 14 18" xfId="30911"/>
    <cellStyle name="40% - Énfasis4 14 19" xfId="32319"/>
    <cellStyle name="40% - Énfasis4 14 2" xfId="4164"/>
    <cellStyle name="40% - Énfasis4 14 20" xfId="31952"/>
    <cellStyle name="40% - Énfasis4 14 21" xfId="34680"/>
    <cellStyle name="40% - Énfasis4 14 22" xfId="36547"/>
    <cellStyle name="40% - Énfasis4 14 23" xfId="37955"/>
    <cellStyle name="40% - Énfasis4 14 24" xfId="39361"/>
    <cellStyle name="40% - Énfasis4 14 25" xfId="40766"/>
    <cellStyle name="40% - Énfasis4 14 26" xfId="42170"/>
    <cellStyle name="40% - Énfasis4 14 27" xfId="43569"/>
    <cellStyle name="40% - Énfasis4 14 28" xfId="44965"/>
    <cellStyle name="40% - Énfasis4 14 29" xfId="46356"/>
    <cellStyle name="40% - Énfasis4 14 3" xfId="9693"/>
    <cellStyle name="40% - Énfasis4 14 30" xfId="47730"/>
    <cellStyle name="40% - Énfasis4 14 31" xfId="49089"/>
    <cellStyle name="40% - Énfasis4 14 32" xfId="50427"/>
    <cellStyle name="40% - Énfasis4 14 33" xfId="51735"/>
    <cellStyle name="40% - Énfasis4 14 34" xfId="53007"/>
    <cellStyle name="40% - Énfasis4 14 35" xfId="54211"/>
    <cellStyle name="40% - Énfasis4 14 36" xfId="55323"/>
    <cellStyle name="40% - Énfasis4 14 37" xfId="56326"/>
    <cellStyle name="40% - Énfasis4 14 4" xfId="11197"/>
    <cellStyle name="40% - Énfasis4 14 5" xfId="12605"/>
    <cellStyle name="40% - Énfasis4 14 6" xfId="14013"/>
    <cellStyle name="40% - Énfasis4 14 7" xfId="15421"/>
    <cellStyle name="40% - Énfasis4 14 8" xfId="16829"/>
    <cellStyle name="40% - Énfasis4 14 9" xfId="18237"/>
    <cellStyle name="40% - Énfasis4 15" xfId="1896"/>
    <cellStyle name="40% - Énfasis4 15 10" xfId="13302"/>
    <cellStyle name="40% - Énfasis4 15 11" xfId="14710"/>
    <cellStyle name="40% - Énfasis4 15 12" xfId="16118"/>
    <cellStyle name="40% - Énfasis4 15 13" xfId="17526"/>
    <cellStyle name="40% - Énfasis4 15 14" xfId="18934"/>
    <cellStyle name="40% - Énfasis4 15 15" xfId="20342"/>
    <cellStyle name="40% - Énfasis4 15 16" xfId="21750"/>
    <cellStyle name="40% - Énfasis4 15 17" xfId="23158"/>
    <cellStyle name="40% - Énfasis4 15 18" xfId="24566"/>
    <cellStyle name="40% - Énfasis4 15 19" xfId="25974"/>
    <cellStyle name="40% - Énfasis4 15 2" xfId="4288"/>
    <cellStyle name="40% - Énfasis4 15 20" xfId="33351"/>
    <cellStyle name="40% - Énfasis4 15 21" xfId="33690"/>
    <cellStyle name="40% - Énfasis4 15 22" xfId="30813"/>
    <cellStyle name="40% - Énfasis4 15 23" xfId="31532"/>
    <cellStyle name="40% - Énfasis4 15 24" xfId="33482"/>
    <cellStyle name="40% - Énfasis4 15 25" xfId="31970"/>
    <cellStyle name="40% - Énfasis4 15 26" xfId="35836"/>
    <cellStyle name="40% - Énfasis4 15 27" xfId="37244"/>
    <cellStyle name="40% - Énfasis4 15 28" xfId="38652"/>
    <cellStyle name="40% - Énfasis4 15 29" xfId="40058"/>
    <cellStyle name="40% - Énfasis4 15 3" xfId="7727"/>
    <cellStyle name="40% - Énfasis4 15 30" xfId="41463"/>
    <cellStyle name="40% - Énfasis4 15 31" xfId="42863"/>
    <cellStyle name="40% - Énfasis4 15 32" xfId="44262"/>
    <cellStyle name="40% - Énfasis4 15 33" xfId="45657"/>
    <cellStyle name="40% - Énfasis4 15 34" xfId="47040"/>
    <cellStyle name="40% - Énfasis4 15 35" xfId="48407"/>
    <cellStyle name="40% - Énfasis4 15 36" xfId="49758"/>
    <cellStyle name="40% - Énfasis4 15 37" xfId="51078"/>
    <cellStyle name="40% - Énfasis4 15 4" xfId="7337"/>
    <cellStyle name="40% - Énfasis4 15 5" xfId="9931"/>
    <cellStyle name="40% - Énfasis4 15 6" xfId="8075"/>
    <cellStyle name="40% - Énfasis4 15 7" xfId="10190"/>
    <cellStyle name="40% - Énfasis4 15 8" xfId="10486"/>
    <cellStyle name="40% - Énfasis4 15 9" xfId="11894"/>
    <cellStyle name="40% - Énfasis4 16" xfId="2052"/>
    <cellStyle name="40% - Énfasis4 16 10" xfId="21329"/>
    <cellStyle name="40% - Énfasis4 16 11" xfId="22737"/>
    <cellStyle name="40% - Énfasis4 16 12" xfId="24145"/>
    <cellStyle name="40% - Énfasis4 16 13" xfId="25553"/>
    <cellStyle name="40% - Énfasis4 16 14" xfId="26961"/>
    <cellStyle name="40% - Énfasis4 16 15" xfId="28369"/>
    <cellStyle name="40% - Énfasis4 16 16" xfId="29778"/>
    <cellStyle name="40% - Énfasis4 16 17" xfId="31185"/>
    <cellStyle name="40% - Énfasis4 16 18" xfId="32595"/>
    <cellStyle name="40% - Énfasis4 16 19" xfId="34002"/>
    <cellStyle name="40% - Énfasis4 16 2" xfId="4411"/>
    <cellStyle name="40% - Énfasis4 16 20" xfId="35094"/>
    <cellStyle name="40% - Énfasis4 16 21" xfId="36823"/>
    <cellStyle name="40% - Énfasis4 16 22" xfId="38231"/>
    <cellStyle name="40% - Énfasis4 16 23" xfId="39637"/>
    <cellStyle name="40% - Énfasis4 16 24" xfId="41042"/>
    <cellStyle name="40% - Énfasis4 16 25" xfId="42444"/>
    <cellStyle name="40% - Énfasis4 16 26" xfId="43843"/>
    <cellStyle name="40% - Énfasis4 16 27" xfId="45239"/>
    <cellStyle name="40% - Énfasis4 16 28" xfId="46629"/>
    <cellStyle name="40% - Énfasis4 16 29" xfId="48001"/>
    <cellStyle name="40% - Énfasis4 16 3" xfId="11473"/>
    <cellStyle name="40% - Énfasis4 16 30" xfId="49354"/>
    <cellStyle name="40% - Énfasis4 16 31" xfId="50685"/>
    <cellStyle name="40% - Énfasis4 16 32" xfId="51989"/>
    <cellStyle name="40% - Énfasis4 16 33" xfId="53252"/>
    <cellStyle name="40% - Énfasis4 16 34" xfId="54447"/>
    <cellStyle name="40% - Énfasis4 16 35" xfId="55543"/>
    <cellStyle name="40% - Énfasis4 16 36" xfId="56512"/>
    <cellStyle name="40% - Énfasis4 16 37" xfId="57280"/>
    <cellStyle name="40% - Énfasis4 16 4" xfId="12881"/>
    <cellStyle name="40% - Énfasis4 16 5" xfId="14289"/>
    <cellStyle name="40% - Énfasis4 16 6" xfId="15697"/>
    <cellStyle name="40% - Énfasis4 16 7" xfId="17105"/>
    <cellStyle name="40% - Énfasis4 16 8" xfId="18513"/>
    <cellStyle name="40% - Énfasis4 16 9" xfId="19921"/>
    <cellStyle name="40% - Énfasis4 17" xfId="2201"/>
    <cellStyle name="40% - Énfasis4 17 10" xfId="12698"/>
    <cellStyle name="40% - Énfasis4 17 11" xfId="14106"/>
    <cellStyle name="40% - Énfasis4 17 12" xfId="15514"/>
    <cellStyle name="40% - Énfasis4 17 13" xfId="16922"/>
    <cellStyle name="40% - Énfasis4 17 14" xfId="18330"/>
    <cellStyle name="40% - Énfasis4 17 15" xfId="19738"/>
    <cellStyle name="40% - Énfasis4 17 16" xfId="21146"/>
    <cellStyle name="40% - Énfasis4 17 17" xfId="22554"/>
    <cellStyle name="40% - Énfasis4 17 18" xfId="23962"/>
    <cellStyle name="40% - Énfasis4 17 19" xfId="25370"/>
    <cellStyle name="40% - Énfasis4 17 2" xfId="4536"/>
    <cellStyle name="40% - Énfasis4 17 20" xfId="33698"/>
    <cellStyle name="40% - Énfasis4 17 21" xfId="26974"/>
    <cellStyle name="40% - Énfasis4 17 22" xfId="28764"/>
    <cellStyle name="40% - Énfasis4 17 23" xfId="33829"/>
    <cellStyle name="40% - Énfasis4 17 24" xfId="35551"/>
    <cellStyle name="40% - Énfasis4 17 25" xfId="35460"/>
    <cellStyle name="40% - Énfasis4 17 26" xfId="34780"/>
    <cellStyle name="40% - Énfasis4 17 27" xfId="36640"/>
    <cellStyle name="40% - Énfasis4 17 28" xfId="38048"/>
    <cellStyle name="40% - Énfasis4 17 29" xfId="39454"/>
    <cellStyle name="40% - Énfasis4 17 3" xfId="9907"/>
    <cellStyle name="40% - Énfasis4 17 30" xfId="40859"/>
    <cellStyle name="40% - Énfasis4 17 31" xfId="42262"/>
    <cellStyle name="40% - Énfasis4 17 32" xfId="43661"/>
    <cellStyle name="40% - Énfasis4 17 33" xfId="45057"/>
    <cellStyle name="40% - Énfasis4 17 34" xfId="46448"/>
    <cellStyle name="40% - Énfasis4 17 35" xfId="47822"/>
    <cellStyle name="40% - Énfasis4 17 36" xfId="49180"/>
    <cellStyle name="40% - Énfasis4 17 37" xfId="50516"/>
    <cellStyle name="40% - Énfasis4 17 4" xfId="7720"/>
    <cellStyle name="40% - Énfasis4 17 5" xfId="8205"/>
    <cellStyle name="40% - Énfasis4 17 6" xfId="8668"/>
    <cellStyle name="40% - Énfasis4 17 7" xfId="8533"/>
    <cellStyle name="40% - Énfasis4 17 8" xfId="8438"/>
    <cellStyle name="40% - Énfasis4 17 9" xfId="11290"/>
    <cellStyle name="40% - Énfasis4 18" xfId="2309"/>
    <cellStyle name="40% - Énfasis4 18 10" xfId="13779"/>
    <cellStyle name="40% - Énfasis4 18 11" xfId="15187"/>
    <cellStyle name="40% - Énfasis4 18 12" xfId="16595"/>
    <cellStyle name="40% - Énfasis4 18 13" xfId="18003"/>
    <cellStyle name="40% - Énfasis4 18 14" xfId="19411"/>
    <cellStyle name="40% - Énfasis4 18 15" xfId="20819"/>
    <cellStyle name="40% - Énfasis4 18 16" xfId="22227"/>
    <cellStyle name="40% - Énfasis4 18 17" xfId="23635"/>
    <cellStyle name="40% - Énfasis4 18 18" xfId="25043"/>
    <cellStyle name="40% - Énfasis4 18 19" xfId="26451"/>
    <cellStyle name="40% - Énfasis4 18 2" xfId="4553"/>
    <cellStyle name="40% - Énfasis4 18 20" xfId="33356"/>
    <cellStyle name="40% - Énfasis4 18 21" xfId="29739"/>
    <cellStyle name="40% - Énfasis4 18 22" xfId="33172"/>
    <cellStyle name="40% - Énfasis4 18 23" xfId="32915"/>
    <cellStyle name="40% - Énfasis4 18 24" xfId="30792"/>
    <cellStyle name="40% - Énfasis4 18 25" xfId="34436"/>
    <cellStyle name="40% - Énfasis4 18 26" xfId="36313"/>
    <cellStyle name="40% - Énfasis4 18 27" xfId="37721"/>
    <cellStyle name="40% - Énfasis4 18 28" xfId="39127"/>
    <cellStyle name="40% - Énfasis4 18 29" xfId="40532"/>
    <cellStyle name="40% - Énfasis4 18 3" xfId="8560"/>
    <cellStyle name="40% - Énfasis4 18 30" xfId="41936"/>
    <cellStyle name="40% - Énfasis4 18 31" xfId="43336"/>
    <cellStyle name="40% - Énfasis4 18 32" xfId="44733"/>
    <cellStyle name="40% - Énfasis4 18 33" xfId="46125"/>
    <cellStyle name="40% - Énfasis4 18 34" xfId="47502"/>
    <cellStyle name="40% - Énfasis4 18 35" xfId="48865"/>
    <cellStyle name="40% - Énfasis4 18 36" xfId="50205"/>
    <cellStyle name="40% - Énfasis4 18 37" xfId="51517"/>
    <cellStyle name="40% - Énfasis4 18 4" xfId="8998"/>
    <cellStyle name="40% - Énfasis4 18 5" xfId="7359"/>
    <cellStyle name="40% - Énfasis4 18 6" xfId="10091"/>
    <cellStyle name="40% - Énfasis4 18 7" xfId="8410"/>
    <cellStyle name="40% - Énfasis4 18 8" xfId="10963"/>
    <cellStyle name="40% - Énfasis4 18 9" xfId="12371"/>
    <cellStyle name="40% - Énfasis4 19" xfId="2541"/>
    <cellStyle name="40% - Énfasis4 19 10" xfId="21448"/>
    <cellStyle name="40% - Énfasis4 19 11" xfId="22856"/>
    <cellStyle name="40% - Énfasis4 19 12" xfId="24264"/>
    <cellStyle name="40% - Énfasis4 19 13" xfId="25672"/>
    <cellStyle name="40% - Énfasis4 19 14" xfId="27080"/>
    <cellStyle name="40% - Énfasis4 19 15" xfId="28488"/>
    <cellStyle name="40% - Énfasis4 19 16" xfId="29898"/>
    <cellStyle name="40% - Énfasis4 19 17" xfId="31305"/>
    <cellStyle name="40% - Énfasis4 19 18" xfId="32715"/>
    <cellStyle name="40% - Énfasis4 19 19" xfId="34121"/>
    <cellStyle name="40% - Énfasis4 19 2" xfId="4787"/>
    <cellStyle name="40% - Énfasis4 19 20" xfId="35223"/>
    <cellStyle name="40% - Énfasis4 19 21" xfId="36943"/>
    <cellStyle name="40% - Énfasis4 19 22" xfId="38351"/>
    <cellStyle name="40% - Énfasis4 19 23" xfId="39757"/>
    <cellStyle name="40% - Énfasis4 19 24" xfId="41162"/>
    <cellStyle name="40% - Énfasis4 19 25" xfId="42564"/>
    <cellStyle name="40% - Énfasis4 19 26" xfId="43963"/>
    <cellStyle name="40% - Énfasis4 19 27" xfId="45359"/>
    <cellStyle name="40% - Énfasis4 19 28" xfId="46747"/>
    <cellStyle name="40% - Énfasis4 19 29" xfId="48117"/>
    <cellStyle name="40% - Énfasis4 19 3" xfId="11592"/>
    <cellStyle name="40% - Énfasis4 19 30" xfId="49470"/>
    <cellStyle name="40% - Énfasis4 19 31" xfId="50797"/>
    <cellStyle name="40% - Énfasis4 19 32" xfId="52101"/>
    <cellStyle name="40% - Énfasis4 19 33" xfId="53358"/>
    <cellStyle name="40% - Énfasis4 19 34" xfId="54549"/>
    <cellStyle name="40% - Énfasis4 19 35" xfId="55639"/>
    <cellStyle name="40% - Énfasis4 19 36" xfId="56596"/>
    <cellStyle name="40% - Énfasis4 19 37" xfId="57340"/>
    <cellStyle name="40% - Énfasis4 19 4" xfId="13000"/>
    <cellStyle name="40% - Énfasis4 19 5" xfId="14408"/>
    <cellStyle name="40% - Énfasis4 19 6" xfId="15816"/>
    <cellStyle name="40% - Énfasis4 19 7" xfId="17224"/>
    <cellStyle name="40% - Énfasis4 19 8" xfId="18632"/>
    <cellStyle name="40% - Énfasis4 19 9" xfId="20040"/>
    <cellStyle name="40% - Énfasis4 2" xfId="330"/>
    <cellStyle name="40% - Énfasis4 2 10" xfId="1315"/>
    <cellStyle name="40% - Énfasis4 2 11" xfId="1474"/>
    <cellStyle name="40% - Énfasis4 2 12" xfId="1633"/>
    <cellStyle name="40% - Énfasis4 2 13" xfId="1789"/>
    <cellStyle name="40% - Énfasis4 2 14" xfId="1945"/>
    <cellStyle name="40% - Énfasis4 2 15" xfId="2097"/>
    <cellStyle name="40% - Énfasis4 2 16" xfId="2320"/>
    <cellStyle name="40% - Énfasis4 2 17" xfId="2432"/>
    <cellStyle name="40% - Énfasis4 2 18" xfId="2589"/>
    <cellStyle name="40% - Énfasis4 2 19" xfId="2740"/>
    <cellStyle name="40% - Énfasis4 2 2" xfId="405"/>
    <cellStyle name="40% - Énfasis4 2 20" xfId="2937"/>
    <cellStyle name="40% - Énfasis4 2 3" xfId="463"/>
    <cellStyle name="40% - Énfasis4 2 4" xfId="565"/>
    <cellStyle name="40% - Énfasis4 2 5" xfId="622"/>
    <cellStyle name="40% - Énfasis4 2 5 2" xfId="57943"/>
    <cellStyle name="40% - Énfasis4 2 6" xfId="679"/>
    <cellStyle name="40% - Énfasis4 2 6 2" xfId="58022"/>
    <cellStyle name="40% - Énfasis4 2 7" xfId="835"/>
    <cellStyle name="40% - Énfasis4 2 7 2" xfId="58091"/>
    <cellStyle name="40% - Énfasis4 2 8" xfId="995"/>
    <cellStyle name="40% - Énfasis4 2 9" xfId="1155"/>
    <cellStyle name="40% - Énfasis4 20" xfId="2695"/>
    <cellStyle name="40% - Énfasis4 20 10" xfId="20714"/>
    <cellStyle name="40% - Énfasis4 20 11" xfId="22122"/>
    <cellStyle name="40% - Énfasis4 20 12" xfId="23530"/>
    <cellStyle name="40% - Énfasis4 20 13" xfId="24938"/>
    <cellStyle name="40% - Énfasis4 20 14" xfId="26346"/>
    <cellStyle name="40% - Énfasis4 20 15" xfId="27754"/>
    <cellStyle name="40% - Énfasis4 20 16" xfId="29163"/>
    <cellStyle name="40% - Énfasis4 20 17" xfId="30572"/>
    <cellStyle name="40% - Énfasis4 20 18" xfId="31980"/>
    <cellStyle name="40% - Énfasis4 20 19" xfId="33389"/>
    <cellStyle name="40% - Énfasis4 20 2" xfId="4909"/>
    <cellStyle name="40% - Énfasis4 20 20" xfId="31288"/>
    <cellStyle name="40% - Énfasis4 20 21" xfId="36208"/>
    <cellStyle name="40% - Énfasis4 20 22" xfId="37616"/>
    <cellStyle name="40% - Énfasis4 20 23" xfId="39022"/>
    <cellStyle name="40% - Énfasis4 20 24" xfId="40427"/>
    <cellStyle name="40% - Énfasis4 20 25" xfId="41831"/>
    <cellStyle name="40% - Énfasis4 20 26" xfId="43231"/>
    <cellStyle name="40% - Énfasis4 20 27" xfId="44629"/>
    <cellStyle name="40% - Énfasis4 20 28" xfId="46021"/>
    <cellStyle name="40% - Énfasis4 20 29" xfId="47398"/>
    <cellStyle name="40% - Énfasis4 20 3" xfId="10858"/>
    <cellStyle name="40% - Énfasis4 20 30" xfId="48763"/>
    <cellStyle name="40% - Énfasis4 20 31" xfId="50104"/>
    <cellStyle name="40% - Énfasis4 20 32" xfId="51417"/>
    <cellStyle name="40% - Énfasis4 20 33" xfId="52702"/>
    <cellStyle name="40% - Énfasis4 20 34" xfId="53929"/>
    <cellStyle name="40% - Énfasis4 20 35" xfId="55068"/>
    <cellStyle name="40% - Énfasis4 20 36" xfId="56102"/>
    <cellStyle name="40% - Énfasis4 20 37" xfId="56954"/>
    <cellStyle name="40% - Énfasis4 20 4" xfId="12266"/>
    <cellStyle name="40% - Énfasis4 20 5" xfId="13674"/>
    <cellStyle name="40% - Énfasis4 20 6" xfId="15082"/>
    <cellStyle name="40% - Énfasis4 20 7" xfId="16490"/>
    <cellStyle name="40% - Énfasis4 20 8" xfId="17898"/>
    <cellStyle name="40% - Énfasis4 20 9" xfId="19306"/>
    <cellStyle name="40% - Énfasis4 21" xfId="2842"/>
    <cellStyle name="40% - Énfasis4 21 10" xfId="7457"/>
    <cellStyle name="40% - Énfasis4 21 11" xfId="10050"/>
    <cellStyle name="40% - Énfasis4 21 12" xfId="9415"/>
    <cellStyle name="40% - Énfasis4 21 13" xfId="8419"/>
    <cellStyle name="40% - Énfasis4 21 14" xfId="9772"/>
    <cellStyle name="40% - Énfasis4 21 15" xfId="10455"/>
    <cellStyle name="40% - Énfasis4 21 16" xfId="11863"/>
    <cellStyle name="40% - Énfasis4 21 17" xfId="13271"/>
    <cellStyle name="40% - Énfasis4 21 18" xfId="14679"/>
    <cellStyle name="40% - Énfasis4 21 19" xfId="16087"/>
    <cellStyle name="40% - Énfasis4 21 2" xfId="5035"/>
    <cellStyle name="40% - Énfasis4 21 20" xfId="31478"/>
    <cellStyle name="40% - Énfasis4 21 21" xfId="26811"/>
    <cellStyle name="40% - Énfasis4 21 22" xfId="33052"/>
    <cellStyle name="40% - Énfasis4 21 23" xfId="33256"/>
    <cellStyle name="40% - Énfasis4 21 24" xfId="30680"/>
    <cellStyle name="40% - Énfasis4 21 25" xfId="31619"/>
    <cellStyle name="40% - Énfasis4 21 26" xfId="19298"/>
    <cellStyle name="40% - Énfasis4 21 27" xfId="29495"/>
    <cellStyle name="40% - Énfasis4 21 28" xfId="26108"/>
    <cellStyle name="40% - Énfasis4 21 29" xfId="33784"/>
    <cellStyle name="40% - Énfasis4 21 3" xfId="7092"/>
    <cellStyle name="40% - Énfasis4 21 30" xfId="35451"/>
    <cellStyle name="40% - Énfasis4 21 31" xfId="20506"/>
    <cellStyle name="40% - Énfasis4 21 32" xfId="29824"/>
    <cellStyle name="40% - Énfasis4 21 33" xfId="35805"/>
    <cellStyle name="40% - Énfasis4 21 34" xfId="37213"/>
    <cellStyle name="40% - Énfasis4 21 35" xfId="38621"/>
    <cellStyle name="40% - Énfasis4 21 36" xfId="40027"/>
    <cellStyle name="40% - Énfasis4 21 37" xfId="41432"/>
    <cellStyle name="40% - Énfasis4 21 4" xfId="8113"/>
    <cellStyle name="40% - Énfasis4 21 5" xfId="8203"/>
    <cellStyle name="40% - Énfasis4 21 6" xfId="9967"/>
    <cellStyle name="40% - Énfasis4 21 7" xfId="8222"/>
    <cellStyle name="40% - Énfasis4 21 8" xfId="10416"/>
    <cellStyle name="40% - Énfasis4 21 9" xfId="10355"/>
    <cellStyle name="40% - Énfasis4 22" xfId="2863"/>
    <cellStyle name="40% - Énfasis4 22 10" xfId="19177"/>
    <cellStyle name="40% - Énfasis4 22 11" xfId="20585"/>
    <cellStyle name="40% - Énfasis4 22 12" xfId="21993"/>
    <cellStyle name="40% - Énfasis4 22 13" xfId="23401"/>
    <cellStyle name="40% - Énfasis4 22 14" xfId="24809"/>
    <cellStyle name="40% - Énfasis4 22 15" xfId="26217"/>
    <cellStyle name="40% - Énfasis4 22 16" xfId="27625"/>
    <cellStyle name="40% - Énfasis4 22 17" xfId="29033"/>
    <cellStyle name="40% - Énfasis4 22 18" xfId="30442"/>
    <cellStyle name="40% - Énfasis4 22 19" xfId="31850"/>
    <cellStyle name="40% - Énfasis4 22 2" xfId="5076"/>
    <cellStyle name="40% - Énfasis4 22 20" xfId="33848"/>
    <cellStyle name="40% - Énfasis4 22 21" xfId="31466"/>
    <cellStyle name="40% - Énfasis4 22 22" xfId="36078"/>
    <cellStyle name="40% - Énfasis4 22 23" xfId="37486"/>
    <cellStyle name="40% - Énfasis4 22 24" xfId="38892"/>
    <cellStyle name="40% - Énfasis4 22 25" xfId="40298"/>
    <cellStyle name="40% - Énfasis4 22 26" xfId="41702"/>
    <cellStyle name="40% - Énfasis4 22 27" xfId="43102"/>
    <cellStyle name="40% - Énfasis4 22 28" xfId="44501"/>
    <cellStyle name="40% - Énfasis4 22 29" xfId="45894"/>
    <cellStyle name="40% - Énfasis4 22 3" xfId="9186"/>
    <cellStyle name="40% - Énfasis4 22 30" xfId="47271"/>
    <cellStyle name="40% - Énfasis4 22 31" xfId="48637"/>
    <cellStyle name="40% - Énfasis4 22 32" xfId="49986"/>
    <cellStyle name="40% - Énfasis4 22 33" xfId="51304"/>
    <cellStyle name="40% - Énfasis4 22 34" xfId="52596"/>
    <cellStyle name="40% - Énfasis4 22 35" xfId="53828"/>
    <cellStyle name="40% - Énfasis4 22 36" xfId="54973"/>
    <cellStyle name="40% - Énfasis4 22 37" xfId="56019"/>
    <cellStyle name="40% - Énfasis4 22 4" xfId="10729"/>
    <cellStyle name="40% - Énfasis4 22 5" xfId="12137"/>
    <cellStyle name="40% - Énfasis4 22 6" xfId="13545"/>
    <cellStyle name="40% - Énfasis4 22 7" xfId="14953"/>
    <cellStyle name="40% - Énfasis4 22 8" xfId="16361"/>
    <cellStyle name="40% - Énfasis4 22 9" xfId="17769"/>
    <cellStyle name="40% - Énfasis4 23" xfId="5286"/>
    <cellStyle name="40% - Énfasis4 23 10" xfId="20008"/>
    <cellStyle name="40% - Énfasis4 23 11" xfId="21416"/>
    <cellStyle name="40% - Énfasis4 23 12" xfId="22824"/>
    <cellStyle name="40% - Énfasis4 23 13" xfId="24232"/>
    <cellStyle name="40% - Énfasis4 23 14" xfId="25640"/>
    <cellStyle name="40% - Énfasis4 23 15" xfId="27048"/>
    <cellStyle name="40% - Énfasis4 23 16" xfId="28456"/>
    <cellStyle name="40% - Énfasis4 23 17" xfId="29866"/>
    <cellStyle name="40% - Énfasis4 23 18" xfId="31273"/>
    <cellStyle name="40% - Énfasis4 23 19" xfId="32683"/>
    <cellStyle name="40% - Énfasis4 23 2" xfId="9778"/>
    <cellStyle name="40% - Énfasis4 23 20" xfId="27733"/>
    <cellStyle name="40% - Énfasis4 23 21" xfId="35191"/>
    <cellStyle name="40% - Énfasis4 23 22" xfId="36911"/>
    <cellStyle name="40% - Énfasis4 23 23" xfId="38319"/>
    <cellStyle name="40% - Énfasis4 23 24" xfId="39725"/>
    <cellStyle name="40% - Énfasis4 23 25" xfId="41130"/>
    <cellStyle name="40% - Énfasis4 23 26" xfId="42532"/>
    <cellStyle name="40% - Énfasis4 23 27" xfId="43931"/>
    <cellStyle name="40% - Énfasis4 23 28" xfId="45327"/>
    <cellStyle name="40% - Énfasis4 23 29" xfId="46715"/>
    <cellStyle name="40% - Énfasis4 23 3" xfId="8103"/>
    <cellStyle name="40% - Énfasis4 23 30" xfId="48085"/>
    <cellStyle name="40% - Énfasis4 23 31" xfId="49438"/>
    <cellStyle name="40% - Énfasis4 23 32" xfId="50766"/>
    <cellStyle name="40% - Énfasis4 23 33" xfId="52070"/>
    <cellStyle name="40% - Énfasis4 23 34" xfId="53330"/>
    <cellStyle name="40% - Énfasis4 23 35" xfId="54523"/>
    <cellStyle name="40% - Énfasis4 23 36" xfId="55614"/>
    <cellStyle name="40% - Énfasis4 23 37" xfId="56576"/>
    <cellStyle name="40% - Énfasis4 23 4" xfId="11560"/>
    <cellStyle name="40% - Énfasis4 23 5" xfId="12968"/>
    <cellStyle name="40% - Énfasis4 23 6" xfId="14376"/>
    <cellStyle name="40% - Énfasis4 23 7" xfId="15784"/>
    <cellStyle name="40% - Énfasis4 23 8" xfId="17192"/>
    <cellStyle name="40% - Énfasis4 23 9" xfId="18600"/>
    <cellStyle name="40% - Énfasis4 24" xfId="5412"/>
    <cellStyle name="40% - Énfasis4 24 10" xfId="15757"/>
    <cellStyle name="40% - Énfasis4 24 11" xfId="17165"/>
    <cellStyle name="40% - Énfasis4 24 12" xfId="18573"/>
    <cellStyle name="40% - Énfasis4 24 13" xfId="19981"/>
    <cellStyle name="40% - Énfasis4 24 14" xfId="21389"/>
    <cellStyle name="40% - Énfasis4 24 15" xfId="22797"/>
    <cellStyle name="40% - Énfasis4 24 16" xfId="24205"/>
    <cellStyle name="40% - Énfasis4 24 17" xfId="25613"/>
    <cellStyle name="40% - Énfasis4 24 18" xfId="27021"/>
    <cellStyle name="40% - Énfasis4 24 19" xfId="28429"/>
    <cellStyle name="40% - Énfasis4 24 2" xfId="9900"/>
    <cellStyle name="40% - Énfasis4 24 20" xfId="29034"/>
    <cellStyle name="40% - Énfasis4 24 21" xfId="24562"/>
    <cellStyle name="40% - Énfasis4 24 22" xfId="32086"/>
    <cellStyle name="40% - Énfasis4 24 23" xfId="22114"/>
    <cellStyle name="40% - Énfasis4 24 24" xfId="35054"/>
    <cellStyle name="40% - Énfasis4 24 25" xfId="36884"/>
    <cellStyle name="40% - Énfasis4 24 26" xfId="38292"/>
    <cellStyle name="40% - Énfasis4 24 27" xfId="39698"/>
    <cellStyle name="40% - Énfasis4 24 28" xfId="41103"/>
    <cellStyle name="40% - Énfasis4 24 29" xfId="42505"/>
    <cellStyle name="40% - Énfasis4 24 3" xfId="9400"/>
    <cellStyle name="40% - Énfasis4 24 30" xfId="43904"/>
    <cellStyle name="40% - Énfasis4 24 31" xfId="45300"/>
    <cellStyle name="40% - Énfasis4 24 32" xfId="46688"/>
    <cellStyle name="40% - Énfasis4 24 33" xfId="48058"/>
    <cellStyle name="40% - Énfasis4 24 34" xfId="49411"/>
    <cellStyle name="40% - Énfasis4 24 35" xfId="50739"/>
    <cellStyle name="40% - Énfasis4 24 36" xfId="52043"/>
    <cellStyle name="40% - Énfasis4 24 37" xfId="53303"/>
    <cellStyle name="40% - Énfasis4 24 4" xfId="9169"/>
    <cellStyle name="40% - Énfasis4 24 5" xfId="8963"/>
    <cellStyle name="40% - Énfasis4 24 6" xfId="8935"/>
    <cellStyle name="40% - Énfasis4 24 7" xfId="11533"/>
    <cellStyle name="40% - Énfasis4 24 8" xfId="12941"/>
    <cellStyle name="40% - Énfasis4 24 9" xfId="14349"/>
    <cellStyle name="40% - Énfasis4 25" xfId="5536"/>
    <cellStyle name="40% - Énfasis4 25 10" xfId="19292"/>
    <cellStyle name="40% - Énfasis4 25 11" xfId="20700"/>
    <cellStyle name="40% - Énfasis4 25 12" xfId="22108"/>
    <cellStyle name="40% - Énfasis4 25 13" xfId="23516"/>
    <cellStyle name="40% - Énfasis4 25 14" xfId="24924"/>
    <cellStyle name="40% - Énfasis4 25 15" xfId="26332"/>
    <cellStyle name="40% - Énfasis4 25 16" xfId="27740"/>
    <cellStyle name="40% - Énfasis4 25 17" xfId="29149"/>
    <cellStyle name="40% - Énfasis4 25 18" xfId="30558"/>
    <cellStyle name="40% - Énfasis4 25 19" xfId="31966"/>
    <cellStyle name="40% - Énfasis4 25 2" xfId="10019"/>
    <cellStyle name="40% - Énfasis4 25 20" xfId="33952"/>
    <cellStyle name="40% - Énfasis4 25 21" xfId="31741"/>
    <cellStyle name="40% - Énfasis4 25 22" xfId="36194"/>
    <cellStyle name="40% - Énfasis4 25 23" xfId="37602"/>
    <cellStyle name="40% - Énfasis4 25 24" xfId="39008"/>
    <cellStyle name="40% - Énfasis4 25 25" xfId="40414"/>
    <cellStyle name="40% - Énfasis4 25 26" xfId="41818"/>
    <cellStyle name="40% - Énfasis4 25 27" xfId="43218"/>
    <cellStyle name="40% - Énfasis4 25 28" xfId="44616"/>
    <cellStyle name="40% - Énfasis4 25 29" xfId="46008"/>
    <cellStyle name="40% - Énfasis4 25 3" xfId="9185"/>
    <cellStyle name="40% - Énfasis4 25 30" xfId="47385"/>
    <cellStyle name="40% - Énfasis4 25 31" xfId="48750"/>
    <cellStyle name="40% - Énfasis4 25 32" xfId="50092"/>
    <cellStyle name="40% - Énfasis4 25 33" xfId="51405"/>
    <cellStyle name="40% - Énfasis4 25 34" xfId="52691"/>
    <cellStyle name="40% - Énfasis4 25 35" xfId="53919"/>
    <cellStyle name="40% - Énfasis4 25 36" xfId="55060"/>
    <cellStyle name="40% - Énfasis4 25 37" xfId="56095"/>
    <cellStyle name="40% - Énfasis4 25 4" xfId="10844"/>
    <cellStyle name="40% - Énfasis4 25 5" xfId="12252"/>
    <cellStyle name="40% - Énfasis4 25 6" xfId="13660"/>
    <cellStyle name="40% - Énfasis4 25 7" xfId="15068"/>
    <cellStyle name="40% - Énfasis4 25 8" xfId="16476"/>
    <cellStyle name="40% - Énfasis4 25 9" xfId="17884"/>
    <cellStyle name="40% - Énfasis4 26" xfId="5659"/>
    <cellStyle name="40% - Énfasis4 26 10" xfId="20260"/>
    <cellStyle name="40% - Énfasis4 26 11" xfId="21668"/>
    <cellStyle name="40% - Énfasis4 26 12" xfId="23076"/>
    <cellStyle name="40% - Énfasis4 26 13" xfId="24484"/>
    <cellStyle name="40% - Énfasis4 26 14" xfId="25892"/>
    <cellStyle name="40% - Énfasis4 26 15" xfId="27300"/>
    <cellStyle name="40% - Énfasis4 26 16" xfId="28708"/>
    <cellStyle name="40% - Énfasis4 26 17" xfId="30118"/>
    <cellStyle name="40% - Énfasis4 26 18" xfId="31525"/>
    <cellStyle name="40% - Énfasis4 26 19" xfId="32935"/>
    <cellStyle name="40% - Énfasis4 26 2" xfId="10139"/>
    <cellStyle name="40% - Énfasis4 26 20" xfId="27469"/>
    <cellStyle name="40% - Énfasis4 26 21" xfId="35412"/>
    <cellStyle name="40% - Énfasis4 26 22" xfId="37162"/>
    <cellStyle name="40% - Énfasis4 26 23" xfId="38570"/>
    <cellStyle name="40% - Énfasis4 26 24" xfId="39976"/>
    <cellStyle name="40% - Énfasis4 26 25" xfId="41381"/>
    <cellStyle name="40% - Énfasis4 26 26" xfId="42783"/>
    <cellStyle name="40% - Énfasis4 26 27" xfId="44182"/>
    <cellStyle name="40% - Énfasis4 26 28" xfId="45578"/>
    <cellStyle name="40% - Énfasis4 26 29" xfId="46963"/>
    <cellStyle name="40% - Énfasis4 26 3" xfId="7949"/>
    <cellStyle name="40% - Énfasis4 26 30" xfId="48332"/>
    <cellStyle name="40% - Énfasis4 26 31" xfId="49684"/>
    <cellStyle name="40% - Énfasis4 26 32" xfId="51008"/>
    <cellStyle name="40% - Énfasis4 26 33" xfId="52307"/>
    <cellStyle name="40% - Énfasis4 26 34" xfId="53555"/>
    <cellStyle name="40% - Énfasis4 26 35" xfId="54733"/>
    <cellStyle name="40% - Énfasis4 26 36" xfId="55805"/>
    <cellStyle name="40% - Énfasis4 26 37" xfId="56734"/>
    <cellStyle name="40% - Énfasis4 26 4" xfId="11812"/>
    <cellStyle name="40% - Énfasis4 26 5" xfId="13220"/>
    <cellStyle name="40% - Énfasis4 26 6" xfId="14628"/>
    <cellStyle name="40% - Énfasis4 26 7" xfId="16036"/>
    <cellStyle name="40% - Énfasis4 26 8" xfId="17444"/>
    <cellStyle name="40% - Énfasis4 26 9" xfId="18852"/>
    <cellStyle name="40% - Énfasis4 27" xfId="4556"/>
    <cellStyle name="40% - Énfasis4 27 10" xfId="16681"/>
    <cellStyle name="40% - Énfasis4 27 11" xfId="18089"/>
    <cellStyle name="40% - Énfasis4 27 12" xfId="19497"/>
    <cellStyle name="40% - Énfasis4 27 13" xfId="20905"/>
    <cellStyle name="40% - Énfasis4 27 14" xfId="22313"/>
    <cellStyle name="40% - Énfasis4 27 15" xfId="23721"/>
    <cellStyle name="40% - Énfasis4 27 16" xfId="25129"/>
    <cellStyle name="40% - Énfasis4 27 17" xfId="26537"/>
    <cellStyle name="40% - Énfasis4 27 18" xfId="27945"/>
    <cellStyle name="40% - Énfasis4 27 19" xfId="29354"/>
    <cellStyle name="40% - Énfasis4 27 2" xfId="9098"/>
    <cellStyle name="40% - Énfasis4 27 20" xfId="35741"/>
    <cellStyle name="40% - Énfasis4 27 21" xfId="33935"/>
    <cellStyle name="40% - Énfasis4 27 22" xfId="30453"/>
    <cellStyle name="40% - Énfasis4 27 23" xfId="34527"/>
    <cellStyle name="40% - Énfasis4 27 24" xfId="36399"/>
    <cellStyle name="40% - Énfasis4 27 25" xfId="37807"/>
    <cellStyle name="40% - Énfasis4 27 26" xfId="39213"/>
    <cellStyle name="40% - Énfasis4 27 27" xfId="40618"/>
    <cellStyle name="40% - Énfasis4 27 28" xfId="42022"/>
    <cellStyle name="40% - Énfasis4 27 29" xfId="43422"/>
    <cellStyle name="40% - Énfasis4 27 3" xfId="8817"/>
    <cellStyle name="40% - Énfasis4 27 30" xfId="44819"/>
    <cellStyle name="40% - Énfasis4 27 31" xfId="46211"/>
    <cellStyle name="40% - Énfasis4 27 32" xfId="47588"/>
    <cellStyle name="40% - Énfasis4 27 33" xfId="48950"/>
    <cellStyle name="40% - Énfasis4 27 34" xfId="50289"/>
    <cellStyle name="40% - Énfasis4 27 35" xfId="51599"/>
    <cellStyle name="40% - Énfasis4 27 36" xfId="52879"/>
    <cellStyle name="40% - Énfasis4 27 37" xfId="54093"/>
    <cellStyle name="40% - Énfasis4 27 4" xfId="8530"/>
    <cellStyle name="40% - Énfasis4 27 5" xfId="8775"/>
    <cellStyle name="40% - Énfasis4 27 6" xfId="11049"/>
    <cellStyle name="40% - Énfasis4 27 7" xfId="12457"/>
    <cellStyle name="40% - Énfasis4 27 8" xfId="13865"/>
    <cellStyle name="40% - Énfasis4 27 9" xfId="15273"/>
    <cellStyle name="40% - Énfasis4 28" xfId="5927"/>
    <cellStyle name="40% - Énfasis4 28 10" xfId="19960"/>
    <cellStyle name="40% - Énfasis4 28 11" xfId="21368"/>
    <cellStyle name="40% - Énfasis4 28 12" xfId="22776"/>
    <cellStyle name="40% - Énfasis4 28 13" xfId="24184"/>
    <cellStyle name="40% - Énfasis4 28 14" xfId="25592"/>
    <cellStyle name="40% - Énfasis4 28 15" xfId="27000"/>
    <cellStyle name="40% - Énfasis4 28 16" xfId="28408"/>
    <cellStyle name="40% - Énfasis4 28 17" xfId="29818"/>
    <cellStyle name="40% - Énfasis4 28 18" xfId="31225"/>
    <cellStyle name="40% - Énfasis4 28 19" xfId="32635"/>
    <cellStyle name="40% - Énfasis4 28 2" xfId="10385"/>
    <cellStyle name="40% - Énfasis4 28 20" xfId="32899"/>
    <cellStyle name="40% - Énfasis4 28 21" xfId="35022"/>
    <cellStyle name="40% - Énfasis4 28 22" xfId="36863"/>
    <cellStyle name="40% - Énfasis4 28 23" xfId="38271"/>
    <cellStyle name="40% - Énfasis4 28 24" xfId="39677"/>
    <cellStyle name="40% - Énfasis4 28 25" xfId="41082"/>
    <cellStyle name="40% - Énfasis4 28 26" xfId="42484"/>
    <cellStyle name="40% - Énfasis4 28 27" xfId="43883"/>
    <cellStyle name="40% - Énfasis4 28 28" xfId="45279"/>
    <cellStyle name="40% - Énfasis4 28 29" xfId="46667"/>
    <cellStyle name="40% - Énfasis4 28 3" xfId="7879"/>
    <cellStyle name="40% - Énfasis4 28 30" xfId="48037"/>
    <cellStyle name="40% - Énfasis4 28 31" xfId="49390"/>
    <cellStyle name="40% - Énfasis4 28 32" xfId="50719"/>
    <cellStyle name="40% - Énfasis4 28 33" xfId="52023"/>
    <cellStyle name="40% - Énfasis4 28 34" xfId="53284"/>
    <cellStyle name="40% - Énfasis4 28 35" xfId="54478"/>
    <cellStyle name="40% - Énfasis4 28 36" xfId="55570"/>
    <cellStyle name="40% - Énfasis4 28 37" xfId="56537"/>
    <cellStyle name="40% - Énfasis4 28 4" xfId="11512"/>
    <cellStyle name="40% - Énfasis4 28 5" xfId="12920"/>
    <cellStyle name="40% - Énfasis4 28 6" xfId="14328"/>
    <cellStyle name="40% - Énfasis4 28 7" xfId="15736"/>
    <cellStyle name="40% - Énfasis4 28 8" xfId="17144"/>
    <cellStyle name="40% - Énfasis4 28 9" xfId="18552"/>
    <cellStyle name="40% - Énfasis4 29" xfId="6054"/>
    <cellStyle name="40% - Énfasis4 29 10" xfId="21768"/>
    <cellStyle name="40% - Énfasis4 29 11" xfId="23176"/>
    <cellStyle name="40% - Énfasis4 29 12" xfId="24584"/>
    <cellStyle name="40% - Énfasis4 29 13" xfId="25992"/>
    <cellStyle name="40% - Énfasis4 29 14" xfId="27400"/>
    <cellStyle name="40% - Énfasis4 29 15" xfId="28808"/>
    <cellStyle name="40% - Énfasis4 29 16" xfId="30218"/>
    <cellStyle name="40% - Énfasis4 29 17" xfId="31625"/>
    <cellStyle name="40% - Énfasis4 29 18" xfId="33035"/>
    <cellStyle name="40% - Énfasis4 29 19" xfId="34441"/>
    <cellStyle name="40% - Énfasis4 29 2" xfId="10504"/>
    <cellStyle name="40% - Énfasis4 29 20" xfId="35853"/>
    <cellStyle name="40% - Énfasis4 29 21" xfId="37261"/>
    <cellStyle name="40% - Énfasis4 29 22" xfId="38669"/>
    <cellStyle name="40% - Énfasis4 29 23" xfId="40075"/>
    <cellStyle name="40% - Énfasis4 29 24" xfId="41480"/>
    <cellStyle name="40% - Énfasis4 29 25" xfId="42880"/>
    <cellStyle name="40% - Énfasis4 29 26" xfId="44279"/>
    <cellStyle name="40% - Énfasis4 29 27" xfId="45674"/>
    <cellStyle name="40% - Énfasis4 29 28" xfId="47056"/>
    <cellStyle name="40% - Énfasis4 29 29" xfId="48423"/>
    <cellStyle name="40% - Énfasis4 29 3" xfId="11912"/>
    <cellStyle name="40% - Énfasis4 29 30" xfId="49773"/>
    <cellStyle name="40% - Énfasis4 29 31" xfId="51093"/>
    <cellStyle name="40% - Énfasis4 29 32" xfId="52389"/>
    <cellStyle name="40% - Énfasis4 29 33" xfId="53633"/>
    <cellStyle name="40% - Énfasis4 29 34" xfId="54799"/>
    <cellStyle name="40% - Énfasis4 29 35" xfId="55862"/>
    <cellStyle name="40% - Énfasis4 29 36" xfId="56774"/>
    <cellStyle name="40% - Énfasis4 29 37" xfId="57465"/>
    <cellStyle name="40% - Énfasis4 29 4" xfId="13320"/>
    <cellStyle name="40% - Énfasis4 29 5" xfId="14728"/>
    <cellStyle name="40% - Énfasis4 29 6" xfId="16136"/>
    <cellStyle name="40% - Énfasis4 29 7" xfId="17544"/>
    <cellStyle name="40% - Énfasis4 29 8" xfId="18952"/>
    <cellStyle name="40% - Énfasis4 29 9" xfId="20360"/>
    <cellStyle name="40% - Énfasis4 3" xfId="360"/>
    <cellStyle name="40% - Énfasis4 3 10" xfId="2063"/>
    <cellStyle name="40% - Énfasis4 3 11" xfId="2213"/>
    <cellStyle name="40% - Énfasis4 3 12" xfId="2372"/>
    <cellStyle name="40% - Énfasis4 3 13" xfId="2553"/>
    <cellStyle name="40% - Énfasis4 3 14" xfId="2705"/>
    <cellStyle name="40% - Énfasis4 3 15" xfId="2853"/>
    <cellStyle name="40% - Énfasis4 3 16" xfId="2845"/>
    <cellStyle name="40% - Énfasis4 3 17" xfId="58199"/>
    <cellStyle name="40% - Énfasis4 3 2" xfId="772"/>
    <cellStyle name="40% - Énfasis4 3 3" xfId="958"/>
    <cellStyle name="40% - Énfasis4 3 4" xfId="1118"/>
    <cellStyle name="40% - Énfasis4 3 5" xfId="1278"/>
    <cellStyle name="40% - Énfasis4 3 6" xfId="1438"/>
    <cellStyle name="40% - Énfasis4 3 7" xfId="1596"/>
    <cellStyle name="40% - Énfasis4 3 8" xfId="1753"/>
    <cellStyle name="40% - Énfasis4 3 9" xfId="1908"/>
    <cellStyle name="40% - Énfasis4 30" xfId="6181"/>
    <cellStyle name="40% - Énfasis4 30 10" xfId="21885"/>
    <cellStyle name="40% - Énfasis4 30 11" xfId="23293"/>
    <cellStyle name="40% - Énfasis4 30 12" xfId="24701"/>
    <cellStyle name="40% - Énfasis4 30 13" xfId="26109"/>
    <cellStyle name="40% - Énfasis4 30 14" xfId="27517"/>
    <cellStyle name="40% - Énfasis4 30 15" xfId="28925"/>
    <cellStyle name="40% - Énfasis4 30 16" xfId="30335"/>
    <cellStyle name="40% - Énfasis4 30 17" xfId="31742"/>
    <cellStyle name="40% - Énfasis4 30 18" xfId="33152"/>
    <cellStyle name="40% - Énfasis4 30 19" xfId="34558"/>
    <cellStyle name="40% - Énfasis4 30 2" xfId="10621"/>
    <cellStyle name="40% - Énfasis4 30 20" xfId="35970"/>
    <cellStyle name="40% - Énfasis4 30 21" xfId="37378"/>
    <cellStyle name="40% - Énfasis4 30 22" xfId="38786"/>
    <cellStyle name="40% - Énfasis4 30 23" xfId="40192"/>
    <cellStyle name="40% - Énfasis4 30 24" xfId="41596"/>
    <cellStyle name="40% - Énfasis4 30 25" xfId="42996"/>
    <cellStyle name="40% - Énfasis4 30 26" xfId="44395"/>
    <cellStyle name="40% - Énfasis4 30 27" xfId="45789"/>
    <cellStyle name="40% - Énfasis4 30 28" xfId="47169"/>
    <cellStyle name="40% - Énfasis4 30 29" xfId="48535"/>
    <cellStyle name="40% - Énfasis4 30 3" xfId="12029"/>
    <cellStyle name="40% - Énfasis4 30 30" xfId="49885"/>
    <cellStyle name="40% - Énfasis4 30 31" xfId="51204"/>
    <cellStyle name="40% - Énfasis4 30 32" xfId="52498"/>
    <cellStyle name="40% - Énfasis4 30 33" xfId="53737"/>
    <cellStyle name="40% - Énfasis4 30 34" xfId="54896"/>
    <cellStyle name="40% - Énfasis4 30 35" xfId="55949"/>
    <cellStyle name="40% - Énfasis4 30 36" xfId="56835"/>
    <cellStyle name="40% - Énfasis4 30 37" xfId="57502"/>
    <cellStyle name="40% - Énfasis4 30 4" xfId="13437"/>
    <cellStyle name="40% - Énfasis4 30 5" xfId="14845"/>
    <cellStyle name="40% - Énfasis4 30 6" xfId="16253"/>
    <cellStyle name="40% - Énfasis4 30 7" xfId="17661"/>
    <cellStyle name="40% - Énfasis4 30 8" xfId="19069"/>
    <cellStyle name="40% - Énfasis4 30 9" xfId="20477"/>
    <cellStyle name="40% - Énfasis4 31" xfId="6308"/>
    <cellStyle name="40% - Énfasis4 31 10" xfId="22001"/>
    <cellStyle name="40% - Énfasis4 31 11" xfId="23409"/>
    <cellStyle name="40% - Énfasis4 31 12" xfId="24817"/>
    <cellStyle name="40% - Énfasis4 31 13" xfId="26225"/>
    <cellStyle name="40% - Énfasis4 31 14" xfId="27633"/>
    <cellStyle name="40% - Énfasis4 31 15" xfId="29041"/>
    <cellStyle name="40% - Énfasis4 31 16" xfId="30450"/>
    <cellStyle name="40% - Énfasis4 31 17" xfId="31858"/>
    <cellStyle name="40% - Énfasis4 31 18" xfId="33267"/>
    <cellStyle name="40% - Énfasis4 31 19" xfId="34675"/>
    <cellStyle name="40% - Énfasis4 31 2" xfId="10737"/>
    <cellStyle name="40% - Énfasis4 31 20" xfId="36086"/>
    <cellStyle name="40% - Énfasis4 31 21" xfId="37494"/>
    <cellStyle name="40% - Énfasis4 31 22" xfId="38900"/>
    <cellStyle name="40% - Énfasis4 31 23" xfId="40306"/>
    <cellStyle name="40% - Énfasis4 31 24" xfId="41710"/>
    <cellStyle name="40% - Énfasis4 31 25" xfId="43110"/>
    <cellStyle name="40% - Énfasis4 31 26" xfId="44509"/>
    <cellStyle name="40% - Énfasis4 31 27" xfId="45902"/>
    <cellStyle name="40% - Énfasis4 31 28" xfId="47279"/>
    <cellStyle name="40% - Énfasis4 31 29" xfId="48645"/>
    <cellStyle name="40% - Énfasis4 31 3" xfId="12145"/>
    <cellStyle name="40% - Énfasis4 31 30" xfId="49992"/>
    <cellStyle name="40% - Énfasis4 31 31" xfId="51310"/>
    <cellStyle name="40% - Énfasis4 31 32" xfId="52602"/>
    <cellStyle name="40% - Énfasis4 31 33" xfId="53834"/>
    <cellStyle name="40% - Énfasis4 31 34" xfId="54978"/>
    <cellStyle name="40% - Énfasis4 31 35" xfId="56023"/>
    <cellStyle name="40% - Énfasis4 31 36" xfId="56891"/>
    <cellStyle name="40% - Énfasis4 31 37" xfId="57539"/>
    <cellStyle name="40% - Énfasis4 31 4" xfId="13553"/>
    <cellStyle name="40% - Énfasis4 31 5" xfId="14961"/>
    <cellStyle name="40% - Énfasis4 31 6" xfId="16369"/>
    <cellStyle name="40% - Énfasis4 31 7" xfId="17777"/>
    <cellStyle name="40% - Énfasis4 31 8" xfId="19185"/>
    <cellStyle name="40% - Énfasis4 31 9" xfId="20593"/>
    <cellStyle name="40% - Énfasis4 32" xfId="6435"/>
    <cellStyle name="40% - Énfasis4 32 10" xfId="22116"/>
    <cellStyle name="40% - Énfasis4 32 11" xfId="23524"/>
    <cellStyle name="40% - Énfasis4 32 12" xfId="24932"/>
    <cellStyle name="40% - Énfasis4 32 13" xfId="26340"/>
    <cellStyle name="40% - Énfasis4 32 14" xfId="27748"/>
    <cellStyle name="40% - Énfasis4 32 15" xfId="29157"/>
    <cellStyle name="40% - Énfasis4 32 16" xfId="30566"/>
    <cellStyle name="40% - Énfasis4 32 17" xfId="31974"/>
    <cellStyle name="40% - Énfasis4 32 18" xfId="33383"/>
    <cellStyle name="40% - Énfasis4 32 19" xfId="34791"/>
    <cellStyle name="40% - Énfasis4 32 2" xfId="10852"/>
    <cellStyle name="40% - Énfasis4 32 20" xfId="36202"/>
    <cellStyle name="40% - Énfasis4 32 21" xfId="37610"/>
    <cellStyle name="40% - Énfasis4 32 22" xfId="39016"/>
    <cellStyle name="40% - Énfasis4 32 23" xfId="40421"/>
    <cellStyle name="40% - Énfasis4 32 24" xfId="41825"/>
    <cellStyle name="40% - Énfasis4 32 25" xfId="43225"/>
    <cellStyle name="40% - Énfasis4 32 26" xfId="44623"/>
    <cellStyle name="40% - Énfasis4 32 27" xfId="46015"/>
    <cellStyle name="40% - Énfasis4 32 28" xfId="47392"/>
    <cellStyle name="40% - Énfasis4 32 29" xfId="48757"/>
    <cellStyle name="40% - Énfasis4 32 3" xfId="12260"/>
    <cellStyle name="40% - Énfasis4 32 30" xfId="50099"/>
    <cellStyle name="40% - Énfasis4 32 31" xfId="51412"/>
    <cellStyle name="40% - Énfasis4 32 32" xfId="52697"/>
    <cellStyle name="40% - Énfasis4 32 33" xfId="53924"/>
    <cellStyle name="40% - Énfasis4 32 34" xfId="55063"/>
    <cellStyle name="40% - Énfasis4 32 35" xfId="56098"/>
    <cellStyle name="40% - Énfasis4 32 36" xfId="56950"/>
    <cellStyle name="40% - Énfasis4 32 37" xfId="57575"/>
    <cellStyle name="40% - Énfasis4 32 4" xfId="13668"/>
    <cellStyle name="40% - Énfasis4 32 5" xfId="15076"/>
    <cellStyle name="40% - Énfasis4 32 6" xfId="16484"/>
    <cellStyle name="40% - Énfasis4 32 7" xfId="17892"/>
    <cellStyle name="40% - Énfasis4 32 8" xfId="19300"/>
    <cellStyle name="40% - Énfasis4 32 9" xfId="20708"/>
    <cellStyle name="40% - Énfasis4 33" xfId="6562"/>
    <cellStyle name="40% - Énfasis4 33 10" xfId="22232"/>
    <cellStyle name="40% - Énfasis4 33 11" xfId="23640"/>
    <cellStyle name="40% - Énfasis4 33 12" xfId="25048"/>
    <cellStyle name="40% - Énfasis4 33 13" xfId="26456"/>
    <cellStyle name="40% - Énfasis4 33 14" xfId="27864"/>
    <cellStyle name="40% - Énfasis4 33 15" xfId="29273"/>
    <cellStyle name="40% - Énfasis4 33 16" xfId="30682"/>
    <cellStyle name="40% - Énfasis4 33 17" xfId="32090"/>
    <cellStyle name="40% - Énfasis4 33 18" xfId="33498"/>
    <cellStyle name="40% - Énfasis4 33 19" xfId="34907"/>
    <cellStyle name="40% - Énfasis4 33 2" xfId="10968"/>
    <cellStyle name="40% - Énfasis4 33 20" xfId="36318"/>
    <cellStyle name="40% - Énfasis4 33 21" xfId="37726"/>
    <cellStyle name="40% - Énfasis4 33 22" xfId="39132"/>
    <cellStyle name="40% - Énfasis4 33 23" xfId="40537"/>
    <cellStyle name="40% - Énfasis4 33 24" xfId="41941"/>
    <cellStyle name="40% - Énfasis4 33 25" xfId="43341"/>
    <cellStyle name="40% - Énfasis4 33 26" xfId="44738"/>
    <cellStyle name="40% - Énfasis4 33 27" xfId="46130"/>
    <cellStyle name="40% - Énfasis4 33 28" xfId="47507"/>
    <cellStyle name="40% - Énfasis4 33 29" xfId="48870"/>
    <cellStyle name="40% - Énfasis4 33 3" xfId="12376"/>
    <cellStyle name="40% - Énfasis4 33 30" xfId="50210"/>
    <cellStyle name="40% - Énfasis4 33 31" xfId="51521"/>
    <cellStyle name="40% - Énfasis4 33 32" xfId="52802"/>
    <cellStyle name="40% - Énfasis4 33 33" xfId="54019"/>
    <cellStyle name="40% - Énfasis4 33 34" xfId="55151"/>
    <cellStyle name="40% - Énfasis4 33 35" xfId="56175"/>
    <cellStyle name="40% - Énfasis4 33 36" xfId="57010"/>
    <cellStyle name="40% - Énfasis4 33 37" xfId="57611"/>
    <cellStyle name="40% - Énfasis4 33 4" xfId="13784"/>
    <cellStyle name="40% - Énfasis4 33 5" xfId="15192"/>
    <cellStyle name="40% - Énfasis4 33 6" xfId="16600"/>
    <cellStyle name="40% - Énfasis4 33 7" xfId="18008"/>
    <cellStyle name="40% - Énfasis4 33 8" xfId="19416"/>
    <cellStyle name="40% - Énfasis4 33 9" xfId="20824"/>
    <cellStyle name="40% - Énfasis4 34" xfId="6689"/>
    <cellStyle name="40% - Énfasis4 34 10" xfId="22344"/>
    <cellStyle name="40% - Énfasis4 34 11" xfId="23752"/>
    <cellStyle name="40% - Énfasis4 34 12" xfId="25160"/>
    <cellStyle name="40% - Énfasis4 34 13" xfId="26568"/>
    <cellStyle name="40% - Énfasis4 34 14" xfId="27976"/>
    <cellStyle name="40% - Énfasis4 34 15" xfId="29385"/>
    <cellStyle name="40% - Énfasis4 34 16" xfId="30794"/>
    <cellStyle name="40% - Énfasis4 34 17" xfId="32202"/>
    <cellStyle name="40% - Énfasis4 34 18" xfId="33610"/>
    <cellStyle name="40% - Énfasis4 34 19" xfId="35018"/>
    <cellStyle name="40% - Énfasis4 34 2" xfId="11080"/>
    <cellStyle name="40% - Énfasis4 34 20" xfId="36430"/>
    <cellStyle name="40% - Énfasis4 34 21" xfId="37838"/>
    <cellStyle name="40% - Énfasis4 34 22" xfId="39244"/>
    <cellStyle name="40% - Énfasis4 34 23" xfId="40649"/>
    <cellStyle name="40% - Énfasis4 34 24" xfId="42053"/>
    <cellStyle name="40% - Énfasis4 34 25" xfId="43452"/>
    <cellStyle name="40% - Énfasis4 34 26" xfId="44848"/>
    <cellStyle name="40% - Énfasis4 34 27" xfId="46240"/>
    <cellStyle name="40% - Énfasis4 34 28" xfId="47617"/>
    <cellStyle name="40% - Énfasis4 34 29" xfId="48977"/>
    <cellStyle name="40% - Énfasis4 34 3" xfId="12488"/>
    <cellStyle name="40% - Énfasis4 34 30" xfId="50316"/>
    <cellStyle name="40% - Énfasis4 34 31" xfId="51626"/>
    <cellStyle name="40% - Énfasis4 34 32" xfId="52904"/>
    <cellStyle name="40% - Énfasis4 34 33" xfId="54111"/>
    <cellStyle name="40% - Énfasis4 34 34" xfId="55233"/>
    <cellStyle name="40% - Énfasis4 34 35" xfId="56245"/>
    <cellStyle name="40% - Énfasis4 34 36" xfId="57065"/>
    <cellStyle name="40% - Énfasis4 34 37" xfId="57647"/>
    <cellStyle name="40% - Énfasis4 34 4" xfId="13896"/>
    <cellStyle name="40% - Énfasis4 34 5" xfId="15304"/>
    <cellStyle name="40% - Énfasis4 34 6" xfId="16712"/>
    <cellStyle name="40% - Énfasis4 34 7" xfId="18120"/>
    <cellStyle name="40% - Énfasis4 34 8" xfId="19528"/>
    <cellStyle name="40% - Énfasis4 34 9" xfId="20936"/>
    <cellStyle name="40% - Énfasis4 35" xfId="6816"/>
    <cellStyle name="40% - Énfasis4 35 10" xfId="22456"/>
    <cellStyle name="40% - Énfasis4 35 11" xfId="23864"/>
    <cellStyle name="40% - Énfasis4 35 12" xfId="25272"/>
    <cellStyle name="40% - Énfasis4 35 13" xfId="26680"/>
    <cellStyle name="40% - Énfasis4 35 14" xfId="28088"/>
    <cellStyle name="40% - Énfasis4 35 15" xfId="29497"/>
    <cellStyle name="40% - Énfasis4 35 16" xfId="30906"/>
    <cellStyle name="40% - Énfasis4 35 17" xfId="32314"/>
    <cellStyle name="40% - Énfasis4 35 18" xfId="33721"/>
    <cellStyle name="40% - Énfasis4 35 19" xfId="35130"/>
    <cellStyle name="40% - Énfasis4 35 2" xfId="11192"/>
    <cellStyle name="40% - Énfasis4 35 20" xfId="36542"/>
    <cellStyle name="40% - Énfasis4 35 21" xfId="37950"/>
    <cellStyle name="40% - Énfasis4 35 22" xfId="39356"/>
    <cellStyle name="40% - Énfasis4 35 23" xfId="40761"/>
    <cellStyle name="40% - Énfasis4 35 24" xfId="42165"/>
    <cellStyle name="40% - Énfasis4 35 25" xfId="43564"/>
    <cellStyle name="40% - Énfasis4 35 26" xfId="44960"/>
    <cellStyle name="40% - Énfasis4 35 27" xfId="46351"/>
    <cellStyle name="40% - Énfasis4 35 28" xfId="47725"/>
    <cellStyle name="40% - Énfasis4 35 29" xfId="49084"/>
    <cellStyle name="40% - Énfasis4 35 3" xfId="12600"/>
    <cellStyle name="40% - Énfasis4 35 30" xfId="50422"/>
    <cellStyle name="40% - Énfasis4 35 31" xfId="51730"/>
    <cellStyle name="40% - Énfasis4 35 32" xfId="53002"/>
    <cellStyle name="40% - Énfasis4 35 33" xfId="54206"/>
    <cellStyle name="40% - Énfasis4 35 34" xfId="55318"/>
    <cellStyle name="40% - Énfasis4 35 35" xfId="56321"/>
    <cellStyle name="40% - Énfasis4 35 36" xfId="57125"/>
    <cellStyle name="40% - Énfasis4 35 37" xfId="57683"/>
    <cellStyle name="40% - Énfasis4 35 4" xfId="14008"/>
    <cellStyle name="40% - Énfasis4 35 5" xfId="15416"/>
    <cellStyle name="40% - Énfasis4 35 6" xfId="16824"/>
    <cellStyle name="40% - Énfasis4 35 7" xfId="18232"/>
    <cellStyle name="40% - Énfasis4 35 8" xfId="19640"/>
    <cellStyle name="40% - Énfasis4 35 9" xfId="21048"/>
    <cellStyle name="40% - Énfasis4 36" xfId="6943"/>
    <cellStyle name="40% - Énfasis4 36 10" xfId="22565"/>
    <cellStyle name="40% - Énfasis4 36 11" xfId="23973"/>
    <cellStyle name="40% - Énfasis4 36 12" xfId="25381"/>
    <cellStyle name="40% - Énfasis4 36 13" xfId="26789"/>
    <cellStyle name="40% - Énfasis4 36 14" xfId="28197"/>
    <cellStyle name="40% - Énfasis4 36 15" xfId="29606"/>
    <cellStyle name="40% - Énfasis4 36 16" xfId="31015"/>
    <cellStyle name="40% - Énfasis4 36 17" xfId="32423"/>
    <cellStyle name="40% - Énfasis4 36 18" xfId="33830"/>
    <cellStyle name="40% - Énfasis4 36 19" xfId="35239"/>
    <cellStyle name="40% - Énfasis4 36 2" xfId="11301"/>
    <cellStyle name="40% - Énfasis4 36 20" xfId="36651"/>
    <cellStyle name="40% - Énfasis4 36 21" xfId="38059"/>
    <cellStyle name="40% - Énfasis4 36 22" xfId="39465"/>
    <cellStyle name="40% - Énfasis4 36 23" xfId="40870"/>
    <cellStyle name="40% - Énfasis4 36 24" xfId="42273"/>
    <cellStyle name="40% - Énfasis4 36 25" xfId="43672"/>
    <cellStyle name="40% - Énfasis4 36 26" xfId="45068"/>
    <cellStyle name="40% - Énfasis4 36 27" xfId="46459"/>
    <cellStyle name="40% - Énfasis4 36 28" xfId="47833"/>
    <cellStyle name="40% - Énfasis4 36 29" xfId="49191"/>
    <cellStyle name="40% - Énfasis4 36 3" xfId="12709"/>
    <cellStyle name="40% - Énfasis4 36 30" xfId="50526"/>
    <cellStyle name="40% - Énfasis4 36 31" xfId="51831"/>
    <cellStyle name="40% - Énfasis4 36 32" xfId="53099"/>
    <cellStyle name="40% - Énfasis4 36 33" xfId="54301"/>
    <cellStyle name="40% - Énfasis4 36 34" xfId="55406"/>
    <cellStyle name="40% - Énfasis4 36 35" xfId="56393"/>
    <cellStyle name="40% - Énfasis4 36 36" xfId="57181"/>
    <cellStyle name="40% - Énfasis4 36 37" xfId="57719"/>
    <cellStyle name="40% - Énfasis4 36 4" xfId="14117"/>
    <cellStyle name="40% - Énfasis4 36 5" xfId="15525"/>
    <cellStyle name="40% - Énfasis4 36 6" xfId="16933"/>
    <cellStyle name="40% - Énfasis4 36 7" xfId="18341"/>
    <cellStyle name="40% - Énfasis4 36 8" xfId="19749"/>
    <cellStyle name="40% - Énfasis4 36 9" xfId="21157"/>
    <cellStyle name="40% - Énfasis4 37" xfId="7070"/>
    <cellStyle name="40% - Énfasis4 37 10" xfId="22671"/>
    <cellStyle name="40% - Énfasis4 37 11" xfId="24079"/>
    <cellStyle name="40% - Énfasis4 37 12" xfId="25487"/>
    <cellStyle name="40% - Énfasis4 37 13" xfId="26895"/>
    <cellStyle name="40% - Énfasis4 37 14" xfId="28303"/>
    <cellStyle name="40% - Énfasis4 37 15" xfId="29712"/>
    <cellStyle name="40% - Énfasis4 37 16" xfId="31119"/>
    <cellStyle name="40% - Énfasis4 37 17" xfId="32529"/>
    <cellStyle name="40% - Énfasis4 37 18" xfId="33936"/>
    <cellStyle name="40% - Énfasis4 37 19" xfId="35345"/>
    <cellStyle name="40% - Énfasis4 37 2" xfId="11407"/>
    <cellStyle name="40% - Énfasis4 37 20" xfId="36757"/>
    <cellStyle name="40% - Énfasis4 37 21" xfId="38165"/>
    <cellStyle name="40% - Énfasis4 37 22" xfId="39571"/>
    <cellStyle name="40% - Énfasis4 37 23" xfId="40976"/>
    <cellStyle name="40% - Énfasis4 37 24" xfId="42379"/>
    <cellStyle name="40% - Énfasis4 37 25" xfId="43778"/>
    <cellStyle name="40% - Énfasis4 37 26" xfId="45174"/>
    <cellStyle name="40% - Énfasis4 37 27" xfId="46564"/>
    <cellStyle name="40% - Énfasis4 37 28" xfId="47936"/>
    <cellStyle name="40% - Énfasis4 37 29" xfId="49291"/>
    <cellStyle name="40% - Énfasis4 37 3" xfId="12815"/>
    <cellStyle name="40% - Énfasis4 37 30" xfId="50623"/>
    <cellStyle name="40% - Énfasis4 37 31" xfId="51928"/>
    <cellStyle name="40% - Énfasis4 37 32" xfId="53192"/>
    <cellStyle name="40% - Énfasis4 37 33" xfId="54388"/>
    <cellStyle name="40% - Énfasis4 37 34" xfId="55487"/>
    <cellStyle name="40% - Énfasis4 37 35" xfId="56460"/>
    <cellStyle name="40% - Énfasis4 37 36" xfId="57237"/>
    <cellStyle name="40% - Énfasis4 37 37" xfId="57754"/>
    <cellStyle name="40% - Énfasis4 37 4" xfId="14223"/>
    <cellStyle name="40% - Énfasis4 37 5" xfId="15631"/>
    <cellStyle name="40% - Énfasis4 37 6" xfId="17039"/>
    <cellStyle name="40% - Énfasis4 37 7" xfId="18447"/>
    <cellStyle name="40% - Énfasis4 37 8" xfId="19855"/>
    <cellStyle name="40% - Énfasis4 37 9" xfId="21263"/>
    <cellStyle name="40% - Énfasis4 38" xfId="7197"/>
    <cellStyle name="40% - Énfasis4 38 10" xfId="22772"/>
    <cellStyle name="40% - Énfasis4 38 11" xfId="24180"/>
    <cellStyle name="40% - Énfasis4 38 12" xfId="25588"/>
    <cellStyle name="40% - Énfasis4 38 13" xfId="26996"/>
    <cellStyle name="40% - Énfasis4 38 14" xfId="28404"/>
    <cellStyle name="40% - Énfasis4 38 15" xfId="29814"/>
    <cellStyle name="40% - Énfasis4 38 16" xfId="31221"/>
    <cellStyle name="40% - Énfasis4 38 17" xfId="32631"/>
    <cellStyle name="40% - Énfasis4 38 18" xfId="34038"/>
    <cellStyle name="40% - Énfasis4 38 19" xfId="35446"/>
    <cellStyle name="40% - Énfasis4 38 2" xfId="11508"/>
    <cellStyle name="40% - Énfasis4 38 20" xfId="36859"/>
    <cellStyle name="40% - Énfasis4 38 21" xfId="38267"/>
    <cellStyle name="40% - Énfasis4 38 22" xfId="39673"/>
    <cellStyle name="40% - Énfasis4 38 23" xfId="41078"/>
    <cellStyle name="40% - Énfasis4 38 24" xfId="42480"/>
    <cellStyle name="40% - Énfasis4 38 25" xfId="43879"/>
    <cellStyle name="40% - Énfasis4 38 26" xfId="45275"/>
    <cellStyle name="40% - Énfasis4 38 27" xfId="46663"/>
    <cellStyle name="40% - Énfasis4 38 28" xfId="48033"/>
    <cellStyle name="40% - Énfasis4 38 29" xfId="49386"/>
    <cellStyle name="40% - Énfasis4 38 3" xfId="12916"/>
    <cellStyle name="40% - Énfasis4 38 30" xfId="50715"/>
    <cellStyle name="40% - Énfasis4 38 31" xfId="52019"/>
    <cellStyle name="40% - Énfasis4 38 32" xfId="53281"/>
    <cellStyle name="40% - Énfasis4 38 33" xfId="54475"/>
    <cellStyle name="40% - Énfasis4 38 34" xfId="55567"/>
    <cellStyle name="40% - Énfasis4 38 35" xfId="56534"/>
    <cellStyle name="40% - Énfasis4 38 36" xfId="57293"/>
    <cellStyle name="40% - Énfasis4 38 37" xfId="57788"/>
    <cellStyle name="40% - Énfasis4 38 4" xfId="14324"/>
    <cellStyle name="40% - Énfasis4 38 5" xfId="15732"/>
    <cellStyle name="40% - Énfasis4 38 6" xfId="17140"/>
    <cellStyle name="40% - Énfasis4 38 7" xfId="18548"/>
    <cellStyle name="40% - Énfasis4 38 8" xfId="19956"/>
    <cellStyle name="40% - Énfasis4 38 9" xfId="21364"/>
    <cellStyle name="40% - Énfasis4 39" xfId="7324"/>
    <cellStyle name="40% - Énfasis4 39 10" xfId="22872"/>
    <cellStyle name="40% - Énfasis4 39 11" xfId="24280"/>
    <cellStyle name="40% - Énfasis4 39 12" xfId="25688"/>
    <cellStyle name="40% - Énfasis4 39 13" xfId="27096"/>
    <cellStyle name="40% - Énfasis4 39 14" xfId="28504"/>
    <cellStyle name="40% - Énfasis4 39 15" xfId="29914"/>
    <cellStyle name="40% - Énfasis4 39 16" xfId="31321"/>
    <cellStyle name="40% - Énfasis4 39 17" xfId="32731"/>
    <cellStyle name="40% - Énfasis4 39 18" xfId="34137"/>
    <cellStyle name="40% - Énfasis4 39 19" xfId="35546"/>
    <cellStyle name="40% - Énfasis4 39 2" xfId="11608"/>
    <cellStyle name="40% - Énfasis4 39 20" xfId="36959"/>
    <cellStyle name="40% - Énfasis4 39 21" xfId="38367"/>
    <cellStyle name="40% - Énfasis4 39 22" xfId="39773"/>
    <cellStyle name="40% - Énfasis4 39 23" xfId="41178"/>
    <cellStyle name="40% - Énfasis4 39 24" xfId="42580"/>
    <cellStyle name="40% - Énfasis4 39 25" xfId="43979"/>
    <cellStyle name="40% - Énfasis4 39 26" xfId="45375"/>
    <cellStyle name="40% - Énfasis4 39 27" xfId="46763"/>
    <cellStyle name="40% - Énfasis4 39 28" xfId="48133"/>
    <cellStyle name="40% - Énfasis4 39 29" xfId="49485"/>
    <cellStyle name="40% - Énfasis4 39 3" xfId="13016"/>
    <cellStyle name="40% - Énfasis4 39 30" xfId="50812"/>
    <cellStyle name="40% - Énfasis4 39 31" xfId="52116"/>
    <cellStyle name="40% - Énfasis4 39 32" xfId="53373"/>
    <cellStyle name="40% - Énfasis4 39 33" xfId="54563"/>
    <cellStyle name="40% - Énfasis4 39 34" xfId="55648"/>
    <cellStyle name="40% - Énfasis4 39 35" xfId="56603"/>
    <cellStyle name="40% - Énfasis4 39 36" xfId="57344"/>
    <cellStyle name="40% - Énfasis4 39 37" xfId="57822"/>
    <cellStyle name="40% - Énfasis4 39 4" xfId="14424"/>
    <cellStyle name="40% - Énfasis4 39 5" xfId="15832"/>
    <cellStyle name="40% - Énfasis4 39 6" xfId="17240"/>
    <cellStyle name="40% - Énfasis4 39 7" xfId="18648"/>
    <cellStyle name="40% - Énfasis4 39 8" xfId="20056"/>
    <cellStyle name="40% - Énfasis4 39 9" xfId="21464"/>
    <cellStyle name="40% - Énfasis4 4" xfId="418"/>
    <cellStyle name="40% - Énfasis4 4 10" xfId="2024"/>
    <cellStyle name="40% - Énfasis4 4 11" xfId="2175"/>
    <cellStyle name="40% - Énfasis4 4 12" xfId="2388"/>
    <cellStyle name="40% - Énfasis4 4 13" xfId="2513"/>
    <cellStyle name="40% - Énfasis4 4 14" xfId="2669"/>
    <cellStyle name="40% - Énfasis4 4 15" xfId="2814"/>
    <cellStyle name="40% - Énfasis4 4 16" xfId="2645"/>
    <cellStyle name="40% - Énfasis4 4 17" xfId="58200"/>
    <cellStyle name="40% - Énfasis4 4 2" xfId="789"/>
    <cellStyle name="40% - Énfasis4 4 3" xfId="917"/>
    <cellStyle name="40% - Énfasis4 4 4" xfId="1077"/>
    <cellStyle name="40% - Énfasis4 4 5" xfId="1237"/>
    <cellStyle name="40% - Énfasis4 4 6" xfId="1397"/>
    <cellStyle name="40% - Énfasis4 4 7" xfId="1555"/>
    <cellStyle name="40% - Énfasis4 4 8" xfId="1714"/>
    <cellStyle name="40% - Énfasis4 4 9" xfId="1869"/>
    <cellStyle name="40% - Énfasis4 40" xfId="7451"/>
    <cellStyle name="40% - Énfasis4 40 10" xfId="22967"/>
    <cellStyle name="40% - Énfasis4 40 11" xfId="24375"/>
    <cellStyle name="40% - Énfasis4 40 12" xfId="25783"/>
    <cellStyle name="40% - Énfasis4 40 13" xfId="27191"/>
    <cellStyle name="40% - Énfasis4 40 14" xfId="28599"/>
    <cellStyle name="40% - Énfasis4 40 15" xfId="30009"/>
    <cellStyle name="40% - Énfasis4 40 16" xfId="31416"/>
    <cellStyle name="40% - Énfasis4 40 17" xfId="32826"/>
    <cellStyle name="40% - Énfasis4 40 18" xfId="34232"/>
    <cellStyle name="40% - Énfasis4 40 19" xfId="35641"/>
    <cellStyle name="40% - Énfasis4 40 2" xfId="11703"/>
    <cellStyle name="40% - Énfasis4 40 20" xfId="37054"/>
    <cellStyle name="40% - Énfasis4 40 21" xfId="38462"/>
    <cellStyle name="40% - Énfasis4 40 22" xfId="39868"/>
    <cellStyle name="40% - Énfasis4 40 23" xfId="41273"/>
    <cellStyle name="40% - Énfasis4 40 24" xfId="42675"/>
    <cellStyle name="40% - Énfasis4 40 25" xfId="44074"/>
    <cellStyle name="40% - Énfasis4 40 26" xfId="45470"/>
    <cellStyle name="40% - Énfasis4 40 27" xfId="46856"/>
    <cellStyle name="40% - Énfasis4 40 28" xfId="48226"/>
    <cellStyle name="40% - Énfasis4 40 29" xfId="49578"/>
    <cellStyle name="40% - Énfasis4 40 3" xfId="13111"/>
    <cellStyle name="40% - Énfasis4 40 30" xfId="50904"/>
    <cellStyle name="40% - Énfasis4 40 31" xfId="52207"/>
    <cellStyle name="40% - Énfasis4 40 32" xfId="53460"/>
    <cellStyle name="40% - Énfasis4 40 33" xfId="54646"/>
    <cellStyle name="40% - Énfasis4 40 34" xfId="55726"/>
    <cellStyle name="40% - Énfasis4 40 35" xfId="56666"/>
    <cellStyle name="40% - Énfasis4 40 36" xfId="57394"/>
    <cellStyle name="40% - Énfasis4 40 37" xfId="57855"/>
    <cellStyle name="40% - Énfasis4 40 4" xfId="14519"/>
    <cellStyle name="40% - Énfasis4 40 5" xfId="15927"/>
    <cellStyle name="40% - Énfasis4 40 6" xfId="17335"/>
    <cellStyle name="40% - Énfasis4 40 7" xfId="18743"/>
    <cellStyle name="40% - Énfasis4 40 8" xfId="20151"/>
    <cellStyle name="40% - Énfasis4 40 9" xfId="21559"/>
    <cellStyle name="40% - Énfasis4 41" xfId="7577"/>
    <cellStyle name="40% - Énfasis4 41 10" xfId="23053"/>
    <cellStyle name="40% - Énfasis4 41 11" xfId="24461"/>
    <cellStyle name="40% - Énfasis4 41 12" xfId="25869"/>
    <cellStyle name="40% - Énfasis4 41 13" xfId="27277"/>
    <cellStyle name="40% - Énfasis4 41 14" xfId="28685"/>
    <cellStyle name="40% - Énfasis4 41 15" xfId="30095"/>
    <cellStyle name="40% - Énfasis4 41 16" xfId="31502"/>
    <cellStyle name="40% - Énfasis4 41 17" xfId="32912"/>
    <cellStyle name="40% - Énfasis4 41 18" xfId="34318"/>
    <cellStyle name="40% - Énfasis4 41 19" xfId="35727"/>
    <cellStyle name="40% - Énfasis4 41 2" xfId="11789"/>
    <cellStyle name="40% - Énfasis4 41 20" xfId="37140"/>
    <cellStyle name="40% - Énfasis4 41 21" xfId="38548"/>
    <cellStyle name="40% - Énfasis4 41 22" xfId="39954"/>
    <cellStyle name="40% - Énfasis4 41 23" xfId="41359"/>
    <cellStyle name="40% - Énfasis4 41 24" xfId="42761"/>
    <cellStyle name="40% - Énfasis4 41 25" xfId="44160"/>
    <cellStyle name="40% - Énfasis4 41 26" xfId="45556"/>
    <cellStyle name="40% - Énfasis4 41 27" xfId="46941"/>
    <cellStyle name="40% - Énfasis4 41 28" xfId="48311"/>
    <cellStyle name="40% - Énfasis4 41 29" xfId="49663"/>
    <cellStyle name="40% - Énfasis4 41 3" xfId="13197"/>
    <cellStyle name="40% - Énfasis4 41 30" xfId="50988"/>
    <cellStyle name="40% - Énfasis4 41 31" xfId="52287"/>
    <cellStyle name="40% - Énfasis4 41 32" xfId="53537"/>
    <cellStyle name="40% - Énfasis4 41 33" xfId="54717"/>
    <cellStyle name="40% - Énfasis4 41 34" xfId="55791"/>
    <cellStyle name="40% - Énfasis4 41 35" xfId="56723"/>
    <cellStyle name="40% - Énfasis4 41 36" xfId="57437"/>
    <cellStyle name="40% - Énfasis4 41 37" xfId="57886"/>
    <cellStyle name="40% - Énfasis4 41 4" xfId="14605"/>
    <cellStyle name="40% - Énfasis4 41 5" xfId="16013"/>
    <cellStyle name="40% - Énfasis4 41 6" xfId="17421"/>
    <cellStyle name="40% - Énfasis4 41 7" xfId="18829"/>
    <cellStyle name="40% - Énfasis4 41 8" xfId="20237"/>
    <cellStyle name="40% - Énfasis4 41 9" xfId="21645"/>
    <cellStyle name="40% - Énfasis4 42" xfId="7704"/>
    <cellStyle name="40% - Énfasis4 43" xfId="8891"/>
    <cellStyle name="40% - Énfasis4 44" xfId="9029"/>
    <cellStyle name="40% - Énfasis4 45" xfId="8485"/>
    <cellStyle name="40% - Énfasis4 46" xfId="9567"/>
    <cellStyle name="40% - Énfasis4 47" xfId="10228"/>
    <cellStyle name="40% - Énfasis4 48" xfId="9466"/>
    <cellStyle name="40% - Énfasis4 49" xfId="9624"/>
    <cellStyle name="40% - Énfasis4 5" xfId="487"/>
    <cellStyle name="40% - Énfasis4 5 10" xfId="2119"/>
    <cellStyle name="40% - Énfasis4 5 11" xfId="2265"/>
    <cellStyle name="40% - Énfasis4 5 12" xfId="2454"/>
    <cellStyle name="40% - Énfasis4 5 13" xfId="2611"/>
    <cellStyle name="40% - Énfasis4 5 14" xfId="2760"/>
    <cellStyle name="40% - Énfasis4 5 15" xfId="2901"/>
    <cellStyle name="40% - Énfasis4 5 16" xfId="2725"/>
    <cellStyle name="40% - Énfasis4 5 2" xfId="857"/>
    <cellStyle name="40% - Énfasis4 5 3" xfId="1017"/>
    <cellStyle name="40% - Énfasis4 5 4" xfId="1177"/>
    <cellStyle name="40% - Énfasis4 5 5" xfId="1337"/>
    <cellStyle name="40% - Énfasis4 5 6" xfId="1496"/>
    <cellStyle name="40% - Énfasis4 5 7" xfId="1655"/>
    <cellStyle name="40% - Énfasis4 5 8" xfId="1811"/>
    <cellStyle name="40% - Énfasis4 5 9" xfId="1967"/>
    <cellStyle name="40% - Énfasis4 50" xfId="8403"/>
    <cellStyle name="40% - Énfasis4 51" xfId="11603"/>
    <cellStyle name="40% - Énfasis4 52" xfId="13011"/>
    <cellStyle name="40% - Énfasis4 53" xfId="14419"/>
    <cellStyle name="40% - Énfasis4 54" xfId="15827"/>
    <cellStyle name="40% - Énfasis4 55" xfId="17235"/>
    <cellStyle name="40% - Énfasis4 56" xfId="18643"/>
    <cellStyle name="40% - Énfasis4 57" xfId="20051"/>
    <cellStyle name="40% - Énfasis4 58" xfId="21459"/>
    <cellStyle name="40% - Énfasis4 59" xfId="22867"/>
    <cellStyle name="40% - Énfasis4 6" xfId="520"/>
    <cellStyle name="40% - Énfasis4 6 10" xfId="2141"/>
    <cellStyle name="40% - Énfasis4 6 11" xfId="2287"/>
    <cellStyle name="40% - Énfasis4 6 12" xfId="2476"/>
    <cellStyle name="40% - Énfasis4 6 13" xfId="2633"/>
    <cellStyle name="40% - Énfasis4 6 14" xfId="2782"/>
    <cellStyle name="40% - Énfasis4 6 15" xfId="2923"/>
    <cellStyle name="40% - Énfasis4 6 16" xfId="2806"/>
    <cellStyle name="40% - Énfasis4 6 17" xfId="58201"/>
    <cellStyle name="40% - Énfasis4 6 2" xfId="879"/>
    <cellStyle name="40% - Énfasis4 6 3" xfId="1039"/>
    <cellStyle name="40% - Énfasis4 6 4" xfId="1199"/>
    <cellStyle name="40% - Énfasis4 6 5" xfId="1359"/>
    <cellStyle name="40% - Énfasis4 6 6" xfId="1518"/>
    <cellStyle name="40% - Énfasis4 6 7" xfId="1677"/>
    <cellStyle name="40% - Énfasis4 6 8" xfId="1833"/>
    <cellStyle name="40% - Énfasis4 6 9" xfId="1989"/>
    <cellStyle name="40% - Énfasis4 60" xfId="32819"/>
    <cellStyle name="40% - Énfasis4 61" xfId="30637"/>
    <cellStyle name="40% - Énfasis4 62" xfId="35508"/>
    <cellStyle name="40% - Énfasis4 63" xfId="33787"/>
    <cellStyle name="40% - Énfasis4 64" xfId="32064"/>
    <cellStyle name="40% - Énfasis4 65" xfId="28690"/>
    <cellStyle name="40% - Énfasis4 66" xfId="32320"/>
    <cellStyle name="40% - Énfasis4 67" xfId="35012"/>
    <cellStyle name="40% - Énfasis4 68" xfId="35234"/>
    <cellStyle name="40% - Énfasis4 69" xfId="36954"/>
    <cellStyle name="40% - Énfasis4 7" xfId="577"/>
    <cellStyle name="40% - Énfasis4 7 10" xfId="2187"/>
    <cellStyle name="40% - Énfasis4 7 11" xfId="2326"/>
    <cellStyle name="40% - Énfasis4 7 12" xfId="2525"/>
    <cellStyle name="40% - Énfasis4 7 13" xfId="2681"/>
    <cellStyle name="40% - Énfasis4 7 14" xfId="2826"/>
    <cellStyle name="40% - Énfasis4 7 15" xfId="2961"/>
    <cellStyle name="40% - Énfasis4 7 16" xfId="2851"/>
    <cellStyle name="40% - Énfasis4 7 17" xfId="58202"/>
    <cellStyle name="40% - Énfasis4 7 2" xfId="929"/>
    <cellStyle name="40% - Énfasis4 7 3" xfId="1089"/>
    <cellStyle name="40% - Énfasis4 7 4" xfId="1249"/>
    <cellStyle name="40% - Énfasis4 7 5" xfId="1409"/>
    <cellStyle name="40% - Énfasis4 7 6" xfId="1567"/>
    <cellStyle name="40% - Énfasis4 7 7" xfId="1725"/>
    <cellStyle name="40% - Énfasis4 7 8" xfId="1881"/>
    <cellStyle name="40% - Énfasis4 7 9" xfId="2036"/>
    <cellStyle name="40% - Énfasis4 70" xfId="38362"/>
    <cellStyle name="40% - Énfasis4 71" xfId="39768"/>
    <cellStyle name="40% - Énfasis4 72" xfId="41173"/>
    <cellStyle name="40% - Énfasis4 73" xfId="42575"/>
    <cellStyle name="40% - Énfasis4 74" xfId="43974"/>
    <cellStyle name="40% - Énfasis4 75" xfId="45370"/>
    <cellStyle name="40% - Énfasis4 76" xfId="46758"/>
    <cellStyle name="40% - Énfasis4 77" xfId="48128"/>
    <cellStyle name="40% - Énfasis4 78" xfId="58198"/>
    <cellStyle name="40% - Énfasis4 79" xfId="58251"/>
    <cellStyle name="40% - Énfasis4 8" xfId="634"/>
    <cellStyle name="40% - Énfasis4 8 10" xfId="4632"/>
    <cellStyle name="40% - Énfasis4 8 11" xfId="4769"/>
    <cellStyle name="40% - Énfasis4 8 12" xfId="4891"/>
    <cellStyle name="40% - Énfasis4 8 13" xfId="5017"/>
    <cellStyle name="40% - Énfasis4 8 14" xfId="5135"/>
    <cellStyle name="40% - Énfasis4 8 15" xfId="5268"/>
    <cellStyle name="40% - Énfasis4 8 16" xfId="5394"/>
    <cellStyle name="40% - Énfasis4 8 17" xfId="5518"/>
    <cellStyle name="40% - Énfasis4 8 18" xfId="5641"/>
    <cellStyle name="40% - Énfasis4 8 19" xfId="5739"/>
    <cellStyle name="40% - Énfasis4 8 2" xfId="3187"/>
    <cellStyle name="40% - Énfasis4 8 20" xfId="5909"/>
    <cellStyle name="40% - Énfasis4 8 21" xfId="6036"/>
    <cellStyle name="40% - Énfasis4 8 22" xfId="6163"/>
    <cellStyle name="40% - Énfasis4 8 23" xfId="6290"/>
    <cellStyle name="40% - Énfasis4 8 24" xfId="6417"/>
    <cellStyle name="40% - Énfasis4 8 25" xfId="6544"/>
    <cellStyle name="40% - Énfasis4 8 26" xfId="6671"/>
    <cellStyle name="40% - Énfasis4 8 27" xfId="6798"/>
    <cellStyle name="40% - Énfasis4 8 28" xfId="6925"/>
    <cellStyle name="40% - Énfasis4 8 29" xfId="7052"/>
    <cellStyle name="40% - Énfasis4 8 3" xfId="3779"/>
    <cellStyle name="40% - Énfasis4 8 30" xfId="7179"/>
    <cellStyle name="40% - Énfasis4 8 31" xfId="7306"/>
    <cellStyle name="40% - Énfasis4 8 32" xfId="7433"/>
    <cellStyle name="40% - Énfasis4 8 33" xfId="7559"/>
    <cellStyle name="40% - Énfasis4 8 34" xfId="7686"/>
    <cellStyle name="40% - Énfasis4 8 35" xfId="7777"/>
    <cellStyle name="40% - Énfasis4 8 36" xfId="7737"/>
    <cellStyle name="40% - Énfasis4 8 37" xfId="8069"/>
    <cellStyle name="40% - Énfasis4 8 38" xfId="10811"/>
    <cellStyle name="40% - Énfasis4 8 39" xfId="12219"/>
    <cellStyle name="40% - Énfasis4 8 4" xfId="3900"/>
    <cellStyle name="40% - Énfasis4 8 40" xfId="13627"/>
    <cellStyle name="40% - Énfasis4 8 41" xfId="15035"/>
    <cellStyle name="40% - Énfasis4 8 42" xfId="16443"/>
    <cellStyle name="40% - Énfasis4 8 43" xfId="17851"/>
    <cellStyle name="40% - Énfasis4 8 44" xfId="19259"/>
    <cellStyle name="40% - Énfasis4 8 45" xfId="20667"/>
    <cellStyle name="40% - Énfasis4 8 46" xfId="22075"/>
    <cellStyle name="40% - Énfasis4 8 47" xfId="23483"/>
    <cellStyle name="40% - Énfasis4 8 48" xfId="24891"/>
    <cellStyle name="40% - Énfasis4 8 49" xfId="26299"/>
    <cellStyle name="40% - Énfasis4 8 5" xfId="4023"/>
    <cellStyle name="40% - Énfasis4 8 50" xfId="27707"/>
    <cellStyle name="40% - Énfasis4 8 51" xfId="29116"/>
    <cellStyle name="40% - Énfasis4 8 52" xfId="30525"/>
    <cellStyle name="40% - Énfasis4 8 53" xfId="26640"/>
    <cellStyle name="40% - Énfasis4 8 54" xfId="31841"/>
    <cellStyle name="40% - Énfasis4 8 55" xfId="31960"/>
    <cellStyle name="40% - Énfasis4 8 56" xfId="36161"/>
    <cellStyle name="40% - Énfasis4 8 57" xfId="37569"/>
    <cellStyle name="40% - Énfasis4 8 58" xfId="38975"/>
    <cellStyle name="40% - Énfasis4 8 59" xfId="40381"/>
    <cellStyle name="40% - Énfasis4 8 6" xfId="4146"/>
    <cellStyle name="40% - Énfasis4 8 60" xfId="41785"/>
    <cellStyle name="40% - Énfasis4 8 61" xfId="43185"/>
    <cellStyle name="40% - Énfasis4 8 62" xfId="44584"/>
    <cellStyle name="40% - Énfasis4 8 63" xfId="45977"/>
    <cellStyle name="40% - Énfasis4 8 64" xfId="47354"/>
    <cellStyle name="40% - Énfasis4 8 65" xfId="48719"/>
    <cellStyle name="40% - Énfasis4 8 66" xfId="50065"/>
    <cellStyle name="40% - Énfasis4 8 67" xfId="51380"/>
    <cellStyle name="40% - Énfasis4 8 68" xfId="52668"/>
    <cellStyle name="40% - Énfasis4 8 69" xfId="53898"/>
    <cellStyle name="40% - Énfasis4 8 7" xfId="4270"/>
    <cellStyle name="40% - Énfasis4 8 70" xfId="55041"/>
    <cellStyle name="40% - Énfasis4 8 8" xfId="4393"/>
    <cellStyle name="40% - Énfasis4 8 9" xfId="4518"/>
    <cellStyle name="40% - Énfasis4 80" xfId="58261"/>
    <cellStyle name="40% - Énfasis4 81" xfId="58288"/>
    <cellStyle name="40% - Énfasis4 82" xfId="58302"/>
    <cellStyle name="40% - Énfasis4 83" xfId="58316"/>
    <cellStyle name="40% - Énfasis4 84" xfId="58330"/>
    <cellStyle name="40% - Énfasis4 85" xfId="58344"/>
    <cellStyle name="40% - Énfasis4 86" xfId="58358"/>
    <cellStyle name="40% - Énfasis4 87" xfId="58372"/>
    <cellStyle name="40% - Énfasis4 88" xfId="58386"/>
    <cellStyle name="40% - Énfasis4 89" xfId="58400"/>
    <cellStyle name="40% - Énfasis4 9" xfId="945"/>
    <cellStyle name="40% - Énfasis4 9 10" xfId="3806"/>
    <cellStyle name="40% - Énfasis4 9 11" xfId="4312"/>
    <cellStyle name="40% - Énfasis4 9 12" xfId="4665"/>
    <cellStyle name="40% - Énfasis4 9 13" xfId="3337"/>
    <cellStyle name="40% - Énfasis4 9 14" xfId="4563"/>
    <cellStyle name="40% - Énfasis4 9 15" xfId="4685"/>
    <cellStyle name="40% - Énfasis4 9 16" xfId="3672"/>
    <cellStyle name="40% - Énfasis4 9 17" xfId="4929"/>
    <cellStyle name="40% - Énfasis4 9 18" xfId="3943"/>
    <cellStyle name="40% - Énfasis4 9 19" xfId="3299"/>
    <cellStyle name="40% - Énfasis4 9 2" xfId="3228"/>
    <cellStyle name="40% - Énfasis4 9 2 2" xfId="3371"/>
    <cellStyle name="40% - Énfasis4 9 20" xfId="5677"/>
    <cellStyle name="40% - Énfasis4 9 21" xfId="5065"/>
    <cellStyle name="40% - Énfasis4 9 22" xfId="5684"/>
    <cellStyle name="40% - Énfasis4 9 23" xfId="5802"/>
    <cellStyle name="40% - Énfasis4 9 24" xfId="5169"/>
    <cellStyle name="40% - Énfasis4 9 25" xfId="5559"/>
    <cellStyle name="40% - Énfasis4 9 26" xfId="4434"/>
    <cellStyle name="40% - Énfasis4 9 27" xfId="5937"/>
    <cellStyle name="40% - Énfasis4 9 28" xfId="6064"/>
    <cellStyle name="40% - Énfasis4 9 29" xfId="6191"/>
    <cellStyle name="40% - Énfasis4 9 3" xfId="3512"/>
    <cellStyle name="40% - Énfasis4 9 30" xfId="6318"/>
    <cellStyle name="40% - Énfasis4 9 31" xfId="6445"/>
    <cellStyle name="40% - Énfasis4 9 32" xfId="6572"/>
    <cellStyle name="40% - Énfasis4 9 33" xfId="6699"/>
    <cellStyle name="40% - Énfasis4 9 34" xfId="6826"/>
    <cellStyle name="40% - Énfasis4 9 35" xfId="7817"/>
    <cellStyle name="40% - Énfasis4 9 36" xfId="8484"/>
    <cellStyle name="40% - Énfasis4 9 37" xfId="9674"/>
    <cellStyle name="40% - Énfasis4 9 38" xfId="9524"/>
    <cellStyle name="40% - Énfasis4 9 39" xfId="10593"/>
    <cellStyle name="40% - Énfasis4 9 4" xfId="3373"/>
    <cellStyle name="40% - Énfasis4 9 40" xfId="12001"/>
    <cellStyle name="40% - Énfasis4 9 41" xfId="13409"/>
    <cellStyle name="40% - Énfasis4 9 42" xfId="14817"/>
    <cellStyle name="40% - Énfasis4 9 43" xfId="16225"/>
    <cellStyle name="40% - Énfasis4 9 44" xfId="17633"/>
    <cellStyle name="40% - Énfasis4 9 45" xfId="19041"/>
    <cellStyle name="40% - Énfasis4 9 46" xfId="20449"/>
    <cellStyle name="40% - Énfasis4 9 47" xfId="21857"/>
    <cellStyle name="40% - Énfasis4 9 48" xfId="23265"/>
    <cellStyle name="40% - Énfasis4 9 49" xfId="24673"/>
    <cellStyle name="40% - Énfasis4 9 5" xfId="3248"/>
    <cellStyle name="40% - Énfasis4 9 50" xfId="26081"/>
    <cellStyle name="40% - Énfasis4 9 51" xfId="27489"/>
    <cellStyle name="40% - Énfasis4 9 52" xfId="28897"/>
    <cellStyle name="40% - Énfasis4 9 53" xfId="35507"/>
    <cellStyle name="40% - Énfasis4 9 54" xfId="34275"/>
    <cellStyle name="40% - Énfasis4 9 55" xfId="30216"/>
    <cellStyle name="40% - Énfasis4 9 56" xfId="23591"/>
    <cellStyle name="40% - Énfasis4 9 57" xfId="35942"/>
    <cellStyle name="40% - Énfasis4 9 58" xfId="37350"/>
    <cellStyle name="40% - Énfasis4 9 59" xfId="38758"/>
    <cellStyle name="40% - Énfasis4 9 6" xfId="3675"/>
    <cellStyle name="40% - Énfasis4 9 60" xfId="40164"/>
    <cellStyle name="40% - Énfasis4 9 61" xfId="41569"/>
    <cellStyle name="40% - Énfasis4 9 62" xfId="42969"/>
    <cellStyle name="40% - Énfasis4 9 63" xfId="44368"/>
    <cellStyle name="40% - Énfasis4 9 64" xfId="45762"/>
    <cellStyle name="40% - Énfasis4 9 65" xfId="47143"/>
    <cellStyle name="40% - Énfasis4 9 66" xfId="48510"/>
    <cellStyle name="40% - Énfasis4 9 67" xfId="49860"/>
    <cellStyle name="40% - Énfasis4 9 68" xfId="51179"/>
    <cellStyle name="40% - Énfasis4 9 69" xfId="52474"/>
    <cellStyle name="40% - Énfasis4 9 7" xfId="3505"/>
    <cellStyle name="40% - Énfasis4 9 70" xfId="53714"/>
    <cellStyle name="40% - Énfasis4 9 8" xfId="3335"/>
    <cellStyle name="40% - Énfasis4 9 9" xfId="3477"/>
    <cellStyle name="40% - Énfasis4 90" xfId="58413"/>
    <cellStyle name="40% - Énfasis4 91" xfId="58425"/>
    <cellStyle name="40% - Énfasis4 92" xfId="58437"/>
    <cellStyle name="40% - Énfasis4 93" xfId="58448"/>
    <cellStyle name="40% - Énfasis4 94" xfId="58457"/>
    <cellStyle name="40% - Énfasis4 95" xfId="58473"/>
    <cellStyle name="40% - Énfasis4 96" xfId="58488"/>
    <cellStyle name="40% - Énfasis4 97" xfId="58508"/>
    <cellStyle name="40% - Énfasis5" xfId="280" builtinId="47" customBuiltin="1"/>
    <cellStyle name="40% - Énfasis5 10" xfId="938"/>
    <cellStyle name="40% - Énfasis5 10 10" xfId="20951"/>
    <cellStyle name="40% - Énfasis5 10 11" xfId="22359"/>
    <cellStyle name="40% - Énfasis5 10 12" xfId="23767"/>
    <cellStyle name="40% - Énfasis5 10 13" xfId="25175"/>
    <cellStyle name="40% - Énfasis5 10 14" xfId="26583"/>
    <cellStyle name="40% - Énfasis5 10 15" xfId="27991"/>
    <cellStyle name="40% - Énfasis5 10 16" xfId="29400"/>
    <cellStyle name="40% - Énfasis5 10 17" xfId="30809"/>
    <cellStyle name="40% - Énfasis5 10 18" xfId="32217"/>
    <cellStyle name="40% - Énfasis5 10 19" xfId="33625"/>
    <cellStyle name="40% - Énfasis5 10 2" xfId="3600"/>
    <cellStyle name="40% - Énfasis5 10 20" xfId="34690"/>
    <cellStyle name="40% - Énfasis5 10 21" xfId="36445"/>
    <cellStyle name="40% - Énfasis5 10 22" xfId="37853"/>
    <cellStyle name="40% - Énfasis5 10 23" xfId="39259"/>
    <cellStyle name="40% - Énfasis5 10 24" xfId="40664"/>
    <cellStyle name="40% - Énfasis5 10 25" xfId="42068"/>
    <cellStyle name="40% - Énfasis5 10 26" xfId="43467"/>
    <cellStyle name="40% - Énfasis5 10 27" xfId="44863"/>
    <cellStyle name="40% - Énfasis5 10 28" xfId="46255"/>
    <cellStyle name="40% - Énfasis5 10 29" xfId="47632"/>
    <cellStyle name="40% - Énfasis5 10 3" xfId="11095"/>
    <cellStyle name="40% - Énfasis5 10 30" xfId="48992"/>
    <cellStyle name="40% - Énfasis5 10 31" xfId="50331"/>
    <cellStyle name="40% - Énfasis5 10 32" xfId="51641"/>
    <cellStyle name="40% - Énfasis5 10 33" xfId="52918"/>
    <cellStyle name="40% - Énfasis5 10 34" xfId="54125"/>
    <cellStyle name="40% - Énfasis5 10 35" xfId="55247"/>
    <cellStyle name="40% - Énfasis5 10 36" xfId="56256"/>
    <cellStyle name="40% - Énfasis5 10 37" xfId="57074"/>
    <cellStyle name="40% - Énfasis5 10 4" xfId="12503"/>
    <cellStyle name="40% - Énfasis5 10 5" xfId="13911"/>
    <cellStyle name="40% - Énfasis5 10 6" xfId="15319"/>
    <cellStyle name="40% - Énfasis5 10 7" xfId="16727"/>
    <cellStyle name="40% - Énfasis5 10 8" xfId="18135"/>
    <cellStyle name="40% - Énfasis5 10 9" xfId="19543"/>
    <cellStyle name="40% - Énfasis5 11" xfId="1098"/>
    <cellStyle name="40% - Énfasis5 11 10" xfId="20657"/>
    <cellStyle name="40% - Énfasis5 11 11" xfId="22065"/>
    <cellStyle name="40% - Énfasis5 11 12" xfId="23473"/>
    <cellStyle name="40% - Énfasis5 11 13" xfId="24881"/>
    <cellStyle name="40% - Énfasis5 11 14" xfId="26289"/>
    <cellStyle name="40% - Énfasis5 11 15" xfId="27697"/>
    <cellStyle name="40% - Énfasis5 11 16" xfId="29106"/>
    <cellStyle name="40% - Énfasis5 11 17" xfId="30515"/>
    <cellStyle name="40% - Énfasis5 11 18" xfId="31923"/>
    <cellStyle name="40% - Énfasis5 11 19" xfId="33332"/>
    <cellStyle name="40% - Énfasis5 11 2" xfId="3626"/>
    <cellStyle name="40% - Énfasis5 11 20" xfId="33696"/>
    <cellStyle name="40% - Énfasis5 11 21" xfId="36151"/>
    <cellStyle name="40% - Énfasis5 11 22" xfId="37559"/>
    <cellStyle name="40% - Énfasis5 11 23" xfId="38965"/>
    <cellStyle name="40% - Énfasis5 11 24" xfId="40371"/>
    <cellStyle name="40% - Énfasis5 11 25" xfId="41775"/>
    <cellStyle name="40% - Énfasis5 11 26" xfId="43175"/>
    <cellStyle name="40% - Énfasis5 11 27" xfId="44574"/>
    <cellStyle name="40% - Énfasis5 11 28" xfId="45967"/>
    <cellStyle name="40% - Énfasis5 11 29" xfId="47344"/>
    <cellStyle name="40% - Énfasis5 11 3" xfId="10801"/>
    <cellStyle name="40% - Énfasis5 11 30" xfId="48709"/>
    <cellStyle name="40% - Énfasis5 11 31" xfId="50055"/>
    <cellStyle name="40% - Énfasis5 11 32" xfId="51371"/>
    <cellStyle name="40% - Énfasis5 11 33" xfId="52660"/>
    <cellStyle name="40% - Énfasis5 11 34" xfId="53891"/>
    <cellStyle name="40% - Énfasis5 11 35" xfId="55034"/>
    <cellStyle name="40% - Énfasis5 11 36" xfId="56075"/>
    <cellStyle name="40% - Énfasis5 11 37" xfId="56939"/>
    <cellStyle name="40% - Énfasis5 11 4" xfId="12209"/>
    <cellStyle name="40% - Énfasis5 11 5" xfId="13617"/>
    <cellStyle name="40% - Énfasis5 11 6" xfId="15025"/>
    <cellStyle name="40% - Énfasis5 11 7" xfId="16433"/>
    <cellStyle name="40% - Énfasis5 11 8" xfId="17841"/>
    <cellStyle name="40% - Énfasis5 11 9" xfId="19249"/>
    <cellStyle name="40% - Énfasis5 12" xfId="1258"/>
    <cellStyle name="40% - Énfasis5 12 10" xfId="18925"/>
    <cellStyle name="40% - Énfasis5 12 11" xfId="20333"/>
    <cellStyle name="40% - Énfasis5 12 12" xfId="21741"/>
    <cellStyle name="40% - Énfasis5 12 13" xfId="23149"/>
    <cellStyle name="40% - Énfasis5 12 14" xfId="24557"/>
    <cellStyle name="40% - Énfasis5 12 15" xfId="25965"/>
    <cellStyle name="40% - Énfasis5 12 16" xfId="27373"/>
    <cellStyle name="40% - Énfasis5 12 17" xfId="28781"/>
    <cellStyle name="40% - Énfasis5 12 18" xfId="30191"/>
    <cellStyle name="40% - Énfasis5 12 19" xfId="31598"/>
    <cellStyle name="40% - Énfasis5 12 2" xfId="3742"/>
    <cellStyle name="40% - Énfasis5 12 20" xfId="35687"/>
    <cellStyle name="40% - Énfasis5 12 21" xfId="33485"/>
    <cellStyle name="40% - Énfasis5 12 22" xfId="35827"/>
    <cellStyle name="40% - Énfasis5 12 23" xfId="37235"/>
    <cellStyle name="40% - Énfasis5 12 24" xfId="38643"/>
    <cellStyle name="40% - Énfasis5 12 25" xfId="40049"/>
    <cellStyle name="40% - Énfasis5 12 26" xfId="41454"/>
    <cellStyle name="40% - Énfasis5 12 27" xfId="42854"/>
    <cellStyle name="40% - Énfasis5 12 28" xfId="44253"/>
    <cellStyle name="40% - Énfasis5 12 29" xfId="45648"/>
    <cellStyle name="40% - Énfasis5 12 3" xfId="8707"/>
    <cellStyle name="40% - Énfasis5 12 30" xfId="47031"/>
    <cellStyle name="40% - Énfasis5 12 31" xfId="48399"/>
    <cellStyle name="40% - Énfasis5 12 32" xfId="49750"/>
    <cellStyle name="40% - Énfasis5 12 33" xfId="51070"/>
    <cellStyle name="40% - Énfasis5 12 34" xfId="52368"/>
    <cellStyle name="40% - Énfasis5 12 35" xfId="53613"/>
    <cellStyle name="40% - Énfasis5 12 36" xfId="54783"/>
    <cellStyle name="40% - Énfasis5 12 37" xfId="55848"/>
    <cellStyle name="40% - Énfasis5 12 4" xfId="10477"/>
    <cellStyle name="40% - Énfasis5 12 5" xfId="11885"/>
    <cellStyle name="40% - Énfasis5 12 6" xfId="13293"/>
    <cellStyle name="40% - Énfasis5 12 7" xfId="14701"/>
    <cellStyle name="40% - Énfasis5 12 8" xfId="16109"/>
    <cellStyle name="40% - Énfasis5 12 9" xfId="17517"/>
    <cellStyle name="40% - Énfasis5 13" xfId="1418"/>
    <cellStyle name="40% - Énfasis5 13 10" xfId="18794"/>
    <cellStyle name="40% - Énfasis5 13 11" xfId="20202"/>
    <cellStyle name="40% - Énfasis5 13 12" xfId="21610"/>
    <cellStyle name="40% - Énfasis5 13 13" xfId="23018"/>
    <cellStyle name="40% - Énfasis5 13 14" xfId="24426"/>
    <cellStyle name="40% - Énfasis5 13 15" xfId="25834"/>
    <cellStyle name="40% - Énfasis5 13 16" xfId="27242"/>
    <cellStyle name="40% - Énfasis5 13 17" xfId="28650"/>
    <cellStyle name="40% - Énfasis5 13 18" xfId="30060"/>
    <cellStyle name="40% - Énfasis5 13 19" xfId="31467"/>
    <cellStyle name="40% - Énfasis5 13 2" xfId="3863"/>
    <cellStyle name="40% - Énfasis5 13 20" xfId="34932"/>
    <cellStyle name="40% - Énfasis5 13 21" xfId="30552"/>
    <cellStyle name="40% - Énfasis5 13 22" xfId="28107"/>
    <cellStyle name="40% - Énfasis5 13 23" xfId="37105"/>
    <cellStyle name="40% - Énfasis5 13 24" xfId="38513"/>
    <cellStyle name="40% - Énfasis5 13 25" xfId="39919"/>
    <cellStyle name="40% - Énfasis5 13 26" xfId="41324"/>
    <cellStyle name="40% - Énfasis5 13 27" xfId="42726"/>
    <cellStyle name="40% - Énfasis5 13 28" xfId="44125"/>
    <cellStyle name="40% - Énfasis5 13 29" xfId="45521"/>
    <cellStyle name="40% - Énfasis5 13 3" xfId="7851"/>
    <cellStyle name="40% - Énfasis5 13 30" xfId="46907"/>
    <cellStyle name="40% - Énfasis5 13 31" xfId="48277"/>
    <cellStyle name="40% - Énfasis5 13 32" xfId="49629"/>
    <cellStyle name="40% - Énfasis5 13 33" xfId="50955"/>
    <cellStyle name="40% - Énfasis5 13 34" xfId="52258"/>
    <cellStyle name="40% - Énfasis5 13 35" xfId="53510"/>
    <cellStyle name="40% - Énfasis5 13 36" xfId="54694"/>
    <cellStyle name="40% - Énfasis5 13 37" xfId="55770"/>
    <cellStyle name="40% - Énfasis5 13 4" xfId="7591"/>
    <cellStyle name="40% - Énfasis5 13 5" xfId="11754"/>
    <cellStyle name="40% - Énfasis5 13 6" xfId="13162"/>
    <cellStyle name="40% - Énfasis5 13 7" xfId="14570"/>
    <cellStyle name="40% - Énfasis5 13 8" xfId="15978"/>
    <cellStyle name="40% - Énfasis5 13 9" xfId="17386"/>
    <cellStyle name="40% - Énfasis5 14" xfId="1576"/>
    <cellStyle name="40% - Énfasis5 14 10" xfId="19721"/>
    <cellStyle name="40% - Énfasis5 14 11" xfId="21129"/>
    <cellStyle name="40% - Énfasis5 14 12" xfId="22537"/>
    <cellStyle name="40% - Énfasis5 14 13" xfId="23945"/>
    <cellStyle name="40% - Énfasis5 14 14" xfId="25353"/>
    <cellStyle name="40% - Énfasis5 14 15" xfId="26761"/>
    <cellStyle name="40% - Énfasis5 14 16" xfId="28169"/>
    <cellStyle name="40% - Énfasis5 14 17" xfId="29578"/>
    <cellStyle name="40% - Énfasis5 14 18" xfId="30987"/>
    <cellStyle name="40% - Énfasis5 14 19" xfId="32395"/>
    <cellStyle name="40% - Énfasis5 14 2" xfId="3986"/>
    <cellStyle name="40% - Énfasis5 14 20" xfId="30526"/>
    <cellStyle name="40% - Énfasis5 14 21" xfId="34763"/>
    <cellStyle name="40% - Énfasis5 14 22" xfId="36623"/>
    <cellStyle name="40% - Énfasis5 14 23" xfId="38031"/>
    <cellStyle name="40% - Énfasis5 14 24" xfId="39437"/>
    <cellStyle name="40% - Énfasis5 14 25" xfId="40842"/>
    <cellStyle name="40% - Énfasis5 14 26" xfId="42246"/>
    <cellStyle name="40% - Énfasis5 14 27" xfId="43645"/>
    <cellStyle name="40% - Énfasis5 14 28" xfId="45041"/>
    <cellStyle name="40% - Énfasis5 14 29" xfId="46432"/>
    <cellStyle name="40% - Énfasis5 14 3" xfId="9518"/>
    <cellStyle name="40% - Énfasis5 14 30" xfId="47806"/>
    <cellStyle name="40% - Énfasis5 14 31" xfId="49164"/>
    <cellStyle name="40% - Énfasis5 14 32" xfId="50500"/>
    <cellStyle name="40% - Énfasis5 14 33" xfId="51807"/>
    <cellStyle name="40% - Énfasis5 14 34" xfId="53077"/>
    <cellStyle name="40% - Énfasis5 14 35" xfId="54280"/>
    <cellStyle name="40% - Énfasis5 14 36" xfId="55388"/>
    <cellStyle name="40% - Énfasis5 14 37" xfId="56381"/>
    <cellStyle name="40% - Énfasis5 14 4" xfId="11273"/>
    <cellStyle name="40% - Énfasis5 14 5" xfId="12681"/>
    <cellStyle name="40% - Énfasis5 14 6" xfId="14089"/>
    <cellStyle name="40% - Énfasis5 14 7" xfId="15497"/>
    <cellStyle name="40% - Énfasis5 14 8" xfId="16905"/>
    <cellStyle name="40% - Énfasis5 14 9" xfId="18313"/>
    <cellStyle name="40% - Énfasis5 15" xfId="1734"/>
    <cellStyle name="40% - Énfasis5 15 10" xfId="20279"/>
    <cellStyle name="40% - Énfasis5 15 11" xfId="21687"/>
    <cellStyle name="40% - Énfasis5 15 12" xfId="23095"/>
    <cellStyle name="40% - Énfasis5 15 13" xfId="24503"/>
    <cellStyle name="40% - Énfasis5 15 14" xfId="25911"/>
    <cellStyle name="40% - Énfasis5 15 15" xfId="27319"/>
    <cellStyle name="40% - Énfasis5 15 16" xfId="28727"/>
    <cellStyle name="40% - Énfasis5 15 17" xfId="30137"/>
    <cellStyle name="40% - Énfasis5 15 18" xfId="31544"/>
    <cellStyle name="40% - Énfasis5 15 19" xfId="32954"/>
    <cellStyle name="40% - Énfasis5 15 2" xfId="4109"/>
    <cellStyle name="40% - Énfasis5 15 20" xfId="35519"/>
    <cellStyle name="40% - Énfasis5 15 21" xfId="35431"/>
    <cellStyle name="40% - Énfasis5 15 22" xfId="37181"/>
    <cellStyle name="40% - Énfasis5 15 23" xfId="38589"/>
    <cellStyle name="40% - Énfasis5 15 24" xfId="39995"/>
    <cellStyle name="40% - Énfasis5 15 25" xfId="41400"/>
    <cellStyle name="40% - Énfasis5 15 26" xfId="42802"/>
    <cellStyle name="40% - Énfasis5 15 27" xfId="44201"/>
    <cellStyle name="40% - Énfasis5 15 28" xfId="45597"/>
    <cellStyle name="40% - Énfasis5 15 29" xfId="46981"/>
    <cellStyle name="40% - Énfasis5 15 3" xfId="8496"/>
    <cellStyle name="40% - Énfasis5 15 30" xfId="48350"/>
    <cellStyle name="40% - Énfasis5 15 31" xfId="49701"/>
    <cellStyle name="40% - Énfasis5 15 32" xfId="51023"/>
    <cellStyle name="40% - Énfasis5 15 33" xfId="52321"/>
    <cellStyle name="40% - Énfasis5 15 34" xfId="53569"/>
    <cellStyle name="40% - Énfasis5 15 35" xfId="54744"/>
    <cellStyle name="40% - Énfasis5 15 36" xfId="55814"/>
    <cellStyle name="40% - Énfasis5 15 37" xfId="56741"/>
    <cellStyle name="40% - Énfasis5 15 4" xfId="11831"/>
    <cellStyle name="40% - Énfasis5 15 5" xfId="13239"/>
    <cellStyle name="40% - Énfasis5 15 6" xfId="14647"/>
    <cellStyle name="40% - Énfasis5 15 7" xfId="16055"/>
    <cellStyle name="40% - Énfasis5 15 8" xfId="17463"/>
    <cellStyle name="40% - Énfasis5 15 9" xfId="18871"/>
    <cellStyle name="40% - Énfasis5 16" xfId="1890"/>
    <cellStyle name="40% - Énfasis5 16 10" xfId="17493"/>
    <cellStyle name="40% - Énfasis5 16 11" xfId="18901"/>
    <cellStyle name="40% - Énfasis5 16 12" xfId="20309"/>
    <cellStyle name="40% - Énfasis5 16 13" xfId="21717"/>
    <cellStyle name="40% - Énfasis5 16 14" xfId="23125"/>
    <cellStyle name="40% - Énfasis5 16 15" xfId="24533"/>
    <cellStyle name="40% - Énfasis5 16 16" xfId="25941"/>
    <cellStyle name="40% - Énfasis5 16 17" xfId="27349"/>
    <cellStyle name="40% - Énfasis5 16 18" xfId="28757"/>
    <cellStyle name="40% - Énfasis5 16 19" xfId="30167"/>
    <cellStyle name="40% - Énfasis5 16 2" xfId="4233"/>
    <cellStyle name="40% - Énfasis5 16 20" xfId="31972"/>
    <cellStyle name="40% - Énfasis5 16 21" xfId="32580"/>
    <cellStyle name="40% - Énfasis5 16 22" xfId="21719"/>
    <cellStyle name="40% - Énfasis5 16 23" xfId="35803"/>
    <cellStyle name="40% - Énfasis5 16 24" xfId="37211"/>
    <cellStyle name="40% - Énfasis5 16 25" xfId="38619"/>
    <cellStyle name="40% - Énfasis5 16 26" xfId="40025"/>
    <cellStyle name="40% - Énfasis5 16 27" xfId="41430"/>
    <cellStyle name="40% - Énfasis5 16 28" xfId="42832"/>
    <cellStyle name="40% - Énfasis5 16 29" xfId="44231"/>
    <cellStyle name="40% - Énfasis5 16 3" xfId="10288"/>
    <cellStyle name="40% - Énfasis5 16 30" xfId="45627"/>
    <cellStyle name="40% - Énfasis5 16 31" xfId="47011"/>
    <cellStyle name="40% - Énfasis5 16 32" xfId="48380"/>
    <cellStyle name="40% - Énfasis5 16 33" xfId="49731"/>
    <cellStyle name="40% - Énfasis5 16 34" xfId="51053"/>
    <cellStyle name="40% - Énfasis5 16 35" xfId="52351"/>
    <cellStyle name="40% - Énfasis5 16 36" xfId="53596"/>
    <cellStyle name="40% - Énfasis5 16 37" xfId="54767"/>
    <cellStyle name="40% - Énfasis5 16 4" xfId="8199"/>
    <cellStyle name="40% - Énfasis5 16 5" xfId="10453"/>
    <cellStyle name="40% - Énfasis5 16 6" xfId="11861"/>
    <cellStyle name="40% - Énfasis5 16 7" xfId="13269"/>
    <cellStyle name="40% - Énfasis5 16 8" xfId="14677"/>
    <cellStyle name="40% - Énfasis5 16 9" xfId="16085"/>
    <cellStyle name="40% - Énfasis5 17" xfId="2045"/>
    <cellStyle name="40% - Énfasis5 17 10" xfId="18932"/>
    <cellStyle name="40% - Énfasis5 17 11" xfId="20340"/>
    <cellStyle name="40% - Énfasis5 17 12" xfId="21748"/>
    <cellStyle name="40% - Énfasis5 17 13" xfId="23156"/>
    <cellStyle name="40% - Énfasis5 17 14" xfId="24564"/>
    <cellStyle name="40% - Énfasis5 17 15" xfId="25972"/>
    <cellStyle name="40% - Énfasis5 17 16" xfId="27380"/>
    <cellStyle name="40% - Énfasis5 17 17" xfId="28788"/>
    <cellStyle name="40% - Énfasis5 17 18" xfId="30198"/>
    <cellStyle name="40% - Énfasis5 17 19" xfId="31605"/>
    <cellStyle name="40% - Énfasis5 17 2" xfId="4357"/>
    <cellStyle name="40% - Énfasis5 17 20" xfId="19068"/>
    <cellStyle name="40% - Énfasis5 17 21" xfId="13318"/>
    <cellStyle name="40% - Énfasis5 17 22" xfId="35834"/>
    <cellStyle name="40% - Énfasis5 17 23" xfId="37242"/>
    <cellStyle name="40% - Énfasis5 17 24" xfId="38650"/>
    <cellStyle name="40% - Énfasis5 17 25" xfId="40056"/>
    <cellStyle name="40% - Énfasis5 17 26" xfId="41461"/>
    <cellStyle name="40% - Énfasis5 17 27" xfId="42861"/>
    <cellStyle name="40% - Énfasis5 17 28" xfId="44260"/>
    <cellStyle name="40% - Énfasis5 17 29" xfId="45655"/>
    <cellStyle name="40% - Énfasis5 17 3" xfId="9388"/>
    <cellStyle name="40% - Énfasis5 17 30" xfId="47038"/>
    <cellStyle name="40% - Énfasis5 17 31" xfId="48405"/>
    <cellStyle name="40% - Énfasis5 17 32" xfId="49756"/>
    <cellStyle name="40% - Énfasis5 17 33" xfId="51076"/>
    <cellStyle name="40% - Énfasis5 17 34" xfId="52373"/>
    <cellStyle name="40% - Énfasis5 17 35" xfId="53618"/>
    <cellStyle name="40% - Énfasis5 17 36" xfId="54787"/>
    <cellStyle name="40% - Énfasis5 17 37" xfId="55851"/>
    <cellStyle name="40% - Énfasis5 17 4" xfId="10484"/>
    <cellStyle name="40% - Énfasis5 17 5" xfId="11892"/>
    <cellStyle name="40% - Énfasis5 17 6" xfId="13300"/>
    <cellStyle name="40% - Énfasis5 17 7" xfId="14708"/>
    <cellStyle name="40% - Énfasis5 17 8" xfId="16116"/>
    <cellStyle name="40% - Énfasis5 17 9" xfId="17524"/>
    <cellStyle name="40% - Énfasis5 18" xfId="2343"/>
    <cellStyle name="40% - Énfasis5 18 10" xfId="19917"/>
    <cellStyle name="40% - Énfasis5 18 11" xfId="21325"/>
    <cellStyle name="40% - Énfasis5 18 12" xfId="22733"/>
    <cellStyle name="40% - Énfasis5 18 13" xfId="24141"/>
    <cellStyle name="40% - Énfasis5 18 14" xfId="25549"/>
    <cellStyle name="40% - Énfasis5 18 15" xfId="26957"/>
    <cellStyle name="40% - Énfasis5 18 16" xfId="28365"/>
    <cellStyle name="40% - Énfasis5 18 17" xfId="29774"/>
    <cellStyle name="40% - Énfasis5 18 18" xfId="31181"/>
    <cellStyle name="40% - Énfasis5 18 19" xfId="32591"/>
    <cellStyle name="40% - Énfasis5 18 2" xfId="3526"/>
    <cellStyle name="40% - Énfasis5 18 20" xfId="34971"/>
    <cellStyle name="40% - Énfasis5 18 21" xfId="35090"/>
    <cellStyle name="40% - Énfasis5 18 22" xfId="36819"/>
    <cellStyle name="40% - Énfasis5 18 23" xfId="38227"/>
    <cellStyle name="40% - Énfasis5 18 24" xfId="39633"/>
    <cellStyle name="40% - Énfasis5 18 25" xfId="41038"/>
    <cellStyle name="40% - Énfasis5 18 26" xfId="42441"/>
    <cellStyle name="40% - Énfasis5 18 27" xfId="43840"/>
    <cellStyle name="40% - Énfasis5 18 28" xfId="45236"/>
    <cellStyle name="40% - Énfasis5 18 29" xfId="46626"/>
    <cellStyle name="40% - Énfasis5 18 3" xfId="8362"/>
    <cellStyle name="40% - Énfasis5 18 30" xfId="47998"/>
    <cellStyle name="40% - Énfasis5 18 31" xfId="49351"/>
    <cellStyle name="40% - Énfasis5 18 32" xfId="50682"/>
    <cellStyle name="40% - Énfasis5 18 33" xfId="51986"/>
    <cellStyle name="40% - Énfasis5 18 34" xfId="53249"/>
    <cellStyle name="40% - Énfasis5 18 35" xfId="54444"/>
    <cellStyle name="40% - Énfasis5 18 36" xfId="55540"/>
    <cellStyle name="40% - Énfasis5 18 37" xfId="56509"/>
    <cellStyle name="40% - Énfasis5 18 4" xfId="11469"/>
    <cellStyle name="40% - Énfasis5 18 5" xfId="12877"/>
    <cellStyle name="40% - Énfasis5 18 6" xfId="14285"/>
    <cellStyle name="40% - Énfasis5 18 7" xfId="15693"/>
    <cellStyle name="40% - Énfasis5 18 8" xfId="17101"/>
    <cellStyle name="40% - Énfasis5 18 9" xfId="18509"/>
    <cellStyle name="40% - Énfasis5 19" xfId="1690"/>
    <cellStyle name="40% - Énfasis5 19 10" xfId="21047"/>
    <cellStyle name="40% - Énfasis5 19 11" xfId="22455"/>
    <cellStyle name="40% - Énfasis5 19 12" xfId="23863"/>
    <cellStyle name="40% - Énfasis5 19 13" xfId="25271"/>
    <cellStyle name="40% - Énfasis5 19 14" xfId="26679"/>
    <cellStyle name="40% - Énfasis5 19 15" xfId="28087"/>
    <cellStyle name="40% - Énfasis5 19 16" xfId="29496"/>
    <cellStyle name="40% - Énfasis5 19 17" xfId="30905"/>
    <cellStyle name="40% - Énfasis5 19 18" xfId="32313"/>
    <cellStyle name="40% - Énfasis5 19 19" xfId="33720"/>
    <cellStyle name="40% - Énfasis5 19 2" xfId="3578"/>
    <cellStyle name="40% - Énfasis5 19 20" xfId="34674"/>
    <cellStyle name="40% - Énfasis5 19 21" xfId="36541"/>
    <cellStyle name="40% - Énfasis5 19 22" xfId="37949"/>
    <cellStyle name="40% - Énfasis5 19 23" xfId="39355"/>
    <cellStyle name="40% - Énfasis5 19 24" xfId="40760"/>
    <cellStyle name="40% - Énfasis5 19 25" xfId="42164"/>
    <cellStyle name="40% - Énfasis5 19 26" xfId="43563"/>
    <cellStyle name="40% - Énfasis5 19 27" xfId="44959"/>
    <cellStyle name="40% - Énfasis5 19 28" xfId="46350"/>
    <cellStyle name="40% - Énfasis5 19 29" xfId="47724"/>
    <cellStyle name="40% - Énfasis5 19 3" xfId="11191"/>
    <cellStyle name="40% - Énfasis5 19 30" xfId="49083"/>
    <cellStyle name="40% - Énfasis5 19 31" xfId="50421"/>
    <cellStyle name="40% - Énfasis5 19 32" xfId="51729"/>
    <cellStyle name="40% - Énfasis5 19 33" xfId="53001"/>
    <cellStyle name="40% - Énfasis5 19 34" xfId="54205"/>
    <cellStyle name="40% - Énfasis5 19 35" xfId="55317"/>
    <cellStyle name="40% - Énfasis5 19 36" xfId="56320"/>
    <cellStyle name="40% - Énfasis5 19 37" xfId="57124"/>
    <cellStyle name="40% - Énfasis5 19 4" xfId="12599"/>
    <cellStyle name="40% - Énfasis5 19 5" xfId="14007"/>
    <cellStyle name="40% - Énfasis5 19 6" xfId="15415"/>
    <cellStyle name="40% - Énfasis5 19 7" xfId="16823"/>
    <cellStyle name="40% - Énfasis5 19 8" xfId="18231"/>
    <cellStyle name="40% - Énfasis5 19 9" xfId="19639"/>
    <cellStyle name="40% - Énfasis5 2" xfId="333"/>
    <cellStyle name="40% - Énfasis5 2 10" xfId="1396"/>
    <cellStyle name="40% - Énfasis5 2 11" xfId="1554"/>
    <cellStyle name="40% - Énfasis5 2 12" xfId="1713"/>
    <cellStyle name="40% - Énfasis5 2 13" xfId="1868"/>
    <cellStyle name="40% - Énfasis5 2 14" xfId="2023"/>
    <cellStyle name="40% - Énfasis5 2 15" xfId="2174"/>
    <cellStyle name="40% - Énfasis5 2 16" xfId="2353"/>
    <cellStyle name="40% - Énfasis5 2 17" xfId="2512"/>
    <cellStyle name="40% - Énfasis5 2 18" xfId="2668"/>
    <cellStyle name="40% - Énfasis5 2 19" xfId="2813"/>
    <cellStyle name="40% - Énfasis5 2 2" xfId="409"/>
    <cellStyle name="40% - Énfasis5 2 20" xfId="2971"/>
    <cellStyle name="40% - Énfasis5 2 3" xfId="467"/>
    <cellStyle name="40% - Énfasis5 2 4" xfId="569"/>
    <cellStyle name="40% - Énfasis5 2 5" xfId="626"/>
    <cellStyle name="40% - Énfasis5 2 5 2" xfId="57947"/>
    <cellStyle name="40% - Énfasis5 2 6" xfId="683"/>
    <cellStyle name="40% - Énfasis5 2 6 2" xfId="58026"/>
    <cellStyle name="40% - Énfasis5 2 7" xfId="916"/>
    <cellStyle name="40% - Énfasis5 2 7 2" xfId="58095"/>
    <cellStyle name="40% - Énfasis5 2 8" xfId="1076"/>
    <cellStyle name="40% - Énfasis5 2 9" xfId="1236"/>
    <cellStyle name="40% - Énfasis5 20" xfId="2534"/>
    <cellStyle name="40% - Énfasis5 20 10" xfId="10856"/>
    <cellStyle name="40% - Énfasis5 20 11" xfId="12264"/>
    <cellStyle name="40% - Énfasis5 20 12" xfId="13672"/>
    <cellStyle name="40% - Énfasis5 20 13" xfId="15080"/>
    <cellStyle name="40% - Énfasis5 20 14" xfId="16488"/>
    <cellStyle name="40% - Énfasis5 20 15" xfId="17896"/>
    <cellStyle name="40% - Énfasis5 20 16" xfId="19304"/>
    <cellStyle name="40% - Énfasis5 20 17" xfId="20712"/>
    <cellStyle name="40% - Énfasis5 20 18" xfId="22120"/>
    <cellStyle name="40% - Énfasis5 20 19" xfId="23528"/>
    <cellStyle name="40% - Énfasis5 20 2" xfId="4732"/>
    <cellStyle name="40% - Énfasis5 20 20" xfId="34129"/>
    <cellStyle name="40% - Énfasis5 20 21" xfId="33219"/>
    <cellStyle name="40% - Énfasis5 20 22" xfId="31316"/>
    <cellStyle name="40% - Énfasis5 20 23" xfId="24578"/>
    <cellStyle name="40% - Énfasis5 20 24" xfId="35540"/>
    <cellStyle name="40% - Énfasis5 20 25" xfId="32510"/>
    <cellStyle name="40% - Énfasis5 20 26" xfId="32926"/>
    <cellStyle name="40% - Énfasis5 20 27" xfId="30114"/>
    <cellStyle name="40% - Énfasis5 20 28" xfId="36206"/>
    <cellStyle name="40% - Énfasis5 20 29" xfId="37614"/>
    <cellStyle name="40% - Énfasis5 20 3" xfId="9636"/>
    <cellStyle name="40% - Énfasis5 20 30" xfId="39020"/>
    <cellStyle name="40% - Énfasis5 20 31" xfId="40425"/>
    <cellStyle name="40% - Énfasis5 20 32" xfId="41829"/>
    <cellStyle name="40% - Énfasis5 20 33" xfId="43229"/>
    <cellStyle name="40% - Énfasis5 20 34" xfId="44627"/>
    <cellStyle name="40% - Énfasis5 20 35" xfId="46019"/>
    <cellStyle name="40% - Énfasis5 20 36" xfId="47396"/>
    <cellStyle name="40% - Énfasis5 20 37" xfId="48761"/>
    <cellStyle name="40% - Énfasis5 20 4" xfId="10224"/>
    <cellStyle name="40% - Énfasis5 20 5" xfId="10242"/>
    <cellStyle name="40% - Énfasis5 20 6" xfId="9213"/>
    <cellStyle name="40% - Énfasis5 20 7" xfId="8517"/>
    <cellStyle name="40% - Énfasis5 20 8" xfId="9762"/>
    <cellStyle name="40% - Énfasis5 20 9" xfId="7886"/>
    <cellStyle name="40% - Énfasis5 21" xfId="2689"/>
    <cellStyle name="40% - Énfasis5 21 10" xfId="13759"/>
    <cellStyle name="40% - Énfasis5 21 11" xfId="15167"/>
    <cellStyle name="40% - Énfasis5 21 12" xfId="16575"/>
    <cellStyle name="40% - Énfasis5 21 13" xfId="17983"/>
    <cellStyle name="40% - Énfasis5 21 14" xfId="19391"/>
    <cellStyle name="40% - Énfasis5 21 15" xfId="20799"/>
    <cellStyle name="40% - Énfasis5 21 16" xfId="22207"/>
    <cellStyle name="40% - Énfasis5 21 17" xfId="23615"/>
    <cellStyle name="40% - Énfasis5 21 18" xfId="25023"/>
    <cellStyle name="40% - Énfasis5 21 19" xfId="26431"/>
    <cellStyle name="40% - Énfasis5 21 2" xfId="4855"/>
    <cellStyle name="40% - Énfasis5 21 20" xfId="35621"/>
    <cellStyle name="40% - Énfasis5 21 21" xfId="25583"/>
    <cellStyle name="40% - Énfasis5 21 22" xfId="32710"/>
    <cellStyle name="40% - Énfasis5 21 23" xfId="32717"/>
    <cellStyle name="40% - Énfasis5 21 24" xfId="27716"/>
    <cellStyle name="40% - Énfasis5 21 25" xfId="34416"/>
    <cellStyle name="40% - Énfasis5 21 26" xfId="36293"/>
    <cellStyle name="40% - Énfasis5 21 27" xfId="37701"/>
    <cellStyle name="40% - Énfasis5 21 28" xfId="39107"/>
    <cellStyle name="40% - Énfasis5 21 29" xfId="40512"/>
    <cellStyle name="40% - Énfasis5 21 3" xfId="8615"/>
    <cellStyle name="40% - Énfasis5 21 30" xfId="41916"/>
    <cellStyle name="40% - Énfasis5 21 31" xfId="43316"/>
    <cellStyle name="40% - Énfasis5 21 32" xfId="44713"/>
    <cellStyle name="40% - Énfasis5 21 33" xfId="46105"/>
    <cellStyle name="40% - Énfasis5 21 34" xfId="47482"/>
    <cellStyle name="40% - Énfasis5 21 35" xfId="48846"/>
    <cellStyle name="40% - Énfasis5 21 36" xfId="50187"/>
    <cellStyle name="40% - Énfasis5 21 37" xfId="51500"/>
    <cellStyle name="40% - Énfasis5 21 4" xfId="7993"/>
    <cellStyle name="40% - Énfasis5 21 5" xfId="7624"/>
    <cellStyle name="40% - Énfasis5 21 6" xfId="9671"/>
    <cellStyle name="40% - Énfasis5 21 7" xfId="9886"/>
    <cellStyle name="40% - Énfasis5 21 8" xfId="10943"/>
    <cellStyle name="40% - Énfasis5 21 9" xfId="12351"/>
    <cellStyle name="40% - Énfasis5 22" xfId="2596"/>
    <cellStyle name="40% - Énfasis5 22 10" xfId="18750"/>
    <cellStyle name="40% - Énfasis5 22 11" xfId="20158"/>
    <cellStyle name="40% - Énfasis5 22 12" xfId="21566"/>
    <cellStyle name="40% - Énfasis5 22 13" xfId="22974"/>
    <cellStyle name="40% - Énfasis5 22 14" xfId="24382"/>
    <cellStyle name="40% - Énfasis5 22 15" xfId="25790"/>
    <cellStyle name="40% - Énfasis5 22 16" xfId="27198"/>
    <cellStyle name="40% - Énfasis5 22 17" xfId="28606"/>
    <cellStyle name="40% - Énfasis5 22 18" xfId="30016"/>
    <cellStyle name="40% - Énfasis5 22 19" xfId="31423"/>
    <cellStyle name="40% - Énfasis5 22 2" xfId="4930"/>
    <cellStyle name="40% - Énfasis5 22 20" xfId="35703"/>
    <cellStyle name="40% - Énfasis5 22 21" xfId="32072"/>
    <cellStyle name="40% - Énfasis5 22 22" xfId="32477"/>
    <cellStyle name="40% - Énfasis5 22 23" xfId="37061"/>
    <cellStyle name="40% - Énfasis5 22 24" xfId="38469"/>
    <cellStyle name="40% - Énfasis5 22 25" xfId="39875"/>
    <cellStyle name="40% - Énfasis5 22 26" xfId="41280"/>
    <cellStyle name="40% - Énfasis5 22 27" xfId="42682"/>
    <cellStyle name="40% - Énfasis5 22 28" xfId="44081"/>
    <cellStyle name="40% - Énfasis5 22 29" xfId="45477"/>
    <cellStyle name="40% - Énfasis5 22 3" xfId="8723"/>
    <cellStyle name="40% - Énfasis5 22 30" xfId="46863"/>
    <cellStyle name="40% - Énfasis5 22 31" xfId="48233"/>
    <cellStyle name="40% - Énfasis5 22 32" xfId="49585"/>
    <cellStyle name="40% - Énfasis5 22 33" xfId="50911"/>
    <cellStyle name="40% - Énfasis5 22 34" xfId="52214"/>
    <cellStyle name="40% - Énfasis5 22 35" xfId="53467"/>
    <cellStyle name="40% - Énfasis5 22 36" xfId="54652"/>
    <cellStyle name="40% - Énfasis5 22 37" xfId="55732"/>
    <cellStyle name="40% - Énfasis5 22 4" xfId="7224"/>
    <cellStyle name="40% - Énfasis5 22 5" xfId="11710"/>
    <cellStyle name="40% - Énfasis5 22 6" xfId="13118"/>
    <cellStyle name="40% - Énfasis5 22 7" xfId="14526"/>
    <cellStyle name="40% - Énfasis5 22 8" xfId="15934"/>
    <cellStyle name="40% - Énfasis5 22 9" xfId="17342"/>
    <cellStyle name="40% - Énfasis5 23" xfId="5099"/>
    <cellStyle name="40% - Énfasis5 23 10" xfId="9775"/>
    <cellStyle name="40% - Énfasis5 23 11" xfId="8747"/>
    <cellStyle name="40% - Énfasis5 23 12" xfId="10412"/>
    <cellStyle name="40% - Énfasis5 23 13" xfId="10822"/>
    <cellStyle name="40% - Énfasis5 23 14" xfId="12230"/>
    <cellStyle name="40% - Énfasis5 23 15" xfId="13638"/>
    <cellStyle name="40% - Énfasis5 23 16" xfId="15046"/>
    <cellStyle name="40% - Énfasis5 23 17" xfId="16454"/>
    <cellStyle name="40% - Énfasis5 23 18" xfId="17862"/>
    <cellStyle name="40% - Énfasis5 23 19" xfId="19270"/>
    <cellStyle name="40% - Énfasis5 23 2" xfId="9593"/>
    <cellStyle name="40% - Énfasis5 23 20" xfId="33010"/>
    <cellStyle name="40% - Énfasis5 23 21" xfId="33254"/>
    <cellStyle name="40% - Énfasis5 23 22" xfId="35773"/>
    <cellStyle name="40% - Énfasis5 23 23" xfId="32891"/>
    <cellStyle name="40% - Énfasis5 23 24" xfId="32989"/>
    <cellStyle name="40% - Énfasis5 23 25" xfId="35699"/>
    <cellStyle name="40% - Énfasis5 23 26" xfId="34239"/>
    <cellStyle name="40% - Énfasis5 23 27" xfId="34359"/>
    <cellStyle name="40% - Énfasis5 23 28" xfId="31170"/>
    <cellStyle name="40% - Énfasis5 23 29" xfId="26184"/>
    <cellStyle name="40% - Énfasis5 23 3" xfId="8242"/>
    <cellStyle name="40% - Énfasis5 23 30" xfId="25943"/>
    <cellStyle name="40% - Énfasis5 23 31" xfId="36172"/>
    <cellStyle name="40% - Énfasis5 23 32" xfId="37580"/>
    <cellStyle name="40% - Énfasis5 23 33" xfId="38986"/>
    <cellStyle name="40% - Énfasis5 23 34" xfId="40392"/>
    <cellStyle name="40% - Énfasis5 23 35" xfId="41796"/>
    <cellStyle name="40% - Énfasis5 23 36" xfId="43196"/>
    <cellStyle name="40% - Énfasis5 23 37" xfId="44595"/>
    <cellStyle name="40% - Énfasis5 23 4" xfId="8427"/>
    <cellStyle name="40% - Énfasis5 23 5" xfId="8849"/>
    <cellStyle name="40% - Énfasis5 23 6" xfId="9974"/>
    <cellStyle name="40% - Énfasis5 23 7" xfId="9508"/>
    <cellStyle name="40% - Énfasis5 23 8" xfId="8719"/>
    <cellStyle name="40% - Énfasis5 23 9" xfId="9162"/>
    <cellStyle name="40% - Énfasis5 24" xfId="5230"/>
    <cellStyle name="40% - Énfasis5 24 10" xfId="19025"/>
    <cellStyle name="40% - Énfasis5 24 11" xfId="20433"/>
    <cellStyle name="40% - Énfasis5 24 12" xfId="21841"/>
    <cellStyle name="40% - Énfasis5 24 13" xfId="23249"/>
    <cellStyle name="40% - Énfasis5 24 14" xfId="24657"/>
    <cellStyle name="40% - Énfasis5 24 15" xfId="26065"/>
    <cellStyle name="40% - Énfasis5 24 16" xfId="27473"/>
    <cellStyle name="40% - Énfasis5 24 17" xfId="28881"/>
    <cellStyle name="40% - Énfasis5 24 18" xfId="30291"/>
    <cellStyle name="40% - Énfasis5 24 19" xfId="31698"/>
    <cellStyle name="40% - Énfasis5 24 2" xfId="9722"/>
    <cellStyle name="40% - Énfasis5 24 20" xfId="35767"/>
    <cellStyle name="40% - Énfasis5 24 21" xfId="33365"/>
    <cellStyle name="40% - Énfasis5 24 22" xfId="35926"/>
    <cellStyle name="40% - Énfasis5 24 23" xfId="37334"/>
    <cellStyle name="40% - Énfasis5 24 24" xfId="38742"/>
    <cellStyle name="40% - Énfasis5 24 25" xfId="40148"/>
    <cellStyle name="40% - Énfasis5 24 26" xfId="41553"/>
    <cellStyle name="40% - Énfasis5 24 27" xfId="42953"/>
    <cellStyle name="40% - Énfasis5 24 28" xfId="44352"/>
    <cellStyle name="40% - Énfasis5 24 29" xfId="45746"/>
    <cellStyle name="40% - Énfasis5 24 3" xfId="8843"/>
    <cellStyle name="40% - Énfasis5 24 30" xfId="47127"/>
    <cellStyle name="40% - Énfasis5 24 31" xfId="48494"/>
    <cellStyle name="40% - Énfasis5 24 32" xfId="49844"/>
    <cellStyle name="40% - Énfasis5 24 33" xfId="51163"/>
    <cellStyle name="40% - Énfasis5 24 34" xfId="52458"/>
    <cellStyle name="40% - Énfasis5 24 35" xfId="53699"/>
    <cellStyle name="40% - Énfasis5 24 36" xfId="54863"/>
    <cellStyle name="40% - Énfasis5 24 37" xfId="55923"/>
    <cellStyle name="40% - Énfasis5 24 4" xfId="10577"/>
    <cellStyle name="40% - Énfasis5 24 5" xfId="11985"/>
    <cellStyle name="40% - Énfasis5 24 6" xfId="13393"/>
    <cellStyle name="40% - Énfasis5 24 7" xfId="14801"/>
    <cellStyle name="40% - Énfasis5 24 8" xfId="16209"/>
    <cellStyle name="40% - Énfasis5 24 9" xfId="17617"/>
    <cellStyle name="40% - Énfasis5 25" xfId="5356"/>
    <cellStyle name="40% - Énfasis5 25 10" xfId="20952"/>
    <cellStyle name="40% - Énfasis5 25 11" xfId="22360"/>
    <cellStyle name="40% - Énfasis5 25 12" xfId="23768"/>
    <cellStyle name="40% - Énfasis5 25 13" xfId="25176"/>
    <cellStyle name="40% - Énfasis5 25 14" xfId="26584"/>
    <cellStyle name="40% - Énfasis5 25 15" xfId="27992"/>
    <cellStyle name="40% - Énfasis5 25 16" xfId="29401"/>
    <cellStyle name="40% - Énfasis5 25 17" xfId="30810"/>
    <cellStyle name="40% - Énfasis5 25 18" xfId="32218"/>
    <cellStyle name="40% - Énfasis5 25 19" xfId="33626"/>
    <cellStyle name="40% - Énfasis5 25 2" xfId="9845"/>
    <cellStyle name="40% - Énfasis5 25 20" xfId="34691"/>
    <cellStyle name="40% - Énfasis5 25 21" xfId="36446"/>
    <cellStyle name="40% - Énfasis5 25 22" xfId="37854"/>
    <cellStyle name="40% - Énfasis5 25 23" xfId="39260"/>
    <cellStyle name="40% - Énfasis5 25 24" xfId="40665"/>
    <cellStyle name="40% - Énfasis5 25 25" xfId="42069"/>
    <cellStyle name="40% - Énfasis5 25 26" xfId="43468"/>
    <cellStyle name="40% - Énfasis5 25 27" xfId="44864"/>
    <cellStyle name="40% - Énfasis5 25 28" xfId="46256"/>
    <cellStyle name="40% - Énfasis5 25 29" xfId="47633"/>
    <cellStyle name="40% - Énfasis5 25 3" xfId="11096"/>
    <cellStyle name="40% - Énfasis5 25 30" xfId="48993"/>
    <cellStyle name="40% - Énfasis5 25 31" xfId="50332"/>
    <cellStyle name="40% - Énfasis5 25 32" xfId="51642"/>
    <cellStyle name="40% - Énfasis5 25 33" xfId="52919"/>
    <cellStyle name="40% - Énfasis5 25 34" xfId="54126"/>
    <cellStyle name="40% - Énfasis5 25 35" xfId="55248"/>
    <cellStyle name="40% - Énfasis5 25 36" xfId="56257"/>
    <cellStyle name="40% - Énfasis5 25 37" xfId="57075"/>
    <cellStyle name="40% - Énfasis5 25 4" xfId="12504"/>
    <cellStyle name="40% - Énfasis5 25 5" xfId="13912"/>
    <cellStyle name="40% - Énfasis5 25 6" xfId="15320"/>
    <cellStyle name="40% - Énfasis5 25 7" xfId="16728"/>
    <cellStyle name="40% - Énfasis5 25 8" xfId="18136"/>
    <cellStyle name="40% - Énfasis5 25 9" xfId="19544"/>
    <cellStyle name="40% - Énfasis5 26" xfId="5482"/>
    <cellStyle name="40% - Énfasis5 26 10" xfId="15278"/>
    <cellStyle name="40% - Énfasis5 26 11" xfId="16686"/>
    <cellStyle name="40% - Énfasis5 26 12" xfId="18094"/>
    <cellStyle name="40% - Énfasis5 26 13" xfId="19502"/>
    <cellStyle name="40% - Énfasis5 26 14" xfId="20910"/>
    <cellStyle name="40% - Énfasis5 26 15" xfId="22318"/>
    <cellStyle name="40% - Énfasis5 26 16" xfId="23726"/>
    <cellStyle name="40% - Énfasis5 26 17" xfId="25134"/>
    <cellStyle name="40% - Énfasis5 26 18" xfId="26542"/>
    <cellStyle name="40% - Énfasis5 26 19" xfId="27950"/>
    <cellStyle name="40% - Énfasis5 26 2" xfId="9966"/>
    <cellStyle name="40% - Énfasis5 26 20" xfId="31219"/>
    <cellStyle name="40% - Énfasis5 26 21" xfId="27283"/>
    <cellStyle name="40% - Énfasis5 26 22" xfId="28286"/>
    <cellStyle name="40% - Énfasis5 26 23" xfId="31464"/>
    <cellStyle name="40% - Énfasis5 26 24" xfId="34532"/>
    <cellStyle name="40% - Énfasis5 26 25" xfId="36404"/>
    <cellStyle name="40% - Énfasis5 26 26" xfId="37812"/>
    <cellStyle name="40% - Énfasis5 26 27" xfId="39218"/>
    <cellStyle name="40% - Énfasis5 26 28" xfId="40623"/>
    <cellStyle name="40% - Énfasis5 26 29" xfId="42027"/>
    <cellStyle name="40% - Énfasis5 26 3" xfId="10356"/>
    <cellStyle name="40% - Énfasis5 26 30" xfId="43427"/>
    <cellStyle name="40% - Énfasis5 26 31" xfId="44823"/>
    <cellStyle name="40% - Énfasis5 26 32" xfId="46215"/>
    <cellStyle name="40% - Énfasis5 26 33" xfId="47592"/>
    <cellStyle name="40% - Énfasis5 26 34" xfId="48953"/>
    <cellStyle name="40% - Énfasis5 26 35" xfId="50292"/>
    <cellStyle name="40% - Énfasis5 26 36" xfId="51602"/>
    <cellStyle name="40% - Énfasis5 26 37" xfId="52882"/>
    <cellStyle name="40% - Énfasis5 26 4" xfId="6439"/>
    <cellStyle name="40% - Énfasis5 26 5" xfId="10299"/>
    <cellStyle name="40% - Énfasis5 26 6" xfId="10335"/>
    <cellStyle name="40% - Énfasis5 26 7" xfId="11054"/>
    <cellStyle name="40% - Énfasis5 26 8" xfId="12462"/>
    <cellStyle name="40% - Énfasis5 26 9" xfId="13870"/>
    <cellStyle name="40% - Énfasis5 27" xfId="5605"/>
    <cellStyle name="40% - Énfasis5 27 10" xfId="15997"/>
    <cellStyle name="40% - Énfasis5 27 11" xfId="17405"/>
    <cellStyle name="40% - Énfasis5 27 12" xfId="18813"/>
    <cellStyle name="40% - Énfasis5 27 13" xfId="20221"/>
    <cellStyle name="40% - Énfasis5 27 14" xfId="21629"/>
    <cellStyle name="40% - Énfasis5 27 15" xfId="23037"/>
    <cellStyle name="40% - Énfasis5 27 16" xfId="24445"/>
    <cellStyle name="40% - Énfasis5 27 17" xfId="25853"/>
    <cellStyle name="40% - Énfasis5 27 18" xfId="27261"/>
    <cellStyle name="40% - Énfasis5 27 19" xfId="28669"/>
    <cellStyle name="40% - Énfasis5 27 2" xfId="10086"/>
    <cellStyle name="40% - Énfasis5 27 20" xfId="33340"/>
    <cellStyle name="40% - Énfasis5 27 21" xfId="27859"/>
    <cellStyle name="40% - Énfasis5 27 22" xfId="33060"/>
    <cellStyle name="40% - Énfasis5 27 23" xfId="35457"/>
    <cellStyle name="40% - Énfasis5 27 24" xfId="32006"/>
    <cellStyle name="40% - Énfasis5 27 25" xfId="37124"/>
    <cellStyle name="40% - Énfasis5 27 26" xfId="38532"/>
    <cellStyle name="40% - Énfasis5 27 27" xfId="39938"/>
    <cellStyle name="40% - Énfasis5 27 28" xfId="41343"/>
    <cellStyle name="40% - Énfasis5 27 29" xfId="42745"/>
    <cellStyle name="40% - Énfasis5 27 3" xfId="9092"/>
    <cellStyle name="40% - Énfasis5 27 30" xfId="44144"/>
    <cellStyle name="40% - Énfasis5 27 31" xfId="45540"/>
    <cellStyle name="40% - Énfasis5 27 32" xfId="46926"/>
    <cellStyle name="40% - Énfasis5 27 33" xfId="48296"/>
    <cellStyle name="40% - Énfasis5 27 34" xfId="49648"/>
    <cellStyle name="40% - Énfasis5 27 35" xfId="50973"/>
    <cellStyle name="40% - Énfasis5 27 36" xfId="52273"/>
    <cellStyle name="40% - Énfasis5 27 37" xfId="53524"/>
    <cellStyle name="40% - Énfasis5 27 4" xfId="8140"/>
    <cellStyle name="40% - Énfasis5 27 5" xfId="8169"/>
    <cellStyle name="40% - Énfasis5 27 6" xfId="9312"/>
    <cellStyle name="40% - Énfasis5 27 7" xfId="11773"/>
    <cellStyle name="40% - Énfasis5 27 8" xfId="13181"/>
    <cellStyle name="40% - Énfasis5 27 9" xfId="14589"/>
    <cellStyle name="40% - Énfasis5 28" xfId="5040"/>
    <cellStyle name="40% - Énfasis5 28 10" xfId="19541"/>
    <cellStyle name="40% - Énfasis5 28 11" xfId="20949"/>
    <cellStyle name="40% - Énfasis5 28 12" xfId="22357"/>
    <cellStyle name="40% - Énfasis5 28 13" xfId="23765"/>
    <cellStyle name="40% - Énfasis5 28 14" xfId="25173"/>
    <cellStyle name="40% - Énfasis5 28 15" xfId="26581"/>
    <cellStyle name="40% - Énfasis5 28 16" xfId="27989"/>
    <cellStyle name="40% - Énfasis5 28 17" xfId="29398"/>
    <cellStyle name="40% - Énfasis5 28 18" xfId="30807"/>
    <cellStyle name="40% - Énfasis5 28 19" xfId="32215"/>
    <cellStyle name="40% - Énfasis5 28 2" xfId="9541"/>
    <cellStyle name="40% - Énfasis5 28 20" xfId="33299"/>
    <cellStyle name="40% - Énfasis5 28 21" xfId="34572"/>
    <cellStyle name="40% - Énfasis5 28 22" xfId="36443"/>
    <cellStyle name="40% - Énfasis5 28 23" xfId="37851"/>
    <cellStyle name="40% - Énfasis5 28 24" xfId="39257"/>
    <cellStyle name="40% - Énfasis5 28 25" xfId="40662"/>
    <cellStyle name="40% - Énfasis5 28 26" xfId="42066"/>
    <cellStyle name="40% - Énfasis5 28 27" xfId="43465"/>
    <cellStyle name="40% - Énfasis5 28 28" xfId="44861"/>
    <cellStyle name="40% - Énfasis5 28 29" xfId="46253"/>
    <cellStyle name="40% - Énfasis5 28 3" xfId="8271"/>
    <cellStyle name="40% - Énfasis5 28 30" xfId="47630"/>
    <cellStyle name="40% - Énfasis5 28 31" xfId="48990"/>
    <cellStyle name="40% - Énfasis5 28 32" xfId="50329"/>
    <cellStyle name="40% - Énfasis5 28 33" xfId="51639"/>
    <cellStyle name="40% - Énfasis5 28 34" xfId="52916"/>
    <cellStyle name="40% - Énfasis5 28 35" xfId="54123"/>
    <cellStyle name="40% - Énfasis5 28 36" xfId="55245"/>
    <cellStyle name="40% - Énfasis5 28 37" xfId="56254"/>
    <cellStyle name="40% - Énfasis5 28 4" xfId="11093"/>
    <cellStyle name="40% - Énfasis5 28 5" xfId="12501"/>
    <cellStyle name="40% - Énfasis5 28 6" xfId="13909"/>
    <cellStyle name="40% - Énfasis5 28 7" xfId="15317"/>
    <cellStyle name="40% - Énfasis5 28 8" xfId="16725"/>
    <cellStyle name="40% - Énfasis5 28 9" xfId="18133"/>
    <cellStyle name="40% - Énfasis5 29" xfId="5871"/>
    <cellStyle name="40% - Énfasis5 29 10" xfId="21338"/>
    <cellStyle name="40% - Énfasis5 29 11" xfId="22746"/>
    <cellStyle name="40% - Énfasis5 29 12" xfId="24154"/>
    <cellStyle name="40% - Énfasis5 29 13" xfId="25562"/>
    <cellStyle name="40% - Énfasis5 29 14" xfId="26970"/>
    <cellStyle name="40% - Énfasis5 29 15" xfId="28378"/>
    <cellStyle name="40% - Énfasis5 29 16" xfId="29788"/>
    <cellStyle name="40% - Énfasis5 29 17" xfId="31195"/>
    <cellStyle name="40% - Énfasis5 29 18" xfId="32605"/>
    <cellStyle name="40% - Énfasis5 29 19" xfId="34012"/>
    <cellStyle name="40% - Énfasis5 29 2" xfId="10330"/>
    <cellStyle name="40% - Énfasis5 29 20" xfId="35104"/>
    <cellStyle name="40% - Énfasis5 29 21" xfId="36833"/>
    <cellStyle name="40% - Énfasis5 29 22" xfId="38241"/>
    <cellStyle name="40% - Énfasis5 29 23" xfId="39647"/>
    <cellStyle name="40% - Énfasis5 29 24" xfId="41052"/>
    <cellStyle name="40% - Énfasis5 29 25" xfId="42454"/>
    <cellStyle name="40% - Énfasis5 29 26" xfId="43853"/>
    <cellStyle name="40% - Énfasis5 29 27" xfId="45249"/>
    <cellStyle name="40% - Énfasis5 29 28" xfId="46639"/>
    <cellStyle name="40% - Énfasis5 29 29" xfId="48011"/>
    <cellStyle name="40% - Énfasis5 29 3" xfId="11482"/>
    <cellStyle name="40% - Énfasis5 29 30" xfId="49364"/>
    <cellStyle name="40% - Énfasis5 29 31" xfId="50695"/>
    <cellStyle name="40% - Énfasis5 29 32" xfId="51999"/>
    <cellStyle name="40% - Énfasis5 29 33" xfId="53262"/>
    <cellStyle name="40% - Énfasis5 29 34" xfId="54456"/>
    <cellStyle name="40% - Énfasis5 29 35" xfId="55551"/>
    <cellStyle name="40% - Énfasis5 29 36" xfId="56519"/>
    <cellStyle name="40% - Énfasis5 29 37" xfId="57286"/>
    <cellStyle name="40% - Énfasis5 29 4" xfId="12890"/>
    <cellStyle name="40% - Énfasis5 29 5" xfId="14298"/>
    <cellStyle name="40% - Énfasis5 29 6" xfId="15706"/>
    <cellStyle name="40% - Énfasis5 29 7" xfId="17114"/>
    <cellStyle name="40% - Énfasis5 29 8" xfId="18522"/>
    <cellStyle name="40% - Énfasis5 29 9" xfId="19930"/>
    <cellStyle name="40% - Énfasis5 3" xfId="364"/>
    <cellStyle name="40% - Énfasis5 3 10" xfId="2059"/>
    <cellStyle name="40% - Énfasis5 3 11" xfId="2209"/>
    <cellStyle name="40% - Énfasis5 3 12" xfId="2376"/>
    <cellStyle name="40% - Énfasis5 3 13" xfId="2549"/>
    <cellStyle name="40% - Énfasis5 3 14" xfId="2702"/>
    <cellStyle name="40% - Énfasis5 3 15" xfId="2849"/>
    <cellStyle name="40% - Énfasis5 3 16" xfId="2966"/>
    <cellStyle name="40% - Énfasis5 3 17" xfId="58204"/>
    <cellStyle name="40% - Énfasis5 3 2" xfId="776"/>
    <cellStyle name="40% - Énfasis5 3 3" xfId="954"/>
    <cellStyle name="40% - Énfasis5 3 4" xfId="1114"/>
    <cellStyle name="40% - Énfasis5 3 5" xfId="1274"/>
    <cellStyle name="40% - Énfasis5 3 6" xfId="1434"/>
    <cellStyle name="40% - Énfasis5 3 7" xfId="1592"/>
    <cellStyle name="40% - Énfasis5 3 8" xfId="1749"/>
    <cellStyle name="40% - Énfasis5 3 9" xfId="1904"/>
    <cellStyle name="40% - Énfasis5 30" xfId="5998"/>
    <cellStyle name="40% - Énfasis5 30 10" xfId="21713"/>
    <cellStyle name="40% - Énfasis5 30 11" xfId="23121"/>
    <cellStyle name="40% - Énfasis5 30 12" xfId="24529"/>
    <cellStyle name="40% - Énfasis5 30 13" xfId="25937"/>
    <cellStyle name="40% - Énfasis5 30 14" xfId="27345"/>
    <cellStyle name="40% - Énfasis5 30 15" xfId="28753"/>
    <cellStyle name="40% - Énfasis5 30 16" xfId="30163"/>
    <cellStyle name="40% - Énfasis5 30 17" xfId="31570"/>
    <cellStyle name="40% - Énfasis5 30 18" xfId="32980"/>
    <cellStyle name="40% - Énfasis5 30 19" xfId="34386"/>
    <cellStyle name="40% - Énfasis5 30 2" xfId="10449"/>
    <cellStyle name="40% - Énfasis5 30 20" xfId="35799"/>
    <cellStyle name="40% - Énfasis5 30 21" xfId="37207"/>
    <cellStyle name="40% - Énfasis5 30 22" xfId="38615"/>
    <cellStyle name="40% - Énfasis5 30 23" xfId="40021"/>
    <cellStyle name="40% - Énfasis5 30 24" xfId="41426"/>
    <cellStyle name="40% - Énfasis5 30 25" xfId="42828"/>
    <cellStyle name="40% - Énfasis5 30 26" xfId="44227"/>
    <cellStyle name="40% - Énfasis5 30 27" xfId="45623"/>
    <cellStyle name="40% - Énfasis5 30 28" xfId="47007"/>
    <cellStyle name="40% - Énfasis5 30 29" xfId="48376"/>
    <cellStyle name="40% - Énfasis5 30 3" xfId="11857"/>
    <cellStyle name="40% - Énfasis5 30 30" xfId="49727"/>
    <cellStyle name="40% - Énfasis5 30 31" xfId="51049"/>
    <cellStyle name="40% - Énfasis5 30 32" xfId="52347"/>
    <cellStyle name="40% - Énfasis5 30 33" xfId="53592"/>
    <cellStyle name="40% - Énfasis5 30 34" xfId="54763"/>
    <cellStyle name="40% - Énfasis5 30 35" xfId="55832"/>
    <cellStyle name="40% - Énfasis5 30 36" xfId="56757"/>
    <cellStyle name="40% - Énfasis5 30 37" xfId="57463"/>
    <cellStyle name="40% - Énfasis5 30 4" xfId="13265"/>
    <cellStyle name="40% - Énfasis5 30 5" xfId="14673"/>
    <cellStyle name="40% - Énfasis5 30 6" xfId="16081"/>
    <cellStyle name="40% - Énfasis5 30 7" xfId="17489"/>
    <cellStyle name="40% - Énfasis5 30 8" xfId="18897"/>
    <cellStyle name="40% - Énfasis5 30 9" xfId="20305"/>
    <cellStyle name="40% - Énfasis5 31" xfId="6125"/>
    <cellStyle name="40% - Énfasis5 31 10" xfId="21830"/>
    <cellStyle name="40% - Énfasis5 31 11" xfId="23238"/>
    <cellStyle name="40% - Énfasis5 31 12" xfId="24646"/>
    <cellStyle name="40% - Énfasis5 31 13" xfId="26054"/>
    <cellStyle name="40% - Énfasis5 31 14" xfId="27462"/>
    <cellStyle name="40% - Énfasis5 31 15" xfId="28870"/>
    <cellStyle name="40% - Énfasis5 31 16" xfId="30280"/>
    <cellStyle name="40% - Énfasis5 31 17" xfId="31687"/>
    <cellStyle name="40% - Énfasis5 31 18" xfId="33097"/>
    <cellStyle name="40% - Énfasis5 31 19" xfId="34503"/>
    <cellStyle name="40% - Énfasis5 31 2" xfId="10566"/>
    <cellStyle name="40% - Énfasis5 31 20" xfId="35915"/>
    <cellStyle name="40% - Énfasis5 31 21" xfId="37323"/>
    <cellStyle name="40% - Énfasis5 31 22" xfId="38731"/>
    <cellStyle name="40% - Énfasis5 31 23" xfId="40137"/>
    <cellStyle name="40% - Énfasis5 31 24" xfId="41542"/>
    <cellStyle name="40% - Énfasis5 31 25" xfId="42942"/>
    <cellStyle name="40% - Énfasis5 31 26" xfId="44341"/>
    <cellStyle name="40% - Énfasis5 31 27" xfId="45736"/>
    <cellStyle name="40% - Énfasis5 31 28" xfId="47117"/>
    <cellStyle name="40% - Énfasis5 31 29" xfId="48484"/>
    <cellStyle name="40% - Énfasis5 31 3" xfId="11974"/>
    <cellStyle name="40% - Énfasis5 31 30" xfId="49834"/>
    <cellStyle name="40% - Énfasis5 31 31" xfId="51154"/>
    <cellStyle name="40% - Énfasis5 31 32" xfId="52449"/>
    <cellStyle name="40% - Énfasis5 31 33" xfId="53690"/>
    <cellStyle name="40% - Énfasis5 31 34" xfId="54854"/>
    <cellStyle name="40% - Énfasis5 31 35" xfId="55916"/>
    <cellStyle name="40% - Énfasis5 31 36" xfId="56820"/>
    <cellStyle name="40% - Énfasis5 31 37" xfId="57500"/>
    <cellStyle name="40% - Énfasis5 31 4" xfId="13382"/>
    <cellStyle name="40% - Énfasis5 31 5" xfId="14790"/>
    <cellStyle name="40% - Énfasis5 31 6" xfId="16198"/>
    <cellStyle name="40% - Énfasis5 31 7" xfId="17606"/>
    <cellStyle name="40% - Énfasis5 31 8" xfId="19014"/>
    <cellStyle name="40% - Énfasis5 31 9" xfId="20422"/>
    <cellStyle name="40% - Énfasis5 32" xfId="6252"/>
    <cellStyle name="40% - Énfasis5 32 10" xfId="21947"/>
    <cellStyle name="40% - Énfasis5 32 11" xfId="23355"/>
    <cellStyle name="40% - Énfasis5 32 12" xfId="24763"/>
    <cellStyle name="40% - Énfasis5 32 13" xfId="26171"/>
    <cellStyle name="40% - Énfasis5 32 14" xfId="27579"/>
    <cellStyle name="40% - Énfasis5 32 15" xfId="28987"/>
    <cellStyle name="40% - Énfasis5 32 16" xfId="30397"/>
    <cellStyle name="40% - Énfasis5 32 17" xfId="31804"/>
    <cellStyle name="40% - Énfasis5 32 18" xfId="33213"/>
    <cellStyle name="40% - Énfasis5 32 19" xfId="34620"/>
    <cellStyle name="40% - Énfasis5 32 2" xfId="10683"/>
    <cellStyle name="40% - Énfasis5 32 20" xfId="36032"/>
    <cellStyle name="40% - Énfasis5 32 21" xfId="37440"/>
    <cellStyle name="40% - Énfasis5 32 22" xfId="38848"/>
    <cellStyle name="40% - Énfasis5 32 23" xfId="40254"/>
    <cellStyle name="40% - Énfasis5 32 24" xfId="41658"/>
    <cellStyle name="40% - Énfasis5 32 25" xfId="43058"/>
    <cellStyle name="40% - Énfasis5 32 26" xfId="44457"/>
    <cellStyle name="40% - Énfasis5 32 27" xfId="45850"/>
    <cellStyle name="40% - Énfasis5 32 28" xfId="47229"/>
    <cellStyle name="40% - Énfasis5 32 29" xfId="48595"/>
    <cellStyle name="40% - Énfasis5 32 3" xfId="12091"/>
    <cellStyle name="40% - Énfasis5 32 30" xfId="49945"/>
    <cellStyle name="40% - Énfasis5 32 31" xfId="51264"/>
    <cellStyle name="40% - Énfasis5 32 32" xfId="52557"/>
    <cellStyle name="40% - Énfasis5 32 33" xfId="53795"/>
    <cellStyle name="40% - Énfasis5 32 34" xfId="54949"/>
    <cellStyle name="40% - Énfasis5 32 35" xfId="56000"/>
    <cellStyle name="40% - Énfasis5 32 36" xfId="56879"/>
    <cellStyle name="40% - Énfasis5 32 37" xfId="57537"/>
    <cellStyle name="40% - Énfasis5 32 4" xfId="13499"/>
    <cellStyle name="40% - Énfasis5 32 5" xfId="14907"/>
    <cellStyle name="40% - Énfasis5 32 6" xfId="16315"/>
    <cellStyle name="40% - Énfasis5 32 7" xfId="17723"/>
    <cellStyle name="40% - Énfasis5 32 8" xfId="19131"/>
    <cellStyle name="40% - Énfasis5 32 9" xfId="20539"/>
    <cellStyle name="40% - Énfasis5 33" xfId="6379"/>
    <cellStyle name="40% - Énfasis5 33 10" xfId="22061"/>
    <cellStyle name="40% - Énfasis5 33 11" xfId="23469"/>
    <cellStyle name="40% - Énfasis5 33 12" xfId="24877"/>
    <cellStyle name="40% - Énfasis5 33 13" xfId="26285"/>
    <cellStyle name="40% - Énfasis5 33 14" xfId="27693"/>
    <cellStyle name="40% - Énfasis5 33 15" xfId="29102"/>
    <cellStyle name="40% - Énfasis5 33 16" xfId="30511"/>
    <cellStyle name="40% - Énfasis5 33 17" xfId="31919"/>
    <cellStyle name="40% - Énfasis5 33 18" xfId="33328"/>
    <cellStyle name="40% - Énfasis5 33 19" xfId="34736"/>
    <cellStyle name="40% - Énfasis5 33 2" xfId="10797"/>
    <cellStyle name="40% - Énfasis5 33 20" xfId="36147"/>
    <cellStyle name="40% - Énfasis5 33 21" xfId="37555"/>
    <cellStyle name="40% - Énfasis5 33 22" xfId="38961"/>
    <cellStyle name="40% - Énfasis5 33 23" xfId="40367"/>
    <cellStyle name="40% - Énfasis5 33 24" xfId="41771"/>
    <cellStyle name="40% - Énfasis5 33 25" xfId="43171"/>
    <cellStyle name="40% - Énfasis5 33 26" xfId="44570"/>
    <cellStyle name="40% - Énfasis5 33 27" xfId="45963"/>
    <cellStyle name="40% - Énfasis5 33 28" xfId="47340"/>
    <cellStyle name="40% - Énfasis5 33 29" xfId="48705"/>
    <cellStyle name="40% - Énfasis5 33 3" xfId="12205"/>
    <cellStyle name="40% - Énfasis5 33 30" xfId="50051"/>
    <cellStyle name="40% - Énfasis5 33 31" xfId="51367"/>
    <cellStyle name="40% - Énfasis5 33 32" xfId="52656"/>
    <cellStyle name="40% - Énfasis5 33 33" xfId="53887"/>
    <cellStyle name="40% - Énfasis5 33 34" xfId="55030"/>
    <cellStyle name="40% - Énfasis5 33 35" xfId="56071"/>
    <cellStyle name="40% - Énfasis5 33 36" xfId="56936"/>
    <cellStyle name="40% - Énfasis5 33 37" xfId="57573"/>
    <cellStyle name="40% - Énfasis5 33 4" xfId="13613"/>
    <cellStyle name="40% - Énfasis5 33 5" xfId="15021"/>
    <cellStyle name="40% - Énfasis5 33 6" xfId="16429"/>
    <cellStyle name="40% - Énfasis5 33 7" xfId="17837"/>
    <cellStyle name="40% - Énfasis5 33 8" xfId="19245"/>
    <cellStyle name="40% - Énfasis5 33 9" xfId="20653"/>
    <cellStyle name="40% - Énfasis5 34" xfId="6506"/>
    <cellStyle name="40% - Énfasis5 34 10" xfId="22177"/>
    <cellStyle name="40% - Énfasis5 34 11" xfId="23585"/>
    <cellStyle name="40% - Énfasis5 34 12" xfId="24993"/>
    <cellStyle name="40% - Énfasis5 34 13" xfId="26401"/>
    <cellStyle name="40% - Énfasis5 34 14" xfId="27809"/>
    <cellStyle name="40% - Énfasis5 34 15" xfId="29218"/>
    <cellStyle name="40% - Énfasis5 34 16" xfId="30627"/>
    <cellStyle name="40% - Énfasis5 34 17" xfId="32035"/>
    <cellStyle name="40% - Énfasis5 34 18" xfId="33444"/>
    <cellStyle name="40% - Énfasis5 34 19" xfId="34852"/>
    <cellStyle name="40% - Énfasis5 34 2" xfId="10913"/>
    <cellStyle name="40% - Énfasis5 34 20" xfId="36263"/>
    <cellStyle name="40% - Énfasis5 34 21" xfId="37671"/>
    <cellStyle name="40% - Énfasis5 34 22" xfId="39077"/>
    <cellStyle name="40% - Énfasis5 34 23" xfId="40482"/>
    <cellStyle name="40% - Énfasis5 34 24" xfId="41886"/>
    <cellStyle name="40% - Énfasis5 34 25" xfId="43286"/>
    <cellStyle name="40% - Énfasis5 34 26" xfId="44684"/>
    <cellStyle name="40% - Énfasis5 34 27" xfId="46076"/>
    <cellStyle name="40% - Énfasis5 34 28" xfId="47453"/>
    <cellStyle name="40% - Énfasis5 34 29" xfId="48818"/>
    <cellStyle name="40% - Énfasis5 34 3" xfId="12321"/>
    <cellStyle name="40% - Énfasis5 34 30" xfId="50159"/>
    <cellStyle name="40% - Énfasis5 34 31" xfId="51472"/>
    <cellStyle name="40% - Énfasis5 34 32" xfId="52757"/>
    <cellStyle name="40% - Énfasis5 34 33" xfId="53978"/>
    <cellStyle name="40% - Énfasis5 34 34" xfId="55116"/>
    <cellStyle name="40% - Énfasis5 34 35" xfId="56145"/>
    <cellStyle name="40% - Énfasis5 34 36" xfId="56996"/>
    <cellStyle name="40% - Énfasis5 34 37" xfId="57609"/>
    <cellStyle name="40% - Énfasis5 34 4" xfId="13729"/>
    <cellStyle name="40% - Énfasis5 34 5" xfId="15137"/>
    <cellStyle name="40% - Énfasis5 34 6" xfId="16545"/>
    <cellStyle name="40% - Énfasis5 34 7" xfId="17953"/>
    <cellStyle name="40% - Énfasis5 34 8" xfId="19361"/>
    <cellStyle name="40% - Énfasis5 34 9" xfId="20769"/>
    <cellStyle name="40% - Énfasis5 35" xfId="6633"/>
    <cellStyle name="40% - Énfasis5 35 10" xfId="22291"/>
    <cellStyle name="40% - Énfasis5 35 11" xfId="23699"/>
    <cellStyle name="40% - Énfasis5 35 12" xfId="25107"/>
    <cellStyle name="40% - Énfasis5 35 13" xfId="26515"/>
    <cellStyle name="40% - Énfasis5 35 14" xfId="27923"/>
    <cellStyle name="40% - Énfasis5 35 15" xfId="29332"/>
    <cellStyle name="40% - Énfasis5 35 16" xfId="30741"/>
    <cellStyle name="40% - Énfasis5 35 17" xfId="32149"/>
    <cellStyle name="40% - Énfasis5 35 18" xfId="33557"/>
    <cellStyle name="40% - Énfasis5 35 19" xfId="34966"/>
    <cellStyle name="40% - Énfasis5 35 2" xfId="11027"/>
    <cellStyle name="40% - Énfasis5 35 20" xfId="36377"/>
    <cellStyle name="40% - Énfasis5 35 21" xfId="37785"/>
    <cellStyle name="40% - Énfasis5 35 22" xfId="39191"/>
    <cellStyle name="40% - Énfasis5 35 23" xfId="40596"/>
    <cellStyle name="40% - Énfasis5 35 24" xfId="42000"/>
    <cellStyle name="40% - Énfasis5 35 25" xfId="43400"/>
    <cellStyle name="40% - Énfasis5 35 26" xfId="44797"/>
    <cellStyle name="40% - Énfasis5 35 27" xfId="46189"/>
    <cellStyle name="40% - Énfasis5 35 28" xfId="47566"/>
    <cellStyle name="40% - Énfasis5 35 29" xfId="48928"/>
    <cellStyle name="40% - Énfasis5 35 3" xfId="12435"/>
    <cellStyle name="40% - Énfasis5 35 30" xfId="50267"/>
    <cellStyle name="40% - Énfasis5 35 31" xfId="51577"/>
    <cellStyle name="40% - Énfasis5 35 32" xfId="52857"/>
    <cellStyle name="40% - Énfasis5 35 33" xfId="54074"/>
    <cellStyle name="40% - Énfasis5 35 34" xfId="55202"/>
    <cellStyle name="40% - Énfasis5 35 35" xfId="56220"/>
    <cellStyle name="40% - Énfasis5 35 36" xfId="57050"/>
    <cellStyle name="40% - Énfasis5 35 37" xfId="57645"/>
    <cellStyle name="40% - Énfasis5 35 4" xfId="13843"/>
    <cellStyle name="40% - Énfasis5 35 5" xfId="15251"/>
    <cellStyle name="40% - Énfasis5 35 6" xfId="16659"/>
    <cellStyle name="40% - Énfasis5 35 7" xfId="18067"/>
    <cellStyle name="40% - Énfasis5 35 8" xfId="19475"/>
    <cellStyle name="40% - Énfasis5 35 9" xfId="20883"/>
    <cellStyle name="40% - Énfasis5 36" xfId="6760"/>
    <cellStyle name="40% - Énfasis5 36 10" xfId="22403"/>
    <cellStyle name="40% - Énfasis5 36 11" xfId="23811"/>
    <cellStyle name="40% - Énfasis5 36 12" xfId="25219"/>
    <cellStyle name="40% - Énfasis5 36 13" xfId="26627"/>
    <cellStyle name="40% - Énfasis5 36 14" xfId="28035"/>
    <cellStyle name="40% - Énfasis5 36 15" xfId="29444"/>
    <cellStyle name="40% - Énfasis5 36 16" xfId="30853"/>
    <cellStyle name="40% - Énfasis5 36 17" xfId="32261"/>
    <cellStyle name="40% - Énfasis5 36 18" xfId="33669"/>
    <cellStyle name="40% - Énfasis5 36 19" xfId="35077"/>
    <cellStyle name="40% - Énfasis5 36 2" xfId="11139"/>
    <cellStyle name="40% - Énfasis5 36 20" xfId="36489"/>
    <cellStyle name="40% - Énfasis5 36 21" xfId="37897"/>
    <cellStyle name="40% - Énfasis5 36 22" xfId="39303"/>
    <cellStyle name="40% - Énfasis5 36 23" xfId="40708"/>
    <cellStyle name="40% - Énfasis5 36 24" xfId="42112"/>
    <cellStyle name="40% - Énfasis5 36 25" xfId="43511"/>
    <cellStyle name="40% - Énfasis5 36 26" xfId="44907"/>
    <cellStyle name="40% - Énfasis5 36 27" xfId="46299"/>
    <cellStyle name="40% - Énfasis5 36 28" xfId="47676"/>
    <cellStyle name="40% - Énfasis5 36 29" xfId="49035"/>
    <cellStyle name="40% - Énfasis5 36 3" xfId="12547"/>
    <cellStyle name="40% - Énfasis5 36 30" xfId="50374"/>
    <cellStyle name="40% - Énfasis5 36 31" xfId="51684"/>
    <cellStyle name="40% - Énfasis5 36 32" xfId="52960"/>
    <cellStyle name="40% - Énfasis5 36 33" xfId="54167"/>
    <cellStyle name="40% - Énfasis5 36 34" xfId="55287"/>
    <cellStyle name="40% - Énfasis5 36 35" xfId="56294"/>
    <cellStyle name="40% - Énfasis5 36 36" xfId="57108"/>
    <cellStyle name="40% - Énfasis5 36 37" xfId="57681"/>
    <cellStyle name="40% - Énfasis5 36 4" xfId="13955"/>
    <cellStyle name="40% - Énfasis5 36 5" xfId="15363"/>
    <cellStyle name="40% - Énfasis5 36 6" xfId="16771"/>
    <cellStyle name="40% - Énfasis5 36 7" xfId="18179"/>
    <cellStyle name="40% - Énfasis5 36 8" xfId="19587"/>
    <cellStyle name="40% - Énfasis5 36 9" xfId="20995"/>
    <cellStyle name="40% - Énfasis5 37" xfId="6887"/>
    <cellStyle name="40% - Énfasis5 37 10" xfId="22512"/>
    <cellStyle name="40% - Énfasis5 37 11" xfId="23920"/>
    <cellStyle name="40% - Énfasis5 37 12" xfId="25328"/>
    <cellStyle name="40% - Énfasis5 37 13" xfId="26736"/>
    <cellStyle name="40% - Énfasis5 37 14" xfId="28144"/>
    <cellStyle name="40% - Énfasis5 37 15" xfId="29553"/>
    <cellStyle name="40% - Énfasis5 37 16" xfId="30962"/>
    <cellStyle name="40% - Énfasis5 37 17" xfId="32370"/>
    <cellStyle name="40% - Énfasis5 37 18" xfId="33777"/>
    <cellStyle name="40% - Énfasis5 37 19" xfId="35186"/>
    <cellStyle name="40% - Énfasis5 37 2" xfId="11248"/>
    <cellStyle name="40% - Énfasis5 37 20" xfId="36598"/>
    <cellStyle name="40% - Énfasis5 37 21" xfId="38006"/>
    <cellStyle name="40% - Énfasis5 37 22" xfId="39412"/>
    <cellStyle name="40% - Énfasis5 37 23" xfId="40817"/>
    <cellStyle name="40% - Énfasis5 37 24" xfId="42221"/>
    <cellStyle name="40% - Énfasis5 37 25" xfId="43620"/>
    <cellStyle name="40% - Énfasis5 37 26" xfId="45016"/>
    <cellStyle name="40% - Énfasis5 37 27" xfId="46407"/>
    <cellStyle name="40% - Énfasis5 37 28" xfId="47781"/>
    <cellStyle name="40% - Énfasis5 37 29" xfId="49140"/>
    <cellStyle name="40% - Énfasis5 37 3" xfId="12656"/>
    <cellStyle name="40% - Énfasis5 37 30" xfId="50477"/>
    <cellStyle name="40% - Énfasis5 37 31" xfId="51785"/>
    <cellStyle name="40% - Énfasis5 37 32" xfId="53055"/>
    <cellStyle name="40% - Énfasis5 37 33" xfId="54258"/>
    <cellStyle name="40% - Énfasis5 37 34" xfId="55369"/>
    <cellStyle name="40% - Énfasis5 37 35" xfId="56368"/>
    <cellStyle name="40% - Énfasis5 37 36" xfId="57167"/>
    <cellStyle name="40% - Énfasis5 37 37" xfId="57717"/>
    <cellStyle name="40% - Énfasis5 37 4" xfId="14064"/>
    <cellStyle name="40% - Énfasis5 37 5" xfId="15472"/>
    <cellStyle name="40% - Énfasis5 37 6" xfId="16880"/>
    <cellStyle name="40% - Énfasis5 37 7" xfId="18288"/>
    <cellStyle name="40% - Énfasis5 37 8" xfId="19696"/>
    <cellStyle name="40% - Énfasis5 37 9" xfId="21104"/>
    <cellStyle name="40% - Énfasis5 38" xfId="7014"/>
    <cellStyle name="40% - Énfasis5 38 10" xfId="22618"/>
    <cellStyle name="40% - Énfasis5 38 11" xfId="24026"/>
    <cellStyle name="40% - Énfasis5 38 12" xfId="25434"/>
    <cellStyle name="40% - Énfasis5 38 13" xfId="26842"/>
    <cellStyle name="40% - Énfasis5 38 14" xfId="28250"/>
    <cellStyle name="40% - Énfasis5 38 15" xfId="29659"/>
    <cellStyle name="40% - Énfasis5 38 16" xfId="31068"/>
    <cellStyle name="40% - Énfasis5 38 17" xfId="32476"/>
    <cellStyle name="40% - Énfasis5 38 18" xfId="33883"/>
    <cellStyle name="40% - Énfasis5 38 19" xfId="35292"/>
    <cellStyle name="40% - Énfasis5 38 2" xfId="11354"/>
    <cellStyle name="40% - Énfasis5 38 20" xfId="36704"/>
    <cellStyle name="40% - Énfasis5 38 21" xfId="38112"/>
    <cellStyle name="40% - Énfasis5 38 22" xfId="39518"/>
    <cellStyle name="40% - Énfasis5 38 23" xfId="40923"/>
    <cellStyle name="40% - Énfasis5 38 24" xfId="42326"/>
    <cellStyle name="40% - Énfasis5 38 25" xfId="43725"/>
    <cellStyle name="40% - Énfasis5 38 26" xfId="45121"/>
    <cellStyle name="40% - Énfasis5 38 27" xfId="46511"/>
    <cellStyle name="40% - Énfasis5 38 28" xfId="47885"/>
    <cellStyle name="40% - Énfasis5 38 29" xfId="49243"/>
    <cellStyle name="40% - Énfasis5 38 3" xfId="12762"/>
    <cellStyle name="40% - Énfasis5 38 30" xfId="50577"/>
    <cellStyle name="40% - Énfasis5 38 31" xfId="51882"/>
    <cellStyle name="40% - Énfasis5 38 32" xfId="53150"/>
    <cellStyle name="40% - Énfasis5 38 33" xfId="54351"/>
    <cellStyle name="40% - Énfasis5 38 34" xfId="55455"/>
    <cellStyle name="40% - Énfasis5 38 35" xfId="56439"/>
    <cellStyle name="40% - Énfasis5 38 36" xfId="57221"/>
    <cellStyle name="40% - Énfasis5 38 37" xfId="57752"/>
    <cellStyle name="40% - Énfasis5 38 4" xfId="14170"/>
    <cellStyle name="40% - Énfasis5 38 5" xfId="15578"/>
    <cellStyle name="40% - Énfasis5 38 6" xfId="16986"/>
    <cellStyle name="40% - Énfasis5 38 7" xfId="18394"/>
    <cellStyle name="40% - Énfasis5 38 8" xfId="19802"/>
    <cellStyle name="40% - Énfasis5 38 9" xfId="21210"/>
    <cellStyle name="40% - Énfasis5 39" xfId="7141"/>
    <cellStyle name="40% - Énfasis5 39 10" xfId="22721"/>
    <cellStyle name="40% - Énfasis5 39 11" xfId="24129"/>
    <cellStyle name="40% - Énfasis5 39 12" xfId="25537"/>
    <cellStyle name="40% - Énfasis5 39 13" xfId="26945"/>
    <cellStyle name="40% - Énfasis5 39 14" xfId="28353"/>
    <cellStyle name="40% - Énfasis5 39 15" xfId="29762"/>
    <cellStyle name="40% - Énfasis5 39 16" xfId="31169"/>
    <cellStyle name="40% - Énfasis5 39 17" xfId="32579"/>
    <cellStyle name="40% - Énfasis5 39 18" xfId="33986"/>
    <cellStyle name="40% - Énfasis5 39 19" xfId="35394"/>
    <cellStyle name="40% - Énfasis5 39 2" xfId="11457"/>
    <cellStyle name="40% - Énfasis5 39 20" xfId="36807"/>
    <cellStyle name="40% - Énfasis5 39 21" xfId="38215"/>
    <cellStyle name="40% - Énfasis5 39 22" xfId="39621"/>
    <cellStyle name="40% - Énfasis5 39 23" xfId="41026"/>
    <cellStyle name="40% - Énfasis5 39 24" xfId="42429"/>
    <cellStyle name="40% - Énfasis5 39 25" xfId="43828"/>
    <cellStyle name="40% - Énfasis5 39 26" xfId="45224"/>
    <cellStyle name="40% - Énfasis5 39 27" xfId="46614"/>
    <cellStyle name="40% - Énfasis5 39 28" xfId="47986"/>
    <cellStyle name="40% - Énfasis5 39 29" xfId="49339"/>
    <cellStyle name="40% - Énfasis5 39 3" xfId="12865"/>
    <cellStyle name="40% - Énfasis5 39 30" xfId="50671"/>
    <cellStyle name="40% - Énfasis5 39 31" xfId="51975"/>
    <cellStyle name="40% - Énfasis5 39 32" xfId="53238"/>
    <cellStyle name="40% - Énfasis5 39 33" xfId="54433"/>
    <cellStyle name="40% - Énfasis5 39 34" xfId="55531"/>
    <cellStyle name="40% - Énfasis5 39 35" xfId="56502"/>
    <cellStyle name="40% - Énfasis5 39 36" xfId="57275"/>
    <cellStyle name="40% - Énfasis5 39 37" xfId="57786"/>
    <cellStyle name="40% - Énfasis5 39 4" xfId="14273"/>
    <cellStyle name="40% - Énfasis5 39 5" xfId="15681"/>
    <cellStyle name="40% - Énfasis5 39 6" xfId="17089"/>
    <cellStyle name="40% - Énfasis5 39 7" xfId="18497"/>
    <cellStyle name="40% - Énfasis5 39 8" xfId="19905"/>
    <cellStyle name="40% - Énfasis5 39 9" xfId="21313"/>
    <cellStyle name="40% - Énfasis5 4" xfId="422"/>
    <cellStyle name="40% - Énfasis5 4 10" xfId="2020"/>
    <cellStyle name="40% - Énfasis5 4 11" xfId="2171"/>
    <cellStyle name="40% - Énfasis5 4 12" xfId="2392"/>
    <cellStyle name="40% - Énfasis5 4 13" xfId="2509"/>
    <cellStyle name="40% - Énfasis5 4 14" xfId="2666"/>
    <cellStyle name="40% - Énfasis5 4 15" xfId="2811"/>
    <cellStyle name="40% - Énfasis5 4 16" xfId="2929"/>
    <cellStyle name="40% - Énfasis5 4 17" xfId="58205"/>
    <cellStyle name="40% - Énfasis5 4 2" xfId="793"/>
    <cellStyle name="40% - Énfasis5 4 3" xfId="913"/>
    <cellStyle name="40% - Énfasis5 4 4" xfId="1073"/>
    <cellStyle name="40% - Énfasis5 4 5" xfId="1233"/>
    <cellStyle name="40% - Énfasis5 4 6" xfId="1393"/>
    <cellStyle name="40% - Énfasis5 4 7" xfId="1551"/>
    <cellStyle name="40% - Énfasis5 4 8" xfId="1710"/>
    <cellStyle name="40% - Énfasis5 4 9" xfId="1865"/>
    <cellStyle name="40% - Énfasis5 40" xfId="7268"/>
    <cellStyle name="40% - Énfasis5 40 10" xfId="22820"/>
    <cellStyle name="40% - Énfasis5 40 11" xfId="24228"/>
    <cellStyle name="40% - Énfasis5 40 12" xfId="25636"/>
    <cellStyle name="40% - Énfasis5 40 13" xfId="27044"/>
    <cellStyle name="40% - Énfasis5 40 14" xfId="28452"/>
    <cellStyle name="40% - Énfasis5 40 15" xfId="29862"/>
    <cellStyle name="40% - Énfasis5 40 16" xfId="31269"/>
    <cellStyle name="40% - Énfasis5 40 17" xfId="32679"/>
    <cellStyle name="40% - Énfasis5 40 18" xfId="34086"/>
    <cellStyle name="40% - Énfasis5 40 19" xfId="35494"/>
    <cellStyle name="40% - Énfasis5 40 2" xfId="11556"/>
    <cellStyle name="40% - Énfasis5 40 20" xfId="36907"/>
    <cellStyle name="40% - Énfasis5 40 21" xfId="38315"/>
    <cellStyle name="40% - Énfasis5 40 22" xfId="39721"/>
    <cellStyle name="40% - Énfasis5 40 23" xfId="41126"/>
    <cellStyle name="40% - Énfasis5 40 24" xfId="42528"/>
    <cellStyle name="40% - Énfasis5 40 25" xfId="43927"/>
    <cellStyle name="40% - Énfasis5 40 26" xfId="45323"/>
    <cellStyle name="40% - Énfasis5 40 27" xfId="46711"/>
    <cellStyle name="40% - Énfasis5 40 28" xfId="48081"/>
    <cellStyle name="40% - Énfasis5 40 29" xfId="49434"/>
    <cellStyle name="40% - Énfasis5 40 3" xfId="12964"/>
    <cellStyle name="40% - Énfasis5 40 30" xfId="50762"/>
    <cellStyle name="40% - Énfasis5 40 31" xfId="52066"/>
    <cellStyle name="40% - Énfasis5 40 32" xfId="53326"/>
    <cellStyle name="40% - Énfasis5 40 33" xfId="54519"/>
    <cellStyle name="40% - Énfasis5 40 34" xfId="55610"/>
    <cellStyle name="40% - Énfasis5 40 35" xfId="56573"/>
    <cellStyle name="40% - Énfasis5 40 36" xfId="57328"/>
    <cellStyle name="40% - Énfasis5 40 37" xfId="57820"/>
    <cellStyle name="40% - Énfasis5 40 4" xfId="14372"/>
    <cellStyle name="40% - Énfasis5 40 5" xfId="15780"/>
    <cellStyle name="40% - Énfasis5 40 6" xfId="17188"/>
    <cellStyle name="40% - Énfasis5 40 7" xfId="18596"/>
    <cellStyle name="40% - Énfasis5 40 8" xfId="20004"/>
    <cellStyle name="40% - Énfasis5 40 9" xfId="21412"/>
    <cellStyle name="40% - Énfasis5 41" xfId="7395"/>
    <cellStyle name="40% - Énfasis5 41 10" xfId="22917"/>
    <cellStyle name="40% - Énfasis5 41 11" xfId="24325"/>
    <cellStyle name="40% - Énfasis5 41 12" xfId="25733"/>
    <cellStyle name="40% - Énfasis5 41 13" xfId="27141"/>
    <cellStyle name="40% - Énfasis5 41 14" xfId="28549"/>
    <cellStyle name="40% - Énfasis5 41 15" xfId="29959"/>
    <cellStyle name="40% - Énfasis5 41 16" xfId="31366"/>
    <cellStyle name="40% - Énfasis5 41 17" xfId="32776"/>
    <cellStyle name="40% - Énfasis5 41 18" xfId="34182"/>
    <cellStyle name="40% - Énfasis5 41 19" xfId="35591"/>
    <cellStyle name="40% - Énfasis5 41 2" xfId="11653"/>
    <cellStyle name="40% - Énfasis5 41 20" xfId="37004"/>
    <cellStyle name="40% - Énfasis5 41 21" xfId="38412"/>
    <cellStyle name="40% - Énfasis5 41 22" xfId="39818"/>
    <cellStyle name="40% - Énfasis5 41 23" xfId="41223"/>
    <cellStyle name="40% - Énfasis5 41 24" xfId="42625"/>
    <cellStyle name="40% - Énfasis5 41 25" xfId="44024"/>
    <cellStyle name="40% - Énfasis5 41 26" xfId="45420"/>
    <cellStyle name="40% - Énfasis5 41 27" xfId="46808"/>
    <cellStyle name="40% - Énfasis5 41 28" xfId="48178"/>
    <cellStyle name="40% - Énfasis5 41 29" xfId="49530"/>
    <cellStyle name="40% - Énfasis5 41 3" xfId="13061"/>
    <cellStyle name="40% - Énfasis5 41 30" xfId="50856"/>
    <cellStyle name="40% - Énfasis5 41 31" xfId="52160"/>
    <cellStyle name="40% - Énfasis5 41 32" xfId="53415"/>
    <cellStyle name="40% - Énfasis5 41 33" xfId="54604"/>
    <cellStyle name="40% - Énfasis5 41 34" xfId="55689"/>
    <cellStyle name="40% - Énfasis5 41 35" xfId="56642"/>
    <cellStyle name="40% - Énfasis5 41 36" xfId="57379"/>
    <cellStyle name="40% - Énfasis5 41 37" xfId="57854"/>
    <cellStyle name="40% - Énfasis5 41 4" xfId="14469"/>
    <cellStyle name="40% - Énfasis5 41 5" xfId="15877"/>
    <cellStyle name="40% - Énfasis5 41 6" xfId="17285"/>
    <cellStyle name="40% - Énfasis5 41 7" xfId="18693"/>
    <cellStyle name="40% - Énfasis5 41 8" xfId="20101"/>
    <cellStyle name="40% - Énfasis5 41 9" xfId="21509"/>
    <cellStyle name="40% - Énfasis5 42" xfId="7521"/>
    <cellStyle name="40% - Énfasis5 43" xfId="8715"/>
    <cellStyle name="40% - Énfasis5 44" xfId="9621"/>
    <cellStyle name="40% - Énfasis5 45" xfId="11696"/>
    <cellStyle name="40% - Énfasis5 46" xfId="13104"/>
    <cellStyle name="40% - Énfasis5 47" xfId="14512"/>
    <cellStyle name="40% - Énfasis5 48" xfId="15920"/>
    <cellStyle name="40% - Énfasis5 49" xfId="17328"/>
    <cellStyle name="40% - Énfasis5 5" xfId="491"/>
    <cellStyle name="40% - Énfasis5 5 10" xfId="2123"/>
    <cellStyle name="40% - Énfasis5 5 11" xfId="2269"/>
    <cellStyle name="40% - Énfasis5 5 12" xfId="2458"/>
    <cellStyle name="40% - Énfasis5 5 13" xfId="2615"/>
    <cellStyle name="40% - Énfasis5 5 14" xfId="2764"/>
    <cellStyle name="40% - Énfasis5 5 15" xfId="2905"/>
    <cellStyle name="40% - Énfasis5 5 16" xfId="2726"/>
    <cellStyle name="40% - Énfasis5 5 2" xfId="861"/>
    <cellStyle name="40% - Énfasis5 5 3" xfId="1021"/>
    <cellStyle name="40% - Énfasis5 5 4" xfId="1181"/>
    <cellStyle name="40% - Énfasis5 5 5" xfId="1341"/>
    <cellStyle name="40% - Énfasis5 5 6" xfId="1500"/>
    <cellStyle name="40% - Énfasis5 5 7" xfId="1659"/>
    <cellStyle name="40% - Énfasis5 5 8" xfId="1815"/>
    <cellStyle name="40% - Énfasis5 5 9" xfId="1971"/>
    <cellStyle name="40% - Énfasis5 50" xfId="18736"/>
    <cellStyle name="40% - Énfasis5 51" xfId="20144"/>
    <cellStyle name="40% - Énfasis5 52" xfId="21552"/>
    <cellStyle name="40% - Énfasis5 53" xfId="22960"/>
    <cellStyle name="40% - Énfasis5 54" xfId="24368"/>
    <cellStyle name="40% - Énfasis5 55" xfId="25776"/>
    <cellStyle name="40% - Énfasis5 56" xfId="27184"/>
    <cellStyle name="40% - Énfasis5 57" xfId="28592"/>
    <cellStyle name="40% - Énfasis5 58" xfId="30002"/>
    <cellStyle name="40% - Énfasis5 59" xfId="31409"/>
    <cellStyle name="40% - Énfasis5 6" xfId="524"/>
    <cellStyle name="40% - Énfasis5 6 10" xfId="2143"/>
    <cellStyle name="40% - Énfasis5 6 11" xfId="2289"/>
    <cellStyle name="40% - Énfasis5 6 12" xfId="2478"/>
    <cellStyle name="40% - Énfasis5 6 13" xfId="2635"/>
    <cellStyle name="40% - Énfasis5 6 14" xfId="2784"/>
    <cellStyle name="40% - Énfasis5 6 15" xfId="2925"/>
    <cellStyle name="40% - Énfasis5 6 16" xfId="2675"/>
    <cellStyle name="40% - Énfasis5 6 17" xfId="58206"/>
    <cellStyle name="40% - Énfasis5 6 2" xfId="881"/>
    <cellStyle name="40% - Énfasis5 6 3" xfId="1041"/>
    <cellStyle name="40% - Énfasis5 6 4" xfId="1201"/>
    <cellStyle name="40% - Énfasis5 6 5" xfId="1361"/>
    <cellStyle name="40% - Énfasis5 6 6" xfId="1520"/>
    <cellStyle name="40% - Énfasis5 6 7" xfId="1679"/>
    <cellStyle name="40% - Énfasis5 6 8" xfId="1835"/>
    <cellStyle name="40% - Énfasis5 6 9" xfId="1991"/>
    <cellStyle name="40% - Énfasis5 60" xfId="35695"/>
    <cellStyle name="40% - Énfasis5 61" xfId="29127"/>
    <cellStyle name="40% - Énfasis5 62" xfId="35338"/>
    <cellStyle name="40% - Énfasis5 63" xfId="37047"/>
    <cellStyle name="40% - Énfasis5 64" xfId="38455"/>
    <cellStyle name="40% - Énfasis5 65" xfId="39861"/>
    <cellStyle name="40% - Énfasis5 66" xfId="41266"/>
    <cellStyle name="40% - Énfasis5 67" xfId="42668"/>
    <cellStyle name="40% - Énfasis5 68" xfId="44067"/>
    <cellStyle name="40% - Énfasis5 69" xfId="45463"/>
    <cellStyle name="40% - Énfasis5 7" xfId="581"/>
    <cellStyle name="40% - Énfasis5 7 10" xfId="2189"/>
    <cellStyle name="40% - Énfasis5 7 11" xfId="2328"/>
    <cellStyle name="40% - Énfasis5 7 12" xfId="2527"/>
    <cellStyle name="40% - Énfasis5 7 13" xfId="2683"/>
    <cellStyle name="40% - Énfasis5 7 14" xfId="2828"/>
    <cellStyle name="40% - Énfasis5 7 15" xfId="2963"/>
    <cellStyle name="40% - Énfasis5 7 16" xfId="3000"/>
    <cellStyle name="40% - Énfasis5 7 17" xfId="58207"/>
    <cellStyle name="40% - Énfasis5 7 2" xfId="931"/>
    <cellStyle name="40% - Énfasis5 7 3" xfId="1091"/>
    <cellStyle name="40% - Énfasis5 7 4" xfId="1251"/>
    <cellStyle name="40% - Énfasis5 7 5" xfId="1411"/>
    <cellStyle name="40% - Énfasis5 7 6" xfId="1569"/>
    <cellStyle name="40% - Énfasis5 7 7" xfId="1727"/>
    <cellStyle name="40% - Énfasis5 7 8" xfId="1883"/>
    <cellStyle name="40% - Énfasis5 7 9" xfId="2038"/>
    <cellStyle name="40% - Énfasis5 70" xfId="46850"/>
    <cellStyle name="40% - Énfasis5 71" xfId="48220"/>
    <cellStyle name="40% - Énfasis5 72" xfId="49572"/>
    <cellStyle name="40% - Énfasis5 73" xfId="50898"/>
    <cellStyle name="40% - Énfasis5 74" xfId="52201"/>
    <cellStyle name="40% - Énfasis5 75" xfId="53454"/>
    <cellStyle name="40% - Énfasis5 76" xfId="54642"/>
    <cellStyle name="40% - Énfasis5 77" xfId="55723"/>
    <cellStyle name="40% - Énfasis5 78" xfId="58203"/>
    <cellStyle name="40% - Énfasis5 79" xfId="58253"/>
    <cellStyle name="40% - Énfasis5 8" xfId="638"/>
    <cellStyle name="40% - Énfasis5 8 10" xfId="4636"/>
    <cellStyle name="40% - Énfasis5 8 11" xfId="4773"/>
    <cellStyle name="40% - Énfasis5 8 12" xfId="4895"/>
    <cellStyle name="40% - Énfasis5 8 13" xfId="5021"/>
    <cellStyle name="40% - Énfasis5 8 14" xfId="5139"/>
    <cellStyle name="40% - Énfasis5 8 15" xfId="5272"/>
    <cellStyle name="40% - Énfasis5 8 16" xfId="5398"/>
    <cellStyle name="40% - Énfasis5 8 17" xfId="5522"/>
    <cellStyle name="40% - Énfasis5 8 18" xfId="5645"/>
    <cellStyle name="40% - Énfasis5 8 19" xfId="5743"/>
    <cellStyle name="40% - Énfasis5 8 2" xfId="3191"/>
    <cellStyle name="40% - Énfasis5 8 20" xfId="5913"/>
    <cellStyle name="40% - Énfasis5 8 21" xfId="6040"/>
    <cellStyle name="40% - Énfasis5 8 22" xfId="6167"/>
    <cellStyle name="40% - Énfasis5 8 23" xfId="6294"/>
    <cellStyle name="40% - Énfasis5 8 24" xfId="6421"/>
    <cellStyle name="40% - Énfasis5 8 25" xfId="6548"/>
    <cellStyle name="40% - Énfasis5 8 26" xfId="6675"/>
    <cellStyle name="40% - Énfasis5 8 27" xfId="6802"/>
    <cellStyle name="40% - Énfasis5 8 28" xfId="6929"/>
    <cellStyle name="40% - Énfasis5 8 29" xfId="7056"/>
    <cellStyle name="40% - Énfasis5 8 3" xfId="3783"/>
    <cellStyle name="40% - Énfasis5 8 30" xfId="7183"/>
    <cellStyle name="40% - Énfasis5 8 31" xfId="7310"/>
    <cellStyle name="40% - Énfasis5 8 32" xfId="7437"/>
    <cellStyle name="40% - Énfasis5 8 33" xfId="7563"/>
    <cellStyle name="40% - Énfasis5 8 34" xfId="7690"/>
    <cellStyle name="40% - Énfasis5 8 35" xfId="7781"/>
    <cellStyle name="40% - Énfasis5 8 36" xfId="8030"/>
    <cellStyle name="40% - Énfasis5 8 37" xfId="7946"/>
    <cellStyle name="40% - Énfasis5 8 38" xfId="8713"/>
    <cellStyle name="40% - Énfasis5 8 39" xfId="9872"/>
    <cellStyle name="40% - Énfasis5 8 4" xfId="3904"/>
    <cellStyle name="40% - Énfasis5 8 40" xfId="8835"/>
    <cellStyle name="40% - Énfasis5 8 41" xfId="8366"/>
    <cellStyle name="40% - Énfasis5 8 42" xfId="11152"/>
    <cellStyle name="40% - Énfasis5 8 43" xfId="12560"/>
    <cellStyle name="40% - Énfasis5 8 44" xfId="13968"/>
    <cellStyle name="40% - Énfasis5 8 45" xfId="15376"/>
    <cellStyle name="40% - Énfasis5 8 46" xfId="16784"/>
    <cellStyle name="40% - Énfasis5 8 47" xfId="18192"/>
    <cellStyle name="40% - Énfasis5 8 48" xfId="19600"/>
    <cellStyle name="40% - Énfasis5 8 49" xfId="21008"/>
    <cellStyle name="40% - Énfasis5 8 5" xfId="4027"/>
    <cellStyle name="40% - Énfasis5 8 50" xfId="22416"/>
    <cellStyle name="40% - Énfasis5 8 51" xfId="23824"/>
    <cellStyle name="40% - Énfasis5 8 52" xfId="25232"/>
    <cellStyle name="40% - Énfasis5 8 53" xfId="34334"/>
    <cellStyle name="40% - Énfasis5 8 54" xfId="25293"/>
    <cellStyle name="40% - Énfasis5 8 55" xfId="35693"/>
    <cellStyle name="40% - Énfasis5 8 56" xfId="29156"/>
    <cellStyle name="40% - Énfasis5 8 57" xfId="35759"/>
    <cellStyle name="40% - Énfasis5 8 58" xfId="34975"/>
    <cellStyle name="40% - Énfasis5 8 59" xfId="34635"/>
    <cellStyle name="40% - Énfasis5 8 6" xfId="4150"/>
    <cellStyle name="40% - Énfasis5 8 60" xfId="36502"/>
    <cellStyle name="40% - Énfasis5 8 61" xfId="37910"/>
    <cellStyle name="40% - Énfasis5 8 62" xfId="39316"/>
    <cellStyle name="40% - Énfasis5 8 63" xfId="40721"/>
    <cellStyle name="40% - Énfasis5 8 64" xfId="42125"/>
    <cellStyle name="40% - Énfasis5 8 65" xfId="43524"/>
    <cellStyle name="40% - Énfasis5 8 66" xfId="44920"/>
    <cellStyle name="40% - Énfasis5 8 67" xfId="46312"/>
    <cellStyle name="40% - Énfasis5 8 68" xfId="47688"/>
    <cellStyle name="40% - Énfasis5 8 69" xfId="49047"/>
    <cellStyle name="40% - Énfasis5 8 7" xfId="4274"/>
    <cellStyle name="40% - Énfasis5 8 70" xfId="50386"/>
    <cellStyle name="40% - Énfasis5 8 8" xfId="4397"/>
    <cellStyle name="40% - Énfasis5 8 9" xfId="4522"/>
    <cellStyle name="40% - Énfasis5 80" xfId="58263"/>
    <cellStyle name="40% - Énfasis5 81" xfId="58292"/>
    <cellStyle name="40% - Énfasis5 82" xfId="58306"/>
    <cellStyle name="40% - Énfasis5 83" xfId="58320"/>
    <cellStyle name="40% - Énfasis5 84" xfId="58334"/>
    <cellStyle name="40% - Énfasis5 85" xfId="58348"/>
    <cellStyle name="40% - Énfasis5 86" xfId="58362"/>
    <cellStyle name="40% - Énfasis5 87" xfId="58376"/>
    <cellStyle name="40% - Énfasis5 88" xfId="58390"/>
    <cellStyle name="40% - Énfasis5 89" xfId="58404"/>
    <cellStyle name="40% - Énfasis5 9" xfId="533"/>
    <cellStyle name="40% - Énfasis5 9 10" xfId="4642"/>
    <cellStyle name="40% - Énfasis5 9 11" xfId="4779"/>
    <cellStyle name="40% - Énfasis5 9 12" xfId="4901"/>
    <cellStyle name="40% - Énfasis5 9 13" xfId="5027"/>
    <cellStyle name="40% - Énfasis5 9 14" xfId="5145"/>
    <cellStyle name="40% - Énfasis5 9 15" xfId="5278"/>
    <cellStyle name="40% - Énfasis5 9 16" xfId="5404"/>
    <cellStyle name="40% - Énfasis5 9 17" xfId="5528"/>
    <cellStyle name="40% - Énfasis5 9 18" xfId="5651"/>
    <cellStyle name="40% - Énfasis5 9 19" xfId="5749"/>
    <cellStyle name="40% - Énfasis5 9 2" xfId="3232"/>
    <cellStyle name="40% - Énfasis5 9 2 2" xfId="3659"/>
    <cellStyle name="40% - Énfasis5 9 20" xfId="5919"/>
    <cellStyle name="40% - Énfasis5 9 21" xfId="6046"/>
    <cellStyle name="40% - Énfasis5 9 22" xfId="6173"/>
    <cellStyle name="40% - Énfasis5 9 23" xfId="6300"/>
    <cellStyle name="40% - Énfasis5 9 24" xfId="6427"/>
    <cellStyle name="40% - Énfasis5 9 25" xfId="6554"/>
    <cellStyle name="40% - Énfasis5 9 26" xfId="6681"/>
    <cellStyle name="40% - Énfasis5 9 27" xfId="6808"/>
    <cellStyle name="40% - Énfasis5 9 28" xfId="6935"/>
    <cellStyle name="40% - Énfasis5 9 29" xfId="7062"/>
    <cellStyle name="40% - Énfasis5 9 3" xfId="3789"/>
    <cellStyle name="40% - Énfasis5 9 30" xfId="7189"/>
    <cellStyle name="40% - Énfasis5 9 31" xfId="7316"/>
    <cellStyle name="40% - Énfasis5 9 32" xfId="7443"/>
    <cellStyle name="40% - Énfasis5 9 33" xfId="7569"/>
    <cellStyle name="40% - Énfasis5 9 34" xfId="7696"/>
    <cellStyle name="40% - Énfasis5 9 35" xfId="7821"/>
    <cellStyle name="40% - Énfasis5 9 36" xfId="11569"/>
    <cellStyle name="40% - Énfasis5 9 37" xfId="12977"/>
    <cellStyle name="40% - Énfasis5 9 38" xfId="14385"/>
    <cellStyle name="40% - Énfasis5 9 39" xfId="15793"/>
    <cellStyle name="40% - Énfasis5 9 4" xfId="3910"/>
    <cellStyle name="40% - Énfasis5 9 40" xfId="17201"/>
    <cellStyle name="40% - Énfasis5 9 41" xfId="18609"/>
    <cellStyle name="40% - Énfasis5 9 42" xfId="20017"/>
    <cellStyle name="40% - Énfasis5 9 43" xfId="21425"/>
    <cellStyle name="40% - Énfasis5 9 44" xfId="22833"/>
    <cellStyle name="40% - Énfasis5 9 45" xfId="24241"/>
    <cellStyle name="40% - Énfasis5 9 46" xfId="25649"/>
    <cellStyle name="40% - Énfasis5 9 47" xfId="27057"/>
    <cellStyle name="40% - Énfasis5 9 48" xfId="28465"/>
    <cellStyle name="40% - Énfasis5 9 49" xfId="29875"/>
    <cellStyle name="40% - Énfasis5 9 5" xfId="4033"/>
    <cellStyle name="40% - Énfasis5 9 50" xfId="31282"/>
    <cellStyle name="40% - Énfasis5 9 51" xfId="32692"/>
    <cellStyle name="40% - Énfasis5 9 52" xfId="34098"/>
    <cellStyle name="40% - Énfasis5 9 53" xfId="35200"/>
    <cellStyle name="40% - Énfasis5 9 54" xfId="36920"/>
    <cellStyle name="40% - Énfasis5 9 55" xfId="38328"/>
    <cellStyle name="40% - Énfasis5 9 56" xfId="39734"/>
    <cellStyle name="40% - Énfasis5 9 57" xfId="41139"/>
    <cellStyle name="40% - Énfasis5 9 58" xfId="42541"/>
    <cellStyle name="40% - Énfasis5 9 59" xfId="43940"/>
    <cellStyle name="40% - Énfasis5 9 6" xfId="4156"/>
    <cellStyle name="40% - Énfasis5 9 60" xfId="45336"/>
    <cellStyle name="40% - Énfasis5 9 61" xfId="46724"/>
    <cellStyle name="40% - Énfasis5 9 62" xfId="48094"/>
    <cellStyle name="40% - Énfasis5 9 63" xfId="49447"/>
    <cellStyle name="40% - Énfasis5 9 64" xfId="50774"/>
    <cellStyle name="40% - Énfasis5 9 65" xfId="52078"/>
    <cellStyle name="40% - Énfasis5 9 66" xfId="53338"/>
    <cellStyle name="40% - Énfasis5 9 67" xfId="54531"/>
    <cellStyle name="40% - Énfasis5 9 68" xfId="55622"/>
    <cellStyle name="40% - Énfasis5 9 69" xfId="56583"/>
    <cellStyle name="40% - Énfasis5 9 7" xfId="4280"/>
    <cellStyle name="40% - Énfasis5 9 70" xfId="57332"/>
    <cellStyle name="40% - Énfasis5 9 8" xfId="4403"/>
    <cellStyle name="40% - Énfasis5 9 9" xfId="4528"/>
    <cellStyle name="40% - Énfasis5 90" xfId="58417"/>
    <cellStyle name="40% - Énfasis5 91" xfId="58429"/>
    <cellStyle name="40% - Énfasis5 92" xfId="58441"/>
    <cellStyle name="40% - Énfasis5 93" xfId="58451"/>
    <cellStyle name="40% - Énfasis5 94" xfId="58459"/>
    <cellStyle name="40% - Énfasis5 95" xfId="58475"/>
    <cellStyle name="40% - Énfasis5 96" xfId="58490"/>
    <cellStyle name="40% - Énfasis5 97" xfId="58510"/>
    <cellStyle name="40% - Énfasis6" xfId="284" builtinId="51" customBuiltin="1"/>
    <cellStyle name="40% - Énfasis6 10" xfId="810"/>
    <cellStyle name="40% - Énfasis6 10 10" xfId="13795"/>
    <cellStyle name="40% - Énfasis6 10 11" xfId="15203"/>
    <cellStyle name="40% - Énfasis6 10 12" xfId="16611"/>
    <cellStyle name="40% - Énfasis6 10 13" xfId="18019"/>
    <cellStyle name="40% - Énfasis6 10 14" xfId="19427"/>
    <cellStyle name="40% - Énfasis6 10 15" xfId="20835"/>
    <cellStyle name="40% - Énfasis6 10 16" xfId="22243"/>
    <cellStyle name="40% - Énfasis6 10 17" xfId="23651"/>
    <cellStyle name="40% - Énfasis6 10 18" xfId="25059"/>
    <cellStyle name="40% - Énfasis6 10 19" xfId="26467"/>
    <cellStyle name="40% - Énfasis6 10 2" xfId="3255"/>
    <cellStyle name="40% - Énfasis6 10 20" xfId="31199"/>
    <cellStyle name="40% - Énfasis6 10 21" xfId="32781"/>
    <cellStyle name="40% - Énfasis6 10 22" xfId="29245"/>
    <cellStyle name="40% - Énfasis6 10 23" xfId="35720"/>
    <cellStyle name="40% - Énfasis6 10 24" xfId="34699"/>
    <cellStyle name="40% - Énfasis6 10 25" xfId="34453"/>
    <cellStyle name="40% - Énfasis6 10 26" xfId="36329"/>
    <cellStyle name="40% - Énfasis6 10 27" xfId="37737"/>
    <cellStyle name="40% - Énfasis6 10 28" xfId="39143"/>
    <cellStyle name="40% - Énfasis6 10 29" xfId="40548"/>
    <cellStyle name="40% - Énfasis6 10 3" xfId="6590"/>
    <cellStyle name="40% - Énfasis6 10 30" xfId="41952"/>
    <cellStyle name="40% - Énfasis6 10 31" xfId="43352"/>
    <cellStyle name="40% - Énfasis6 10 32" xfId="44749"/>
    <cellStyle name="40% - Énfasis6 10 33" xfId="46141"/>
    <cellStyle name="40% - Énfasis6 10 34" xfId="47518"/>
    <cellStyle name="40% - Énfasis6 10 35" xfId="48881"/>
    <cellStyle name="40% - Énfasis6 10 36" xfId="50221"/>
    <cellStyle name="40% - Énfasis6 10 37" xfId="51532"/>
    <cellStyle name="40% - Énfasis6 10 4" xfId="7598"/>
    <cellStyle name="40% - Énfasis6 10 5" xfId="9616"/>
    <cellStyle name="40% - Énfasis6 10 6" xfId="8740"/>
    <cellStyle name="40% - Énfasis6 10 7" xfId="7864"/>
    <cellStyle name="40% - Énfasis6 10 8" xfId="10979"/>
    <cellStyle name="40% - Énfasis6 10 9" xfId="12387"/>
    <cellStyle name="40% - Énfasis6 11" xfId="691"/>
    <cellStyle name="40% - Énfasis6 11 10" xfId="20509"/>
    <cellStyle name="40% - Énfasis6 11 11" xfId="21917"/>
    <cellStyle name="40% - Énfasis6 11 12" xfId="23325"/>
    <cellStyle name="40% - Énfasis6 11 13" xfId="24733"/>
    <cellStyle name="40% - Énfasis6 11 14" xfId="26141"/>
    <cellStyle name="40% - Énfasis6 11 15" xfId="27549"/>
    <cellStyle name="40% - Énfasis6 11 16" xfId="28957"/>
    <cellStyle name="40% - Énfasis6 11 17" xfId="30367"/>
    <cellStyle name="40% - Énfasis6 11 18" xfId="31774"/>
    <cellStyle name="40% - Énfasis6 11 19" xfId="33183"/>
    <cellStyle name="40% - Énfasis6 11 2" xfId="3714"/>
    <cellStyle name="40% - Énfasis6 11 20" xfId="32182"/>
    <cellStyle name="40% - Énfasis6 11 21" xfId="36002"/>
    <cellStyle name="40% - Énfasis6 11 22" xfId="37410"/>
    <cellStyle name="40% - Énfasis6 11 23" xfId="38818"/>
    <cellStyle name="40% - Énfasis6 11 24" xfId="40224"/>
    <cellStyle name="40% - Énfasis6 11 25" xfId="41628"/>
    <cellStyle name="40% - Énfasis6 11 26" xfId="43028"/>
    <cellStyle name="40% - Énfasis6 11 27" xfId="44427"/>
    <cellStyle name="40% - Énfasis6 11 28" xfId="45820"/>
    <cellStyle name="40% - Énfasis6 11 29" xfId="47199"/>
    <cellStyle name="40% - Énfasis6 11 3" xfId="10653"/>
    <cellStyle name="40% - Énfasis6 11 30" xfId="48565"/>
    <cellStyle name="40% - Énfasis6 11 31" xfId="49915"/>
    <cellStyle name="40% - Énfasis6 11 32" xfId="51234"/>
    <cellStyle name="40% - Énfasis6 11 33" xfId="52527"/>
    <cellStyle name="40% - Énfasis6 11 34" xfId="53765"/>
    <cellStyle name="40% - Énfasis6 11 35" xfId="54919"/>
    <cellStyle name="40% - Énfasis6 11 36" xfId="55970"/>
    <cellStyle name="40% - Énfasis6 11 37" xfId="56851"/>
    <cellStyle name="40% - Énfasis6 11 4" xfId="12061"/>
    <cellStyle name="40% - Énfasis6 11 5" xfId="13469"/>
    <cellStyle name="40% - Énfasis6 11 6" xfId="14877"/>
    <cellStyle name="40% - Énfasis6 11 7" xfId="16285"/>
    <cellStyle name="40% - Énfasis6 11 8" xfId="17693"/>
    <cellStyle name="40% - Énfasis6 11 9" xfId="19101"/>
    <cellStyle name="40% - Énfasis6 12" xfId="578"/>
    <cellStyle name="40% - Énfasis6 12 10" xfId="18948"/>
    <cellStyle name="40% - Énfasis6 12 11" xfId="20356"/>
    <cellStyle name="40% - Énfasis6 12 12" xfId="21764"/>
    <cellStyle name="40% - Énfasis6 12 13" xfId="23172"/>
    <cellStyle name="40% - Énfasis6 12 14" xfId="24580"/>
    <cellStyle name="40% - Énfasis6 12 15" xfId="25988"/>
    <cellStyle name="40% - Énfasis6 12 16" xfId="27396"/>
    <cellStyle name="40% - Énfasis6 12 17" xfId="28804"/>
    <cellStyle name="40% - Énfasis6 12 18" xfId="30214"/>
    <cellStyle name="40% - Énfasis6 12 19" xfId="31621"/>
    <cellStyle name="40% - Énfasis6 12 2" xfId="3835"/>
    <cellStyle name="40% - Énfasis6 12 20" xfId="20329"/>
    <cellStyle name="40% - Énfasis6 12 21" xfId="30879"/>
    <cellStyle name="40% - Énfasis6 12 22" xfId="35850"/>
    <cellStyle name="40% - Énfasis6 12 23" xfId="37258"/>
    <cellStyle name="40% - Énfasis6 12 24" xfId="38666"/>
    <cellStyle name="40% - Énfasis6 12 25" xfId="40072"/>
    <cellStyle name="40% - Énfasis6 12 26" xfId="41477"/>
    <cellStyle name="40% - Énfasis6 12 27" xfId="42877"/>
    <cellStyle name="40% - Énfasis6 12 28" xfId="44276"/>
    <cellStyle name="40% - Énfasis6 12 29" xfId="45671"/>
    <cellStyle name="40% - Énfasis6 12 3" xfId="10007"/>
    <cellStyle name="40% - Énfasis6 12 30" xfId="47053"/>
    <cellStyle name="40% - Énfasis6 12 31" xfId="48420"/>
    <cellStyle name="40% - Énfasis6 12 32" xfId="49770"/>
    <cellStyle name="40% - Énfasis6 12 33" xfId="51090"/>
    <cellStyle name="40% - Énfasis6 12 34" xfId="52386"/>
    <cellStyle name="40% - Énfasis6 12 35" xfId="53630"/>
    <cellStyle name="40% - Énfasis6 12 36" xfId="54797"/>
    <cellStyle name="40% - Énfasis6 12 37" xfId="55860"/>
    <cellStyle name="40% - Énfasis6 12 4" xfId="10500"/>
    <cellStyle name="40% - Énfasis6 12 5" xfId="11908"/>
    <cellStyle name="40% - Énfasis6 12 6" xfId="13316"/>
    <cellStyle name="40% - Énfasis6 12 7" xfId="14724"/>
    <cellStyle name="40% - Énfasis6 12 8" xfId="16132"/>
    <cellStyle name="40% - Énfasis6 12 9" xfId="17540"/>
    <cellStyle name="40% - Énfasis6 13" xfId="949"/>
    <cellStyle name="40% - Énfasis6 13 10" xfId="17310"/>
    <cellStyle name="40% - Énfasis6 13 11" xfId="18718"/>
    <cellStyle name="40% - Énfasis6 13 12" xfId="20126"/>
    <cellStyle name="40% - Énfasis6 13 13" xfId="21534"/>
    <cellStyle name="40% - Énfasis6 13 14" xfId="22942"/>
    <cellStyle name="40% - Énfasis6 13 15" xfId="24350"/>
    <cellStyle name="40% - Énfasis6 13 16" xfId="25758"/>
    <cellStyle name="40% - Énfasis6 13 17" xfId="27166"/>
    <cellStyle name="40% - Énfasis6 13 18" xfId="28574"/>
    <cellStyle name="40% - Énfasis6 13 19" xfId="29984"/>
    <cellStyle name="40% - Énfasis6 13 2" xfId="3958"/>
    <cellStyle name="40% - Énfasis6 13 20" xfId="33707"/>
    <cellStyle name="40% - Énfasis6 13 21" xfId="33569"/>
    <cellStyle name="40% - Énfasis6 13 22" xfId="23154"/>
    <cellStyle name="40% - Énfasis6 13 23" xfId="35320"/>
    <cellStyle name="40% - Énfasis6 13 24" xfId="37029"/>
    <cellStyle name="40% - Énfasis6 13 25" xfId="38437"/>
    <cellStyle name="40% - Énfasis6 13 26" xfId="39843"/>
    <cellStyle name="40% - Énfasis6 13 27" xfId="41248"/>
    <cellStyle name="40% - Énfasis6 13 28" xfId="42650"/>
    <cellStyle name="40% - Énfasis6 13 29" xfId="44049"/>
    <cellStyle name="40% - Énfasis6 13 3" xfId="8952"/>
    <cellStyle name="40% - Énfasis6 13 30" xfId="45445"/>
    <cellStyle name="40% - Énfasis6 13 31" xfId="46832"/>
    <cellStyle name="40% - Énfasis6 13 32" xfId="48202"/>
    <cellStyle name="40% - Énfasis6 13 33" xfId="49554"/>
    <cellStyle name="40% - Énfasis6 13 34" xfId="50880"/>
    <cellStyle name="40% - Énfasis6 13 35" xfId="52183"/>
    <cellStyle name="40% - Énfasis6 13 36" xfId="53438"/>
    <cellStyle name="40% - Énfasis6 13 37" xfId="54626"/>
    <cellStyle name="40% - Énfasis6 13 4" xfId="9821"/>
    <cellStyle name="40% - Énfasis6 13 5" xfId="9878"/>
    <cellStyle name="40% - Énfasis6 13 6" xfId="11678"/>
    <cellStyle name="40% - Énfasis6 13 7" xfId="13086"/>
    <cellStyle name="40% - Énfasis6 13 8" xfId="14494"/>
    <cellStyle name="40% - Énfasis6 13 9" xfId="15902"/>
    <cellStyle name="40% - Énfasis6 14" xfId="1109"/>
    <cellStyle name="40% - Énfasis6 14 10" xfId="21163"/>
    <cellStyle name="40% - Énfasis6 14 11" xfId="22571"/>
    <cellStyle name="40% - Énfasis6 14 12" xfId="23979"/>
    <cellStyle name="40% - Énfasis6 14 13" xfId="25387"/>
    <cellStyle name="40% - Énfasis6 14 14" xfId="26795"/>
    <cellStyle name="40% - Énfasis6 14 15" xfId="28203"/>
    <cellStyle name="40% - Énfasis6 14 16" xfId="29612"/>
    <cellStyle name="40% - Énfasis6 14 17" xfId="31021"/>
    <cellStyle name="40% - Énfasis6 14 18" xfId="32429"/>
    <cellStyle name="40% - Énfasis6 14 19" xfId="33836"/>
    <cellStyle name="40% - Énfasis6 14 2" xfId="4081"/>
    <cellStyle name="40% - Énfasis6 14 20" xfId="34914"/>
    <cellStyle name="40% - Énfasis6 14 21" xfId="36657"/>
    <cellStyle name="40% - Énfasis6 14 22" xfId="38065"/>
    <cellStyle name="40% - Énfasis6 14 23" xfId="39471"/>
    <cellStyle name="40% - Énfasis6 14 24" xfId="40876"/>
    <cellStyle name="40% - Énfasis6 14 25" xfId="42279"/>
    <cellStyle name="40% - Énfasis6 14 26" xfId="43678"/>
    <cellStyle name="40% - Énfasis6 14 27" xfId="45074"/>
    <cellStyle name="40% - Énfasis6 14 28" xfId="46465"/>
    <cellStyle name="40% - Énfasis6 14 29" xfId="47839"/>
    <cellStyle name="40% - Énfasis6 14 3" xfId="11307"/>
    <cellStyle name="40% - Énfasis6 14 30" xfId="49197"/>
    <cellStyle name="40% - Énfasis6 14 31" xfId="50532"/>
    <cellStyle name="40% - Énfasis6 14 32" xfId="51837"/>
    <cellStyle name="40% - Énfasis6 14 33" xfId="53105"/>
    <cellStyle name="40% - Énfasis6 14 34" xfId="54307"/>
    <cellStyle name="40% - Énfasis6 14 35" xfId="55412"/>
    <cellStyle name="40% - Énfasis6 14 36" xfId="56397"/>
    <cellStyle name="40% - Énfasis6 14 37" xfId="57184"/>
    <cellStyle name="40% - Énfasis6 14 4" xfId="12715"/>
    <cellStyle name="40% - Énfasis6 14 5" xfId="14123"/>
    <cellStyle name="40% - Énfasis6 14 6" xfId="15531"/>
    <cellStyle name="40% - Énfasis6 14 7" xfId="16939"/>
    <cellStyle name="40% - Énfasis6 14 8" xfId="18347"/>
    <cellStyle name="40% - Énfasis6 14 9" xfId="19755"/>
    <cellStyle name="40% - Énfasis6 15" xfId="1269"/>
    <cellStyle name="40% - Énfasis6 15 10" xfId="16889"/>
    <cellStyle name="40% - Énfasis6 15 11" xfId="18297"/>
    <cellStyle name="40% - Énfasis6 15 12" xfId="19705"/>
    <cellStyle name="40% - Énfasis6 15 13" xfId="21113"/>
    <cellStyle name="40% - Énfasis6 15 14" xfId="22521"/>
    <cellStyle name="40% - Énfasis6 15 15" xfId="23929"/>
    <cellStyle name="40% - Énfasis6 15 16" xfId="25337"/>
    <cellStyle name="40% - Énfasis6 15 17" xfId="26745"/>
    <cellStyle name="40% - Énfasis6 15 18" xfId="28153"/>
    <cellStyle name="40% - Énfasis6 15 19" xfId="29562"/>
    <cellStyle name="40% - Énfasis6 15 2" xfId="4205"/>
    <cellStyle name="40% - Énfasis6 15 20" xfId="31396"/>
    <cellStyle name="40% - Énfasis6 15 21" xfId="35634"/>
    <cellStyle name="40% - Énfasis6 15 22" xfId="35761"/>
    <cellStyle name="40% - Énfasis6 15 23" xfId="34747"/>
    <cellStyle name="40% - Énfasis6 15 24" xfId="36607"/>
    <cellStyle name="40% - Énfasis6 15 25" xfId="38015"/>
    <cellStyle name="40% - Énfasis6 15 26" xfId="39421"/>
    <cellStyle name="40% - Énfasis6 15 27" xfId="40826"/>
    <cellStyle name="40% - Énfasis6 15 28" xfId="42230"/>
    <cellStyle name="40% - Énfasis6 15 29" xfId="43629"/>
    <cellStyle name="40% - Énfasis6 15 3" xfId="9617"/>
    <cellStyle name="40% - Énfasis6 15 30" xfId="45025"/>
    <cellStyle name="40% - Énfasis6 15 31" xfId="46416"/>
    <cellStyle name="40% - Énfasis6 15 32" xfId="47790"/>
    <cellStyle name="40% - Énfasis6 15 33" xfId="49149"/>
    <cellStyle name="40% - Énfasis6 15 34" xfId="50486"/>
    <cellStyle name="40% - Énfasis6 15 35" xfId="51793"/>
    <cellStyle name="40% - Énfasis6 15 36" xfId="53063"/>
    <cellStyle name="40% - Énfasis6 15 37" xfId="54266"/>
    <cellStyle name="40% - Énfasis6 15 4" xfId="8628"/>
    <cellStyle name="40% - Énfasis6 15 5" xfId="8837"/>
    <cellStyle name="40% - Énfasis6 15 6" xfId="11257"/>
    <cellStyle name="40% - Énfasis6 15 7" xfId="12665"/>
    <cellStyle name="40% - Énfasis6 15 8" xfId="14073"/>
    <cellStyle name="40% - Énfasis6 15 9" xfId="15481"/>
    <cellStyle name="40% - Énfasis6 16" xfId="1429"/>
    <cellStyle name="40% - Énfasis6 16 10" xfId="7834"/>
    <cellStyle name="40% - Énfasis6 16 11" xfId="9979"/>
    <cellStyle name="40% - Énfasis6 16 12" xfId="5811"/>
    <cellStyle name="40% - Énfasis6 16 13" xfId="10575"/>
    <cellStyle name="40% - Énfasis6 16 14" xfId="11983"/>
    <cellStyle name="40% - Énfasis6 16 15" xfId="13391"/>
    <cellStyle name="40% - Énfasis6 16 16" xfId="14799"/>
    <cellStyle name="40% - Énfasis6 16 17" xfId="16207"/>
    <cellStyle name="40% - Énfasis6 16 18" xfId="17615"/>
    <cellStyle name="40% - Énfasis6 16 19" xfId="19023"/>
    <cellStyle name="40% - Énfasis6 16 2" xfId="4329"/>
    <cellStyle name="40% - Énfasis6 16 20" xfId="35690"/>
    <cellStyle name="40% - Énfasis6 16 21" xfId="29692"/>
    <cellStyle name="40% - Énfasis6 16 22" xfId="32304"/>
    <cellStyle name="40% - Énfasis6 16 23" xfId="31828"/>
    <cellStyle name="40% - Énfasis6 16 24" xfId="33505"/>
    <cellStyle name="40% - Énfasis6 16 25" xfId="35456"/>
    <cellStyle name="40% - Énfasis6 16 26" xfId="23819"/>
    <cellStyle name="40% - Énfasis6 16 27" xfId="32385"/>
    <cellStyle name="40% - Énfasis6 16 28" xfId="29000"/>
    <cellStyle name="40% - Énfasis6 16 29" xfId="33733"/>
    <cellStyle name="40% - Énfasis6 16 3" xfId="8710"/>
    <cellStyle name="40% - Énfasis6 16 30" xfId="33592"/>
    <cellStyle name="40% - Énfasis6 16 31" xfId="35924"/>
    <cellStyle name="40% - Énfasis6 16 32" xfId="37332"/>
    <cellStyle name="40% - Énfasis6 16 33" xfId="38740"/>
    <cellStyle name="40% - Énfasis6 16 34" xfId="40146"/>
    <cellStyle name="40% - Énfasis6 16 35" xfId="41551"/>
    <cellStyle name="40% - Énfasis6 16 36" xfId="42951"/>
    <cellStyle name="40% - Énfasis6 16 37" xfId="44350"/>
    <cellStyle name="40% - Énfasis6 16 4" xfId="10204"/>
    <cellStyle name="40% - Énfasis6 16 5" xfId="6942"/>
    <cellStyle name="40% - Énfasis6 16 6" xfId="8925"/>
    <cellStyle name="40% - Énfasis6 16 7" xfId="8262"/>
    <cellStyle name="40% - Énfasis6 16 8" xfId="8426"/>
    <cellStyle name="40% - Énfasis6 16 9" xfId="8960"/>
    <cellStyle name="40% - Énfasis6 17" xfId="1587"/>
    <cellStyle name="40% - Énfasis6 17 10" xfId="20845"/>
    <cellStyle name="40% - Énfasis6 17 11" xfId="22253"/>
    <cellStyle name="40% - Énfasis6 17 12" xfId="23661"/>
    <cellStyle name="40% - Énfasis6 17 13" xfId="25069"/>
    <cellStyle name="40% - Énfasis6 17 14" xfId="26477"/>
    <cellStyle name="40% - Énfasis6 17 15" xfId="27885"/>
    <cellStyle name="40% - Énfasis6 17 16" xfId="29294"/>
    <cellStyle name="40% - Énfasis6 17 17" xfId="30703"/>
    <cellStyle name="40% - Énfasis6 17 18" xfId="32111"/>
    <cellStyle name="40% - Énfasis6 17 19" xfId="33519"/>
    <cellStyle name="40% - Énfasis6 17 2" xfId="4453"/>
    <cellStyle name="40% - Énfasis6 17 20" xfId="34580"/>
    <cellStyle name="40% - Énfasis6 17 21" xfId="36339"/>
    <cellStyle name="40% - Énfasis6 17 22" xfId="37747"/>
    <cellStyle name="40% - Énfasis6 17 23" xfId="39153"/>
    <cellStyle name="40% - Énfasis6 17 24" xfId="40558"/>
    <cellStyle name="40% - Énfasis6 17 25" xfId="41962"/>
    <cellStyle name="40% - Énfasis6 17 26" xfId="43362"/>
    <cellStyle name="40% - Énfasis6 17 27" xfId="44759"/>
    <cellStyle name="40% - Énfasis6 17 28" xfId="46151"/>
    <cellStyle name="40% - Énfasis6 17 29" xfId="47528"/>
    <cellStyle name="40% - Énfasis6 17 3" xfId="10989"/>
    <cellStyle name="40% - Énfasis6 17 30" xfId="48891"/>
    <cellStyle name="40% - Énfasis6 17 31" xfId="50230"/>
    <cellStyle name="40% - Énfasis6 17 32" xfId="51540"/>
    <cellStyle name="40% - Énfasis6 17 33" xfId="52820"/>
    <cellStyle name="40% - Énfasis6 17 34" xfId="54037"/>
    <cellStyle name="40% - Énfasis6 17 35" xfId="55166"/>
    <cellStyle name="40% - Énfasis6 17 36" xfId="56187"/>
    <cellStyle name="40% - Énfasis6 17 37" xfId="57020"/>
    <cellStyle name="40% - Énfasis6 17 4" xfId="12397"/>
    <cellStyle name="40% - Énfasis6 17 5" xfId="13805"/>
    <cellStyle name="40% - Énfasis6 17 6" xfId="15213"/>
    <cellStyle name="40% - Énfasis6 17 7" xfId="16621"/>
    <cellStyle name="40% - Énfasis6 17 8" xfId="18029"/>
    <cellStyle name="40% - Énfasis6 17 9" xfId="19437"/>
    <cellStyle name="40% - Énfasis6 18" xfId="2161"/>
    <cellStyle name="40% - Énfasis6 18 10" xfId="20782"/>
    <cellStyle name="40% - Énfasis6 18 11" xfId="22190"/>
    <cellStyle name="40% - Énfasis6 18 12" xfId="23598"/>
    <cellStyle name="40% - Énfasis6 18 13" xfId="25006"/>
    <cellStyle name="40% - Énfasis6 18 14" xfId="26414"/>
    <cellStyle name="40% - Énfasis6 18 15" xfId="27822"/>
    <cellStyle name="40% - Énfasis6 18 16" xfId="29231"/>
    <cellStyle name="40% - Énfasis6 18 17" xfId="30640"/>
    <cellStyle name="40% - Énfasis6 18 18" xfId="32048"/>
    <cellStyle name="40% - Énfasis6 18 19" xfId="33457"/>
    <cellStyle name="40% - Énfasis6 18 2" xfId="3680"/>
    <cellStyle name="40% - Énfasis6 18 20" xfId="34399"/>
    <cellStyle name="40% - Énfasis6 18 21" xfId="36276"/>
    <cellStyle name="40% - Énfasis6 18 22" xfId="37684"/>
    <cellStyle name="40% - Énfasis6 18 23" xfId="39090"/>
    <cellStyle name="40% - Énfasis6 18 24" xfId="40495"/>
    <cellStyle name="40% - Énfasis6 18 25" xfId="41899"/>
    <cellStyle name="40% - Énfasis6 18 26" xfId="43299"/>
    <cellStyle name="40% - Énfasis6 18 27" xfId="44696"/>
    <cellStyle name="40% - Énfasis6 18 28" xfId="46088"/>
    <cellStyle name="40% - Énfasis6 18 29" xfId="47465"/>
    <cellStyle name="40% - Énfasis6 18 3" xfId="10926"/>
    <cellStyle name="40% - Énfasis6 18 30" xfId="48830"/>
    <cellStyle name="40% - Énfasis6 18 31" xfId="50171"/>
    <cellStyle name="40% - Énfasis6 18 32" xfId="51484"/>
    <cellStyle name="40% - Énfasis6 18 33" xfId="52769"/>
    <cellStyle name="40% - Énfasis6 18 34" xfId="53989"/>
    <cellStyle name="40% - Énfasis6 18 35" xfId="55126"/>
    <cellStyle name="40% - Énfasis6 18 36" xfId="56153"/>
    <cellStyle name="40% - Énfasis6 18 37" xfId="57000"/>
    <cellStyle name="40% - Énfasis6 18 4" xfId="12334"/>
    <cellStyle name="40% - Énfasis6 18 5" xfId="13742"/>
    <cellStyle name="40% - Énfasis6 18 6" xfId="15150"/>
    <cellStyle name="40% - Énfasis6 18 7" xfId="16558"/>
    <cellStyle name="40% - Énfasis6 18 8" xfId="17966"/>
    <cellStyle name="40% - Énfasis6 18 9" xfId="19374"/>
    <cellStyle name="40% - Énfasis6 19" xfId="2006"/>
    <cellStyle name="40% - Énfasis6 19 10" xfId="13993"/>
    <cellStyle name="40% - Énfasis6 19 11" xfId="15401"/>
    <cellStyle name="40% - Énfasis6 19 12" xfId="16809"/>
    <cellStyle name="40% - Énfasis6 19 13" xfId="18217"/>
    <cellStyle name="40% - Énfasis6 19 14" xfId="19625"/>
    <cellStyle name="40% - Énfasis6 19 15" xfId="21033"/>
    <cellStyle name="40% - Énfasis6 19 16" xfId="22441"/>
    <cellStyle name="40% - Énfasis6 19 17" xfId="23849"/>
    <cellStyle name="40% - Énfasis6 19 18" xfId="25257"/>
    <cellStyle name="40% - Énfasis6 19 19" xfId="26665"/>
    <cellStyle name="40% - Énfasis6 19 2" xfId="4704"/>
    <cellStyle name="40% - Énfasis6 19 20" xfId="31376"/>
    <cellStyle name="40% - Énfasis6 19 21" xfId="35157"/>
    <cellStyle name="40% - Énfasis6 19 22" xfId="26585"/>
    <cellStyle name="40% - Énfasis6 19 23" xfId="33047"/>
    <cellStyle name="40% - Énfasis6 19 24" xfId="35527"/>
    <cellStyle name="40% - Énfasis6 19 25" xfId="34660"/>
    <cellStyle name="40% - Énfasis6 19 26" xfId="36527"/>
    <cellStyle name="40% - Énfasis6 19 27" xfId="37935"/>
    <cellStyle name="40% - Énfasis6 19 28" xfId="39341"/>
    <cellStyle name="40% - Énfasis6 19 29" xfId="40746"/>
    <cellStyle name="40% - Énfasis6 19 3" xfId="9069"/>
    <cellStyle name="40% - Énfasis6 19 30" xfId="42150"/>
    <cellStyle name="40% - Énfasis6 19 31" xfId="43549"/>
    <cellStyle name="40% - Énfasis6 19 32" xfId="44945"/>
    <cellStyle name="40% - Énfasis6 19 33" xfId="46337"/>
    <cellStyle name="40% - Énfasis6 19 34" xfId="47712"/>
    <cellStyle name="40% - Énfasis6 19 35" xfId="49071"/>
    <cellStyle name="40% - Énfasis6 19 36" xfId="50409"/>
    <cellStyle name="40% - Énfasis6 19 37" xfId="51717"/>
    <cellStyle name="40% - Énfasis6 19 4" xfId="8053"/>
    <cellStyle name="40% - Énfasis6 19 5" xfId="8930"/>
    <cellStyle name="40% - Énfasis6 19 6" xfId="8564"/>
    <cellStyle name="40% - Énfasis6 19 7" xfId="8504"/>
    <cellStyle name="40% - Énfasis6 19 8" xfId="11177"/>
    <cellStyle name="40% - Énfasis6 19 9" xfId="12585"/>
    <cellStyle name="40% - Énfasis6 2" xfId="337"/>
    <cellStyle name="40% - Énfasis6 2 10" xfId="1440"/>
    <cellStyle name="40% - Énfasis6 2 11" xfId="1598"/>
    <cellStyle name="40% - Énfasis6 2 12" xfId="1755"/>
    <cellStyle name="40% - Énfasis6 2 13" xfId="1910"/>
    <cellStyle name="40% - Énfasis6 2 14" xfId="2065"/>
    <cellStyle name="40% - Énfasis6 2 15" xfId="2215"/>
    <cellStyle name="40% - Énfasis6 2 16" xfId="2156"/>
    <cellStyle name="40% - Énfasis6 2 17" xfId="2555"/>
    <cellStyle name="40% - Énfasis6 2 18" xfId="2707"/>
    <cellStyle name="40% - Énfasis6 2 19" xfId="2854"/>
    <cellStyle name="40% - Énfasis6 2 2" xfId="413"/>
    <cellStyle name="40% - Énfasis6 2 20" xfId="2793"/>
    <cellStyle name="40% - Énfasis6 2 3" xfId="471"/>
    <cellStyle name="40% - Énfasis6 2 4" xfId="573"/>
    <cellStyle name="40% - Énfasis6 2 5" xfId="630"/>
    <cellStyle name="40% - Énfasis6 2 5 2" xfId="57951"/>
    <cellStyle name="40% - Énfasis6 2 6" xfId="687"/>
    <cellStyle name="40% - Énfasis6 2 6 2" xfId="58030"/>
    <cellStyle name="40% - Énfasis6 2 7" xfId="960"/>
    <cellStyle name="40% - Énfasis6 2 7 2" xfId="58099"/>
    <cellStyle name="40% - Énfasis6 2 8" xfId="1120"/>
    <cellStyle name="40% - Énfasis6 2 9" xfId="1280"/>
    <cellStyle name="40% - Énfasis6 20" xfId="2408"/>
    <cellStyle name="40% - Énfasis6 20 10" xfId="20602"/>
    <cellStyle name="40% - Énfasis6 20 11" xfId="22010"/>
    <cellStyle name="40% - Énfasis6 20 12" xfId="23418"/>
    <cellStyle name="40% - Énfasis6 20 13" xfId="24826"/>
    <cellStyle name="40% - Énfasis6 20 14" xfId="26234"/>
    <cellStyle name="40% - Énfasis6 20 15" xfId="27642"/>
    <cellStyle name="40% - Énfasis6 20 16" xfId="29050"/>
    <cellStyle name="40% - Énfasis6 20 17" xfId="30459"/>
    <cellStyle name="40% - Énfasis6 20 18" xfId="31867"/>
    <cellStyle name="40% - Énfasis6 20 19" xfId="33276"/>
    <cellStyle name="40% - Énfasis6 20 2" xfId="4827"/>
    <cellStyle name="40% - Énfasis6 20 20" xfId="32925"/>
    <cellStyle name="40% - Énfasis6 20 21" xfId="36095"/>
    <cellStyle name="40% - Énfasis6 20 22" xfId="37503"/>
    <cellStyle name="40% - Énfasis6 20 23" xfId="38909"/>
    <cellStyle name="40% - Énfasis6 20 24" xfId="40315"/>
    <cellStyle name="40% - Énfasis6 20 25" xfId="41719"/>
    <cellStyle name="40% - Énfasis6 20 26" xfId="43119"/>
    <cellStyle name="40% - Énfasis6 20 27" xfId="44518"/>
    <cellStyle name="40% - Énfasis6 20 28" xfId="45911"/>
    <cellStyle name="40% - Énfasis6 20 29" xfId="47288"/>
    <cellStyle name="40% - Énfasis6 20 3" xfId="10746"/>
    <cellStyle name="40% - Énfasis6 20 30" xfId="48654"/>
    <cellStyle name="40% - Énfasis6 20 31" xfId="50001"/>
    <cellStyle name="40% - Énfasis6 20 32" xfId="51319"/>
    <cellStyle name="40% - Énfasis6 20 33" xfId="52611"/>
    <cellStyle name="40% - Énfasis6 20 34" xfId="53843"/>
    <cellStyle name="40% - Énfasis6 20 35" xfId="54986"/>
    <cellStyle name="40% - Énfasis6 20 36" xfId="56031"/>
    <cellStyle name="40% - Énfasis6 20 37" xfId="56898"/>
    <cellStyle name="40% - Énfasis6 20 4" xfId="12154"/>
    <cellStyle name="40% - Énfasis6 20 5" xfId="13562"/>
    <cellStyle name="40% - Énfasis6 20 6" xfId="14970"/>
    <cellStyle name="40% - Énfasis6 20 7" xfId="16378"/>
    <cellStyle name="40% - Énfasis6 20 8" xfId="17786"/>
    <cellStyle name="40% - Énfasis6 20 9" xfId="19194"/>
    <cellStyle name="40% - Énfasis6 21" xfId="2096"/>
    <cellStyle name="40% - Énfasis6 21 10" xfId="19055"/>
    <cellStyle name="40% - Énfasis6 21 11" xfId="20463"/>
    <cellStyle name="40% - Énfasis6 21 12" xfId="21871"/>
    <cellStyle name="40% - Énfasis6 21 13" xfId="23279"/>
    <cellStyle name="40% - Énfasis6 21 14" xfId="24687"/>
    <cellStyle name="40% - Énfasis6 21 15" xfId="26095"/>
    <cellStyle name="40% - Énfasis6 21 16" xfId="27503"/>
    <cellStyle name="40% - Énfasis6 21 17" xfId="28911"/>
    <cellStyle name="40% - Énfasis6 21 18" xfId="30321"/>
    <cellStyle name="40% - Énfasis6 21 19" xfId="31728"/>
    <cellStyle name="40% - Énfasis6 21 2" xfId="4951"/>
    <cellStyle name="40% - Énfasis6 21 20" xfId="32726"/>
    <cellStyle name="40% - Énfasis6 21 21" xfId="14726"/>
    <cellStyle name="40% - Énfasis6 21 22" xfId="35956"/>
    <cellStyle name="40% - Énfasis6 21 23" xfId="37364"/>
    <cellStyle name="40% - Énfasis6 21 24" xfId="38772"/>
    <cellStyle name="40% - Énfasis6 21 25" xfId="40178"/>
    <cellStyle name="40% - Énfasis6 21 26" xfId="41583"/>
    <cellStyle name="40% - Énfasis6 21 27" xfId="42983"/>
    <cellStyle name="40% - Énfasis6 21 28" xfId="44382"/>
    <cellStyle name="40% - Énfasis6 21 29" xfId="45776"/>
    <cellStyle name="40% - Énfasis6 21 3" xfId="10114"/>
    <cellStyle name="40% - Énfasis6 21 30" xfId="47156"/>
    <cellStyle name="40% - Énfasis6 21 31" xfId="48523"/>
    <cellStyle name="40% - Énfasis6 21 32" xfId="49873"/>
    <cellStyle name="40% - Énfasis6 21 33" xfId="51192"/>
    <cellStyle name="40% - Énfasis6 21 34" xfId="52487"/>
    <cellStyle name="40% - Énfasis6 21 35" xfId="53726"/>
    <cellStyle name="40% - Énfasis6 21 36" xfId="54885"/>
    <cellStyle name="40% - Énfasis6 21 37" xfId="55940"/>
    <cellStyle name="40% - Énfasis6 21 4" xfId="10607"/>
    <cellStyle name="40% - Énfasis6 21 5" xfId="12015"/>
    <cellStyle name="40% - Énfasis6 21 6" xfId="13423"/>
    <cellStyle name="40% - Énfasis6 21 7" xfId="14831"/>
    <cellStyle name="40% - Énfasis6 21 8" xfId="16239"/>
    <cellStyle name="40% - Énfasis6 21 9" xfId="17647"/>
    <cellStyle name="40% - Énfasis6 22" xfId="2972"/>
    <cellStyle name="40% - Énfasis6 22 10" xfId="19164"/>
    <cellStyle name="40% - Énfasis6 22 11" xfId="20572"/>
    <cellStyle name="40% - Énfasis6 22 12" xfId="21980"/>
    <cellStyle name="40% - Énfasis6 22 13" xfId="23388"/>
    <cellStyle name="40% - Énfasis6 22 14" xfId="24796"/>
    <cellStyle name="40% - Énfasis6 22 15" xfId="26204"/>
    <cellStyle name="40% - Énfasis6 22 16" xfId="27612"/>
    <cellStyle name="40% - Énfasis6 22 17" xfId="29020"/>
    <cellStyle name="40% - Énfasis6 22 18" xfId="30429"/>
    <cellStyle name="40% - Énfasis6 22 19" xfId="31837"/>
    <cellStyle name="40% - Énfasis6 22 2" xfId="3351"/>
    <cellStyle name="40% - Énfasis6 22 20" xfId="34333"/>
    <cellStyle name="40% - Énfasis6 22 21" xfId="30049"/>
    <cellStyle name="40% - Énfasis6 22 22" xfId="36065"/>
    <cellStyle name="40% - Énfasis6 22 23" xfId="37473"/>
    <cellStyle name="40% - Énfasis6 22 24" xfId="38879"/>
    <cellStyle name="40% - Énfasis6 22 25" xfId="40285"/>
    <cellStyle name="40% - Énfasis6 22 26" xfId="41689"/>
    <cellStyle name="40% - Énfasis6 22 27" xfId="43089"/>
    <cellStyle name="40% - Énfasis6 22 28" xfId="44488"/>
    <cellStyle name="40% - Énfasis6 22 29" xfId="45881"/>
    <cellStyle name="40% - Énfasis6 22 3" xfId="9813"/>
    <cellStyle name="40% - Énfasis6 22 30" xfId="47258"/>
    <cellStyle name="40% - Énfasis6 22 31" xfId="48624"/>
    <cellStyle name="40% - Énfasis6 22 32" xfId="49973"/>
    <cellStyle name="40% - Énfasis6 22 33" xfId="51291"/>
    <cellStyle name="40% - Énfasis6 22 34" xfId="52583"/>
    <cellStyle name="40% - Énfasis6 22 35" xfId="53819"/>
    <cellStyle name="40% - Énfasis6 22 36" xfId="54967"/>
    <cellStyle name="40% - Énfasis6 22 37" xfId="56014"/>
    <cellStyle name="40% - Énfasis6 22 4" xfId="10716"/>
    <cellStyle name="40% - Énfasis6 22 5" xfId="12124"/>
    <cellStyle name="40% - Énfasis6 22 6" xfId="13532"/>
    <cellStyle name="40% - Énfasis6 22 7" xfId="14940"/>
    <cellStyle name="40% - Énfasis6 22 8" xfId="16348"/>
    <cellStyle name="40% - Énfasis6 22 9" xfId="17756"/>
    <cellStyle name="40% - Énfasis6 23" xfId="5203"/>
    <cellStyle name="40% - Énfasis6 23 10" xfId="20829"/>
    <cellStyle name="40% - Énfasis6 23 11" xfId="22237"/>
    <cellStyle name="40% - Énfasis6 23 12" xfId="23645"/>
    <cellStyle name="40% - Énfasis6 23 13" xfId="25053"/>
    <cellStyle name="40% - Énfasis6 23 14" xfId="26461"/>
    <cellStyle name="40% - Énfasis6 23 15" xfId="27869"/>
    <cellStyle name="40% - Énfasis6 23 16" xfId="29278"/>
    <cellStyle name="40% - Énfasis6 23 17" xfId="30687"/>
    <cellStyle name="40% - Énfasis6 23 18" xfId="32095"/>
    <cellStyle name="40% - Énfasis6 23 19" xfId="33503"/>
    <cellStyle name="40% - Énfasis6 23 2" xfId="9695"/>
    <cellStyle name="40% - Énfasis6 23 20" xfId="34564"/>
    <cellStyle name="40% - Énfasis6 23 21" xfId="36323"/>
    <cellStyle name="40% - Énfasis6 23 22" xfId="37731"/>
    <cellStyle name="40% - Énfasis6 23 23" xfId="39137"/>
    <cellStyle name="40% - Énfasis6 23 24" xfId="40542"/>
    <cellStyle name="40% - Énfasis6 23 25" xfId="41946"/>
    <cellStyle name="40% - Énfasis6 23 26" xfId="43346"/>
    <cellStyle name="40% - Énfasis6 23 27" xfId="44743"/>
    <cellStyle name="40% - Énfasis6 23 28" xfId="46135"/>
    <cellStyle name="40% - Énfasis6 23 29" xfId="47512"/>
    <cellStyle name="40% - Énfasis6 23 3" xfId="10973"/>
    <cellStyle name="40% - Énfasis6 23 30" xfId="48875"/>
    <cellStyle name="40% - Énfasis6 23 31" xfId="50215"/>
    <cellStyle name="40% - Énfasis6 23 32" xfId="51526"/>
    <cellStyle name="40% - Énfasis6 23 33" xfId="52807"/>
    <cellStyle name="40% - Énfasis6 23 34" xfId="54024"/>
    <cellStyle name="40% - Énfasis6 23 35" xfId="55156"/>
    <cellStyle name="40% - Énfasis6 23 36" xfId="56179"/>
    <cellStyle name="40% - Énfasis6 23 37" xfId="57013"/>
    <cellStyle name="40% - Énfasis6 23 4" xfId="12381"/>
    <cellStyle name="40% - Énfasis6 23 5" xfId="13789"/>
    <cellStyle name="40% - Énfasis6 23 6" xfId="15197"/>
    <cellStyle name="40% - Énfasis6 23 7" xfId="16605"/>
    <cellStyle name="40% - Énfasis6 23 8" xfId="18013"/>
    <cellStyle name="40% - Énfasis6 23 9" xfId="19421"/>
    <cellStyle name="40% - Énfasis6 24" xfId="5328"/>
    <cellStyle name="40% - Énfasis6 24 10" xfId="15967"/>
    <cellStyle name="40% - Énfasis6 24 11" xfId="17375"/>
    <cellStyle name="40% - Énfasis6 24 12" xfId="18783"/>
    <cellStyle name="40% - Énfasis6 24 13" xfId="20191"/>
    <cellStyle name="40% - Énfasis6 24 14" xfId="21599"/>
    <cellStyle name="40% - Énfasis6 24 15" xfId="23007"/>
    <cellStyle name="40% - Énfasis6 24 16" xfId="24415"/>
    <cellStyle name="40% - Énfasis6 24 17" xfId="25823"/>
    <cellStyle name="40% - Énfasis6 24 18" xfId="27231"/>
    <cellStyle name="40% - Énfasis6 24 19" xfId="28639"/>
    <cellStyle name="40% - Énfasis6 24 2" xfId="9817"/>
    <cellStyle name="40% - Énfasis6 24 20" xfId="34207"/>
    <cellStyle name="40% - Énfasis6 24 21" xfId="28513"/>
    <cellStyle name="40% - Énfasis6 24 22" xfId="27394"/>
    <cellStyle name="40% - Énfasis6 24 23" xfId="32728"/>
    <cellStyle name="40% - Énfasis6 24 24" xfId="33896"/>
    <cellStyle name="40% - Énfasis6 24 25" xfId="37094"/>
    <cellStyle name="40% - Énfasis6 24 26" xfId="38502"/>
    <cellStyle name="40% - Énfasis6 24 27" xfId="39908"/>
    <cellStyle name="40% - Énfasis6 24 28" xfId="41313"/>
    <cellStyle name="40% - Énfasis6 24 29" xfId="42715"/>
    <cellStyle name="40% - Énfasis6 24 3" xfId="8230"/>
    <cellStyle name="40% - Énfasis6 24 30" xfId="44114"/>
    <cellStyle name="40% - Énfasis6 24 31" xfId="45510"/>
    <cellStyle name="40% - Énfasis6 24 32" xfId="46896"/>
    <cellStyle name="40% - Énfasis6 24 33" xfId="48266"/>
    <cellStyle name="40% - Énfasis6 24 34" xfId="49618"/>
    <cellStyle name="40% - Énfasis6 24 35" xfId="50944"/>
    <cellStyle name="40% - Énfasis6 24 36" xfId="52247"/>
    <cellStyle name="40% - Énfasis6 24 37" xfId="53500"/>
    <cellStyle name="40% - Énfasis6 24 4" xfId="9595"/>
    <cellStyle name="40% - Énfasis6 24 5" xfId="10129"/>
    <cellStyle name="40% - Énfasis6 24 6" xfId="4654"/>
    <cellStyle name="40% - Énfasis6 24 7" xfId="11743"/>
    <cellStyle name="40% - Énfasis6 24 8" xfId="13151"/>
    <cellStyle name="40% - Énfasis6 24 9" xfId="14559"/>
    <cellStyle name="40% - Énfasis6 25" xfId="5454"/>
    <cellStyle name="40% - Énfasis6 25 10" xfId="17903"/>
    <cellStyle name="40% - Énfasis6 25 11" xfId="19311"/>
    <cellStyle name="40% - Énfasis6 25 12" xfId="20719"/>
    <cellStyle name="40% - Énfasis6 25 13" xfId="22127"/>
    <cellStyle name="40% - Énfasis6 25 14" xfId="23535"/>
    <cellStyle name="40% - Énfasis6 25 15" xfId="24943"/>
    <cellStyle name="40% - Énfasis6 25 16" xfId="26351"/>
    <cellStyle name="40% - Énfasis6 25 17" xfId="27759"/>
    <cellStyle name="40% - Énfasis6 25 18" xfId="29168"/>
    <cellStyle name="40% - Énfasis6 25 19" xfId="30577"/>
    <cellStyle name="40% - Énfasis6 25 2" xfId="9938"/>
    <cellStyle name="40% - Énfasis6 25 20" xfId="33156"/>
    <cellStyle name="40% - Énfasis6 25 21" xfId="27949"/>
    <cellStyle name="40% - Énfasis6 25 22" xfId="31994"/>
    <cellStyle name="40% - Énfasis6 25 23" xfId="36213"/>
    <cellStyle name="40% - Énfasis6 25 24" xfId="37621"/>
    <cellStyle name="40% - Énfasis6 25 25" xfId="39027"/>
    <cellStyle name="40% - Énfasis6 25 26" xfId="40432"/>
    <cellStyle name="40% - Énfasis6 25 27" xfId="41836"/>
    <cellStyle name="40% - Énfasis6 25 28" xfId="43236"/>
    <cellStyle name="40% - Énfasis6 25 29" xfId="44634"/>
    <cellStyle name="40% - Énfasis6 25 3" xfId="8869"/>
    <cellStyle name="40% - Énfasis6 25 30" xfId="46026"/>
    <cellStyle name="40% - Énfasis6 25 31" xfId="47403"/>
    <cellStyle name="40% - Énfasis6 25 32" xfId="48768"/>
    <cellStyle name="40% - Énfasis6 25 33" xfId="50109"/>
    <cellStyle name="40% - Énfasis6 25 34" xfId="51422"/>
    <cellStyle name="40% - Énfasis6 25 35" xfId="52707"/>
    <cellStyle name="40% - Énfasis6 25 36" xfId="53934"/>
    <cellStyle name="40% - Énfasis6 25 37" xfId="55073"/>
    <cellStyle name="40% - Énfasis6 25 4" xfId="7865"/>
    <cellStyle name="40% - Énfasis6 25 5" xfId="10863"/>
    <cellStyle name="40% - Énfasis6 25 6" xfId="12271"/>
    <cellStyle name="40% - Énfasis6 25 7" xfId="13679"/>
    <cellStyle name="40% - Énfasis6 25 8" xfId="15087"/>
    <cellStyle name="40% - Énfasis6 25 9" xfId="16495"/>
    <cellStyle name="40% - Énfasis6 26" xfId="5576"/>
    <cellStyle name="40% - Énfasis6 26 10" xfId="19911"/>
    <cellStyle name="40% - Énfasis6 26 11" xfId="21319"/>
    <cellStyle name="40% - Énfasis6 26 12" xfId="22727"/>
    <cellStyle name="40% - Énfasis6 26 13" xfId="24135"/>
    <cellStyle name="40% - Énfasis6 26 14" xfId="25543"/>
    <cellStyle name="40% - Énfasis6 26 15" xfId="26951"/>
    <cellStyle name="40% - Énfasis6 26 16" xfId="28359"/>
    <cellStyle name="40% - Énfasis6 26 17" xfId="29768"/>
    <cellStyle name="40% - Énfasis6 26 18" xfId="31175"/>
    <cellStyle name="40% - Énfasis6 26 19" xfId="32585"/>
    <cellStyle name="40% - Énfasis6 26 2" xfId="10057"/>
    <cellStyle name="40% - Énfasis6 26 20" xfId="34051"/>
    <cellStyle name="40% - Énfasis6 26 21" xfId="35084"/>
    <cellStyle name="40% - Énfasis6 26 22" xfId="36813"/>
    <cellStyle name="40% - Énfasis6 26 23" xfId="38221"/>
    <cellStyle name="40% - Énfasis6 26 24" xfId="39627"/>
    <cellStyle name="40% - Énfasis6 26 25" xfId="41032"/>
    <cellStyle name="40% - Énfasis6 26 26" xfId="42435"/>
    <cellStyle name="40% - Énfasis6 26 27" xfId="43834"/>
    <cellStyle name="40% - Énfasis6 26 28" xfId="45230"/>
    <cellStyle name="40% - Énfasis6 26 29" xfId="46620"/>
    <cellStyle name="40% - Énfasis6 26 3" xfId="6108"/>
    <cellStyle name="40% - Énfasis6 26 30" xfId="47992"/>
    <cellStyle name="40% - Énfasis6 26 31" xfId="49345"/>
    <cellStyle name="40% - Énfasis6 26 32" xfId="50677"/>
    <cellStyle name="40% - Énfasis6 26 33" xfId="51981"/>
    <cellStyle name="40% - Énfasis6 26 34" xfId="53244"/>
    <cellStyle name="40% - Énfasis6 26 35" xfId="54439"/>
    <cellStyle name="40% - Énfasis6 26 36" xfId="55535"/>
    <cellStyle name="40% - Énfasis6 26 37" xfId="56506"/>
    <cellStyle name="40% - Énfasis6 26 4" xfId="11463"/>
    <cellStyle name="40% - Énfasis6 26 5" xfId="12871"/>
    <cellStyle name="40% - Énfasis6 26 6" xfId="14279"/>
    <cellStyle name="40% - Énfasis6 26 7" xfId="15687"/>
    <cellStyle name="40% - Énfasis6 26 8" xfId="17095"/>
    <cellStyle name="40% - Énfasis6 26 9" xfId="18503"/>
    <cellStyle name="40% - Énfasis6 27" xfId="4908"/>
    <cellStyle name="40% - Énfasis6 27 10" xfId="20830"/>
    <cellStyle name="40% - Énfasis6 27 11" xfId="22238"/>
    <cellStyle name="40% - Énfasis6 27 12" xfId="23646"/>
    <cellStyle name="40% - Énfasis6 27 13" xfId="25054"/>
    <cellStyle name="40% - Énfasis6 27 14" xfId="26462"/>
    <cellStyle name="40% - Énfasis6 27 15" xfId="27870"/>
    <cellStyle name="40% - Énfasis6 27 16" xfId="29279"/>
    <cellStyle name="40% - Énfasis6 27 17" xfId="30688"/>
    <cellStyle name="40% - Énfasis6 27 18" xfId="32096"/>
    <cellStyle name="40% - Énfasis6 27 19" xfId="33504"/>
    <cellStyle name="40% - Énfasis6 27 2" xfId="9425"/>
    <cellStyle name="40% - Énfasis6 27 20" xfId="34448"/>
    <cellStyle name="40% - Énfasis6 27 21" xfId="36324"/>
    <cellStyle name="40% - Énfasis6 27 22" xfId="37732"/>
    <cellStyle name="40% - Énfasis6 27 23" xfId="39138"/>
    <cellStyle name="40% - Énfasis6 27 24" xfId="40543"/>
    <cellStyle name="40% - Énfasis6 27 25" xfId="41947"/>
    <cellStyle name="40% - Énfasis6 27 26" xfId="43347"/>
    <cellStyle name="40% - Énfasis6 27 27" xfId="44744"/>
    <cellStyle name="40% - Énfasis6 27 28" xfId="46136"/>
    <cellStyle name="40% - Énfasis6 27 29" xfId="47513"/>
    <cellStyle name="40% - Énfasis6 27 3" xfId="10974"/>
    <cellStyle name="40% - Énfasis6 27 30" xfId="48876"/>
    <cellStyle name="40% - Énfasis6 27 31" xfId="50216"/>
    <cellStyle name="40% - Énfasis6 27 32" xfId="51527"/>
    <cellStyle name="40% - Énfasis6 27 33" xfId="52808"/>
    <cellStyle name="40% - Énfasis6 27 34" xfId="54025"/>
    <cellStyle name="40% - Énfasis6 27 35" xfId="55157"/>
    <cellStyle name="40% - Énfasis6 27 36" xfId="56180"/>
    <cellStyle name="40% - Énfasis6 27 37" xfId="57014"/>
    <cellStyle name="40% - Énfasis6 27 4" xfId="12382"/>
    <cellStyle name="40% - Énfasis6 27 5" xfId="13790"/>
    <cellStyle name="40% - Énfasis6 27 6" xfId="15198"/>
    <cellStyle name="40% - Énfasis6 27 7" xfId="16606"/>
    <cellStyle name="40% - Énfasis6 27 8" xfId="18014"/>
    <cellStyle name="40% - Énfasis6 27 9" xfId="19422"/>
    <cellStyle name="40% - Énfasis6 28" xfId="5843"/>
    <cellStyle name="40% - Énfasis6 28 10" xfId="17383"/>
    <cellStyle name="40% - Énfasis6 28 11" xfId="18791"/>
    <cellStyle name="40% - Énfasis6 28 12" xfId="20199"/>
    <cellStyle name="40% - Énfasis6 28 13" xfId="21607"/>
    <cellStyle name="40% - Énfasis6 28 14" xfId="23015"/>
    <cellStyle name="40% - Énfasis6 28 15" xfId="24423"/>
    <cellStyle name="40% - Énfasis6 28 16" xfId="25831"/>
    <cellStyle name="40% - Énfasis6 28 17" xfId="27239"/>
    <cellStyle name="40% - Énfasis6 28 18" xfId="28647"/>
    <cellStyle name="40% - Énfasis6 28 19" xfId="30057"/>
    <cellStyle name="40% - Énfasis6 28 2" xfId="10303"/>
    <cellStyle name="40% - Énfasis6 28 20" xfId="30196"/>
    <cellStyle name="40% - Énfasis6 28 21" xfId="33619"/>
    <cellStyle name="40% - Énfasis6 28 22" xfId="31748"/>
    <cellStyle name="40% - Énfasis6 28 23" xfId="32995"/>
    <cellStyle name="40% - Énfasis6 28 24" xfId="37102"/>
    <cellStyle name="40% - Énfasis6 28 25" xfId="38510"/>
    <cellStyle name="40% - Énfasis6 28 26" xfId="39916"/>
    <cellStyle name="40% - Énfasis6 28 27" xfId="41321"/>
    <cellStyle name="40% - Énfasis6 28 28" xfId="42723"/>
    <cellStyle name="40% - Énfasis6 28 29" xfId="44122"/>
    <cellStyle name="40% - Énfasis6 28 3" xfId="10231"/>
    <cellStyle name="40% - Énfasis6 28 30" xfId="45518"/>
    <cellStyle name="40% - Énfasis6 28 31" xfId="46904"/>
    <cellStyle name="40% - Énfasis6 28 32" xfId="48274"/>
    <cellStyle name="40% - Énfasis6 28 33" xfId="49626"/>
    <cellStyle name="40% - Énfasis6 28 34" xfId="50952"/>
    <cellStyle name="40% - Énfasis6 28 35" xfId="52255"/>
    <cellStyle name="40% - Énfasis6 28 36" xfId="53507"/>
    <cellStyle name="40% - Énfasis6 28 37" xfId="54691"/>
    <cellStyle name="40% - Énfasis6 28 4" xfId="10167"/>
    <cellStyle name="40% - Énfasis6 28 5" xfId="9031"/>
    <cellStyle name="40% - Énfasis6 28 6" xfId="11751"/>
    <cellStyle name="40% - Énfasis6 28 7" xfId="13159"/>
    <cellStyle name="40% - Énfasis6 28 8" xfId="14567"/>
    <cellStyle name="40% - Énfasis6 28 9" xfId="15975"/>
    <cellStyle name="40% - Énfasis6 29" xfId="5970"/>
    <cellStyle name="40% - Énfasis6 29 10" xfId="13900"/>
    <cellStyle name="40% - Énfasis6 29 11" xfId="15308"/>
    <cellStyle name="40% - Énfasis6 29 12" xfId="16716"/>
    <cellStyle name="40% - Énfasis6 29 13" xfId="18124"/>
    <cellStyle name="40% - Énfasis6 29 14" xfId="19532"/>
    <cellStyle name="40% - Énfasis6 29 15" xfId="20940"/>
    <cellStyle name="40% - Énfasis6 29 16" xfId="22348"/>
    <cellStyle name="40% - Énfasis6 29 17" xfId="23756"/>
    <cellStyle name="40% - Énfasis6 29 18" xfId="25164"/>
    <cellStyle name="40% - Énfasis6 29 19" xfId="26572"/>
    <cellStyle name="40% - Énfasis6 29 2" xfId="10422"/>
    <cellStyle name="40% - Énfasis6 29 20" xfId="29381"/>
    <cellStyle name="40% - Énfasis6 29 21" xfId="28918"/>
    <cellStyle name="40% - Énfasis6 29 22" xfId="28317"/>
    <cellStyle name="40% - Énfasis6 29 23" xfId="30633"/>
    <cellStyle name="40% - Énfasis6 29 24" xfId="32445"/>
    <cellStyle name="40% - Énfasis6 29 25" xfId="34679"/>
    <cellStyle name="40% - Énfasis6 29 26" xfId="36434"/>
    <cellStyle name="40% - Énfasis6 29 27" xfId="37842"/>
    <cellStyle name="40% - Énfasis6 29 28" xfId="39248"/>
    <cellStyle name="40% - Énfasis6 29 29" xfId="40653"/>
    <cellStyle name="40% - Énfasis6 29 3" xfId="9747"/>
    <cellStyle name="40% - Énfasis6 29 30" xfId="42057"/>
    <cellStyle name="40% - Énfasis6 29 31" xfId="43456"/>
    <cellStyle name="40% - Énfasis6 29 32" xfId="44852"/>
    <cellStyle name="40% - Énfasis6 29 33" xfId="46244"/>
    <cellStyle name="40% - Énfasis6 29 34" xfId="47621"/>
    <cellStyle name="40% - Énfasis6 29 35" xfId="48981"/>
    <cellStyle name="40% - Énfasis6 29 36" xfId="50320"/>
    <cellStyle name="40% - Énfasis6 29 37" xfId="51630"/>
    <cellStyle name="40% - Énfasis6 29 4" xfId="9760"/>
    <cellStyle name="40% - Énfasis6 29 5" xfId="7709"/>
    <cellStyle name="40% - Énfasis6 29 6" xfId="7147"/>
    <cellStyle name="40% - Énfasis6 29 7" xfId="7883"/>
    <cellStyle name="40% - Énfasis6 29 8" xfId="11084"/>
    <cellStyle name="40% - Énfasis6 29 9" xfId="12492"/>
    <cellStyle name="40% - Énfasis6 3" xfId="368"/>
    <cellStyle name="40% - Énfasis6 3 10" xfId="2078"/>
    <cellStyle name="40% - Énfasis6 3 11" xfId="2227"/>
    <cellStyle name="40% - Énfasis6 3 12" xfId="2380"/>
    <cellStyle name="40% - Énfasis6 3 13" xfId="2568"/>
    <cellStyle name="40% - Énfasis6 3 14" xfId="2720"/>
    <cellStyle name="40% - Énfasis6 3 15" xfId="2867"/>
    <cellStyle name="40% - Énfasis6 3 16" xfId="3001"/>
    <cellStyle name="40% - Énfasis6 3 17" xfId="58209"/>
    <cellStyle name="40% - Énfasis6 3 2" xfId="780"/>
    <cellStyle name="40% - Énfasis6 3 3" xfId="973"/>
    <cellStyle name="40% - Énfasis6 3 4" xfId="1133"/>
    <cellStyle name="40% - Énfasis6 3 5" xfId="1293"/>
    <cellStyle name="40% - Énfasis6 3 6" xfId="1453"/>
    <cellStyle name="40% - Énfasis6 3 7" xfId="1611"/>
    <cellStyle name="40% - Énfasis6 3 8" xfId="1768"/>
    <cellStyle name="40% - Énfasis6 3 9" xfId="1923"/>
    <cellStyle name="40% - Énfasis6 30" xfId="6097"/>
    <cellStyle name="40% - Énfasis6 30 10" xfId="21803"/>
    <cellStyle name="40% - Énfasis6 30 11" xfId="23211"/>
    <cellStyle name="40% - Énfasis6 30 12" xfId="24619"/>
    <cellStyle name="40% - Énfasis6 30 13" xfId="26027"/>
    <cellStyle name="40% - Énfasis6 30 14" xfId="27435"/>
    <cellStyle name="40% - Énfasis6 30 15" xfId="28843"/>
    <cellStyle name="40% - Énfasis6 30 16" xfId="30253"/>
    <cellStyle name="40% - Énfasis6 30 17" xfId="31660"/>
    <cellStyle name="40% - Énfasis6 30 18" xfId="33070"/>
    <cellStyle name="40% - Énfasis6 30 19" xfId="34476"/>
    <cellStyle name="40% - Énfasis6 30 2" xfId="10539"/>
    <cellStyle name="40% - Énfasis6 30 20" xfId="35888"/>
    <cellStyle name="40% - Énfasis6 30 21" xfId="37296"/>
    <cellStyle name="40% - Énfasis6 30 22" xfId="38704"/>
    <cellStyle name="40% - Énfasis6 30 23" xfId="40110"/>
    <cellStyle name="40% - Énfasis6 30 24" xfId="41515"/>
    <cellStyle name="40% - Énfasis6 30 25" xfId="42915"/>
    <cellStyle name="40% - Énfasis6 30 26" xfId="44314"/>
    <cellStyle name="40% - Énfasis6 30 27" xfId="45709"/>
    <cellStyle name="40% - Énfasis6 30 28" xfId="47090"/>
    <cellStyle name="40% - Énfasis6 30 29" xfId="48457"/>
    <cellStyle name="40% - Énfasis6 30 3" xfId="11947"/>
    <cellStyle name="40% - Énfasis6 30 30" xfId="49807"/>
    <cellStyle name="40% - Énfasis6 30 31" xfId="51127"/>
    <cellStyle name="40% - Énfasis6 30 32" xfId="52422"/>
    <cellStyle name="40% - Énfasis6 30 33" xfId="53663"/>
    <cellStyle name="40% - Énfasis6 30 34" xfId="54827"/>
    <cellStyle name="40% - Énfasis6 30 35" xfId="55889"/>
    <cellStyle name="40% - Énfasis6 30 36" xfId="56794"/>
    <cellStyle name="40% - Énfasis6 30 37" xfId="57474"/>
    <cellStyle name="40% - Énfasis6 30 4" xfId="13355"/>
    <cellStyle name="40% - Énfasis6 30 5" xfId="14763"/>
    <cellStyle name="40% - Énfasis6 30 6" xfId="16171"/>
    <cellStyle name="40% - Énfasis6 30 7" xfId="17579"/>
    <cellStyle name="40% - Énfasis6 30 8" xfId="18987"/>
    <cellStyle name="40% - Énfasis6 30 9" xfId="20395"/>
    <cellStyle name="40% - Énfasis6 31" xfId="6224"/>
    <cellStyle name="40% - Énfasis6 31 10" xfId="21920"/>
    <cellStyle name="40% - Énfasis6 31 11" xfId="23328"/>
    <cellStyle name="40% - Énfasis6 31 12" xfId="24736"/>
    <cellStyle name="40% - Énfasis6 31 13" xfId="26144"/>
    <cellStyle name="40% - Énfasis6 31 14" xfId="27552"/>
    <cellStyle name="40% - Énfasis6 31 15" xfId="28960"/>
    <cellStyle name="40% - Énfasis6 31 16" xfId="30370"/>
    <cellStyle name="40% - Énfasis6 31 17" xfId="31777"/>
    <cellStyle name="40% - Énfasis6 31 18" xfId="33186"/>
    <cellStyle name="40% - Énfasis6 31 19" xfId="34593"/>
    <cellStyle name="40% - Énfasis6 31 2" xfId="10656"/>
    <cellStyle name="40% - Énfasis6 31 20" xfId="36005"/>
    <cellStyle name="40% - Énfasis6 31 21" xfId="37413"/>
    <cellStyle name="40% - Énfasis6 31 22" xfId="38821"/>
    <cellStyle name="40% - Énfasis6 31 23" xfId="40227"/>
    <cellStyle name="40% - Énfasis6 31 24" xfId="41631"/>
    <cellStyle name="40% - Énfasis6 31 25" xfId="43031"/>
    <cellStyle name="40% - Énfasis6 31 26" xfId="44430"/>
    <cellStyle name="40% - Énfasis6 31 27" xfId="45823"/>
    <cellStyle name="40% - Énfasis6 31 28" xfId="47202"/>
    <cellStyle name="40% - Énfasis6 31 29" xfId="48568"/>
    <cellStyle name="40% - Énfasis6 31 3" xfId="12064"/>
    <cellStyle name="40% - Énfasis6 31 30" xfId="49918"/>
    <cellStyle name="40% - Énfasis6 31 31" xfId="51237"/>
    <cellStyle name="40% - Énfasis6 31 32" xfId="52530"/>
    <cellStyle name="40% - Énfasis6 31 33" xfId="53768"/>
    <cellStyle name="40% - Énfasis6 31 34" xfId="54922"/>
    <cellStyle name="40% - Énfasis6 31 35" xfId="55973"/>
    <cellStyle name="40% - Énfasis6 31 36" xfId="56853"/>
    <cellStyle name="40% - Énfasis6 31 37" xfId="57511"/>
    <cellStyle name="40% - Énfasis6 31 4" xfId="13472"/>
    <cellStyle name="40% - Énfasis6 31 5" xfId="14880"/>
    <cellStyle name="40% - Énfasis6 31 6" xfId="16288"/>
    <cellStyle name="40% - Énfasis6 31 7" xfId="17696"/>
    <cellStyle name="40% - Énfasis6 31 8" xfId="19104"/>
    <cellStyle name="40% - Énfasis6 31 9" xfId="20512"/>
    <cellStyle name="40% - Énfasis6 32" xfId="6351"/>
    <cellStyle name="40% - Énfasis6 32 10" xfId="22034"/>
    <cellStyle name="40% - Énfasis6 32 11" xfId="23442"/>
    <cellStyle name="40% - Énfasis6 32 12" xfId="24850"/>
    <cellStyle name="40% - Énfasis6 32 13" xfId="26258"/>
    <cellStyle name="40% - Énfasis6 32 14" xfId="27666"/>
    <cellStyle name="40% - Énfasis6 32 15" xfId="29075"/>
    <cellStyle name="40% - Énfasis6 32 16" xfId="30484"/>
    <cellStyle name="40% - Énfasis6 32 17" xfId="31892"/>
    <cellStyle name="40% - Énfasis6 32 18" xfId="33301"/>
    <cellStyle name="40% - Énfasis6 32 19" xfId="34709"/>
    <cellStyle name="40% - Énfasis6 32 2" xfId="10770"/>
    <cellStyle name="40% - Énfasis6 32 20" xfId="36120"/>
    <cellStyle name="40% - Énfasis6 32 21" xfId="37528"/>
    <cellStyle name="40% - Énfasis6 32 22" xfId="38934"/>
    <cellStyle name="40% - Énfasis6 32 23" xfId="40340"/>
    <cellStyle name="40% - Énfasis6 32 24" xfId="41744"/>
    <cellStyle name="40% - Énfasis6 32 25" xfId="43144"/>
    <cellStyle name="40% - Énfasis6 32 26" xfId="44543"/>
    <cellStyle name="40% - Énfasis6 32 27" xfId="45936"/>
    <cellStyle name="40% - Énfasis6 32 28" xfId="47313"/>
    <cellStyle name="40% - Énfasis6 32 29" xfId="48678"/>
    <cellStyle name="40% - Énfasis6 32 3" xfId="12178"/>
    <cellStyle name="40% - Énfasis6 32 30" xfId="50024"/>
    <cellStyle name="40% - Énfasis6 32 31" xfId="51340"/>
    <cellStyle name="40% - Énfasis6 32 32" xfId="52629"/>
    <cellStyle name="40% - Énfasis6 32 33" xfId="53860"/>
    <cellStyle name="40% - Énfasis6 32 34" xfId="55003"/>
    <cellStyle name="40% - Énfasis6 32 35" xfId="56045"/>
    <cellStyle name="40% - Énfasis6 32 36" xfId="56910"/>
    <cellStyle name="40% - Énfasis6 32 37" xfId="57547"/>
    <cellStyle name="40% - Énfasis6 32 4" xfId="13586"/>
    <cellStyle name="40% - Énfasis6 32 5" xfId="14994"/>
    <cellStyle name="40% - Énfasis6 32 6" xfId="16402"/>
    <cellStyle name="40% - Énfasis6 32 7" xfId="17810"/>
    <cellStyle name="40% - Énfasis6 32 8" xfId="19218"/>
    <cellStyle name="40% - Énfasis6 32 9" xfId="20626"/>
    <cellStyle name="40% - Énfasis6 33" xfId="6478"/>
    <cellStyle name="40% - Énfasis6 33 10" xfId="22150"/>
    <cellStyle name="40% - Énfasis6 33 11" xfId="23558"/>
    <cellStyle name="40% - Énfasis6 33 12" xfId="24966"/>
    <cellStyle name="40% - Énfasis6 33 13" xfId="26374"/>
    <cellStyle name="40% - Énfasis6 33 14" xfId="27782"/>
    <cellStyle name="40% - Énfasis6 33 15" xfId="29191"/>
    <cellStyle name="40% - Énfasis6 33 16" xfId="30600"/>
    <cellStyle name="40% - Énfasis6 33 17" xfId="32008"/>
    <cellStyle name="40% - Énfasis6 33 18" xfId="33417"/>
    <cellStyle name="40% - Énfasis6 33 19" xfId="34825"/>
    <cellStyle name="40% - Énfasis6 33 2" xfId="10886"/>
    <cellStyle name="40% - Énfasis6 33 20" xfId="36236"/>
    <cellStyle name="40% - Énfasis6 33 21" xfId="37644"/>
    <cellStyle name="40% - Énfasis6 33 22" xfId="39050"/>
    <cellStyle name="40% - Énfasis6 33 23" xfId="40455"/>
    <cellStyle name="40% - Énfasis6 33 24" xfId="41859"/>
    <cellStyle name="40% - Énfasis6 33 25" xfId="43259"/>
    <cellStyle name="40% - Énfasis6 33 26" xfId="44657"/>
    <cellStyle name="40% - Énfasis6 33 27" xfId="46049"/>
    <cellStyle name="40% - Énfasis6 33 28" xfId="47426"/>
    <cellStyle name="40% - Énfasis6 33 29" xfId="48791"/>
    <cellStyle name="40% - Énfasis6 33 3" xfId="12294"/>
    <cellStyle name="40% - Énfasis6 33 30" xfId="50132"/>
    <cellStyle name="40% - Énfasis6 33 31" xfId="51445"/>
    <cellStyle name="40% - Énfasis6 33 32" xfId="52730"/>
    <cellStyle name="40% - Énfasis6 33 33" xfId="53951"/>
    <cellStyle name="40% - Énfasis6 33 34" xfId="55089"/>
    <cellStyle name="40% - Énfasis6 33 35" xfId="56118"/>
    <cellStyle name="40% - Énfasis6 33 36" xfId="56970"/>
    <cellStyle name="40% - Énfasis6 33 37" xfId="57583"/>
    <cellStyle name="40% - Énfasis6 33 4" xfId="13702"/>
    <cellStyle name="40% - Énfasis6 33 5" xfId="15110"/>
    <cellStyle name="40% - Énfasis6 33 6" xfId="16518"/>
    <cellStyle name="40% - Énfasis6 33 7" xfId="17926"/>
    <cellStyle name="40% - Énfasis6 33 8" xfId="19334"/>
    <cellStyle name="40% - Énfasis6 33 9" xfId="20742"/>
    <cellStyle name="40% - Énfasis6 34" xfId="6605"/>
    <cellStyle name="40% - Énfasis6 34 10" xfId="22264"/>
    <cellStyle name="40% - Énfasis6 34 11" xfId="23672"/>
    <cellStyle name="40% - Énfasis6 34 12" xfId="25080"/>
    <cellStyle name="40% - Énfasis6 34 13" xfId="26488"/>
    <cellStyle name="40% - Énfasis6 34 14" xfId="27896"/>
    <cellStyle name="40% - Énfasis6 34 15" xfId="29305"/>
    <cellStyle name="40% - Énfasis6 34 16" xfId="30714"/>
    <cellStyle name="40% - Énfasis6 34 17" xfId="32122"/>
    <cellStyle name="40% - Énfasis6 34 18" xfId="33530"/>
    <cellStyle name="40% - Énfasis6 34 19" xfId="34939"/>
    <cellStyle name="40% - Énfasis6 34 2" xfId="11000"/>
    <cellStyle name="40% - Énfasis6 34 20" xfId="36350"/>
    <cellStyle name="40% - Énfasis6 34 21" xfId="37758"/>
    <cellStyle name="40% - Énfasis6 34 22" xfId="39164"/>
    <cellStyle name="40% - Énfasis6 34 23" xfId="40569"/>
    <cellStyle name="40% - Énfasis6 34 24" xfId="41973"/>
    <cellStyle name="40% - Énfasis6 34 25" xfId="43373"/>
    <cellStyle name="40% - Énfasis6 34 26" xfId="44770"/>
    <cellStyle name="40% - Énfasis6 34 27" xfId="46162"/>
    <cellStyle name="40% - Énfasis6 34 28" xfId="47539"/>
    <cellStyle name="40% - Énfasis6 34 29" xfId="48901"/>
    <cellStyle name="40% - Énfasis6 34 3" xfId="12408"/>
    <cellStyle name="40% - Énfasis6 34 30" xfId="50240"/>
    <cellStyle name="40% - Énfasis6 34 31" xfId="51550"/>
    <cellStyle name="40% - Énfasis6 34 32" xfId="52830"/>
    <cellStyle name="40% - Énfasis6 34 33" xfId="54047"/>
    <cellStyle name="40% - Énfasis6 34 34" xfId="55175"/>
    <cellStyle name="40% - Énfasis6 34 35" xfId="56193"/>
    <cellStyle name="40% - Énfasis6 34 36" xfId="57024"/>
    <cellStyle name="40% - Énfasis6 34 37" xfId="57619"/>
    <cellStyle name="40% - Énfasis6 34 4" xfId="13816"/>
    <cellStyle name="40% - Énfasis6 34 5" xfId="15224"/>
    <cellStyle name="40% - Énfasis6 34 6" xfId="16632"/>
    <cellStyle name="40% - Énfasis6 34 7" xfId="18040"/>
    <cellStyle name="40% - Énfasis6 34 8" xfId="19448"/>
    <cellStyle name="40% - Énfasis6 34 9" xfId="20856"/>
    <cellStyle name="40% - Énfasis6 35" xfId="6732"/>
    <cellStyle name="40% - Énfasis6 35 10" xfId="22376"/>
    <cellStyle name="40% - Énfasis6 35 11" xfId="23784"/>
    <cellStyle name="40% - Énfasis6 35 12" xfId="25192"/>
    <cellStyle name="40% - Énfasis6 35 13" xfId="26600"/>
    <cellStyle name="40% - Énfasis6 35 14" xfId="28008"/>
    <cellStyle name="40% - Énfasis6 35 15" xfId="29417"/>
    <cellStyle name="40% - Énfasis6 35 16" xfId="30826"/>
    <cellStyle name="40% - Énfasis6 35 17" xfId="32234"/>
    <cellStyle name="40% - Énfasis6 35 18" xfId="33642"/>
    <cellStyle name="40% - Énfasis6 35 19" xfId="35050"/>
    <cellStyle name="40% - Énfasis6 35 2" xfId="11112"/>
    <cellStyle name="40% - Énfasis6 35 20" xfId="36462"/>
    <cellStyle name="40% - Énfasis6 35 21" xfId="37870"/>
    <cellStyle name="40% - Énfasis6 35 22" xfId="39276"/>
    <cellStyle name="40% - Énfasis6 35 23" xfId="40681"/>
    <cellStyle name="40% - Énfasis6 35 24" xfId="42085"/>
    <cellStyle name="40% - Énfasis6 35 25" xfId="43484"/>
    <cellStyle name="40% - Énfasis6 35 26" xfId="44880"/>
    <cellStyle name="40% - Énfasis6 35 27" xfId="46272"/>
    <cellStyle name="40% - Énfasis6 35 28" xfId="47649"/>
    <cellStyle name="40% - Énfasis6 35 29" xfId="49008"/>
    <cellStyle name="40% - Énfasis6 35 3" xfId="12520"/>
    <cellStyle name="40% - Énfasis6 35 30" xfId="50347"/>
    <cellStyle name="40% - Énfasis6 35 31" xfId="51657"/>
    <cellStyle name="40% - Énfasis6 35 32" xfId="52933"/>
    <cellStyle name="40% - Énfasis6 35 33" xfId="54140"/>
    <cellStyle name="40% - Énfasis6 35 34" xfId="55260"/>
    <cellStyle name="40% - Énfasis6 35 35" xfId="56267"/>
    <cellStyle name="40% - Énfasis6 35 36" xfId="57082"/>
    <cellStyle name="40% - Énfasis6 35 37" xfId="57655"/>
    <cellStyle name="40% - Énfasis6 35 4" xfId="13928"/>
    <cellStyle name="40% - Énfasis6 35 5" xfId="15336"/>
    <cellStyle name="40% - Énfasis6 35 6" xfId="16744"/>
    <cellStyle name="40% - Énfasis6 35 7" xfId="18152"/>
    <cellStyle name="40% - Énfasis6 35 8" xfId="19560"/>
    <cellStyle name="40% - Énfasis6 35 9" xfId="20968"/>
    <cellStyle name="40% - Énfasis6 36" xfId="6859"/>
    <cellStyle name="40% - Énfasis6 36 10" xfId="22485"/>
    <cellStyle name="40% - Énfasis6 36 11" xfId="23893"/>
    <cellStyle name="40% - Énfasis6 36 12" xfId="25301"/>
    <cellStyle name="40% - Énfasis6 36 13" xfId="26709"/>
    <cellStyle name="40% - Énfasis6 36 14" xfId="28117"/>
    <cellStyle name="40% - Énfasis6 36 15" xfId="29526"/>
    <cellStyle name="40% - Énfasis6 36 16" xfId="30935"/>
    <cellStyle name="40% - Énfasis6 36 17" xfId="32343"/>
    <cellStyle name="40% - Énfasis6 36 18" xfId="33750"/>
    <cellStyle name="40% - Énfasis6 36 19" xfId="35159"/>
    <cellStyle name="40% - Énfasis6 36 2" xfId="11221"/>
    <cellStyle name="40% - Énfasis6 36 20" xfId="36571"/>
    <cellStyle name="40% - Énfasis6 36 21" xfId="37979"/>
    <cellStyle name="40% - Énfasis6 36 22" xfId="39385"/>
    <cellStyle name="40% - Énfasis6 36 23" xfId="40790"/>
    <cellStyle name="40% - Énfasis6 36 24" xfId="42194"/>
    <cellStyle name="40% - Énfasis6 36 25" xfId="43593"/>
    <cellStyle name="40% - Énfasis6 36 26" xfId="44989"/>
    <cellStyle name="40% - Énfasis6 36 27" xfId="46380"/>
    <cellStyle name="40% - Énfasis6 36 28" xfId="47754"/>
    <cellStyle name="40% - Énfasis6 36 29" xfId="49113"/>
    <cellStyle name="40% - Énfasis6 36 3" xfId="12629"/>
    <cellStyle name="40% - Énfasis6 36 30" xfId="50450"/>
    <cellStyle name="40% - Énfasis6 36 31" xfId="51758"/>
    <cellStyle name="40% - Énfasis6 36 32" xfId="53028"/>
    <cellStyle name="40% - Énfasis6 36 33" xfId="54231"/>
    <cellStyle name="40% - Énfasis6 36 34" xfId="55342"/>
    <cellStyle name="40% - Énfasis6 36 35" xfId="56342"/>
    <cellStyle name="40% - Énfasis6 36 36" xfId="57141"/>
    <cellStyle name="40% - Énfasis6 36 37" xfId="57691"/>
    <cellStyle name="40% - Énfasis6 36 4" xfId="14037"/>
    <cellStyle name="40% - Énfasis6 36 5" xfId="15445"/>
    <cellStyle name="40% - Énfasis6 36 6" xfId="16853"/>
    <cellStyle name="40% - Énfasis6 36 7" xfId="18261"/>
    <cellStyle name="40% - Énfasis6 36 8" xfId="19669"/>
    <cellStyle name="40% - Énfasis6 36 9" xfId="21077"/>
    <cellStyle name="40% - Énfasis6 37" xfId="6986"/>
    <cellStyle name="40% - Énfasis6 37 10" xfId="22591"/>
    <cellStyle name="40% - Énfasis6 37 11" xfId="23999"/>
    <cellStyle name="40% - Énfasis6 37 12" xfId="25407"/>
    <cellStyle name="40% - Énfasis6 37 13" xfId="26815"/>
    <cellStyle name="40% - Énfasis6 37 14" xfId="28223"/>
    <cellStyle name="40% - Énfasis6 37 15" xfId="29632"/>
    <cellStyle name="40% - Énfasis6 37 16" xfId="31041"/>
    <cellStyle name="40% - Énfasis6 37 17" xfId="32449"/>
    <cellStyle name="40% - Énfasis6 37 18" xfId="33856"/>
    <cellStyle name="40% - Énfasis6 37 19" xfId="35265"/>
    <cellStyle name="40% - Énfasis6 37 2" xfId="11327"/>
    <cellStyle name="40% - Énfasis6 37 20" xfId="36677"/>
    <cellStyle name="40% - Énfasis6 37 21" xfId="38085"/>
    <cellStyle name="40% - Énfasis6 37 22" xfId="39491"/>
    <cellStyle name="40% - Énfasis6 37 23" xfId="40896"/>
    <cellStyle name="40% - Énfasis6 37 24" xfId="42299"/>
    <cellStyle name="40% - Énfasis6 37 25" xfId="43698"/>
    <cellStyle name="40% - Énfasis6 37 26" xfId="45094"/>
    <cellStyle name="40% - Énfasis6 37 27" xfId="46484"/>
    <cellStyle name="40% - Énfasis6 37 28" xfId="47858"/>
    <cellStyle name="40% - Énfasis6 37 29" xfId="49216"/>
    <cellStyle name="40% - Énfasis6 37 3" xfId="12735"/>
    <cellStyle name="40% - Énfasis6 37 30" xfId="50550"/>
    <cellStyle name="40% - Énfasis6 37 31" xfId="51855"/>
    <cellStyle name="40% - Énfasis6 37 32" xfId="53123"/>
    <cellStyle name="40% - Énfasis6 37 33" xfId="54325"/>
    <cellStyle name="40% - Énfasis6 37 34" xfId="55429"/>
    <cellStyle name="40% - Énfasis6 37 35" xfId="56413"/>
    <cellStyle name="40% - Énfasis6 37 36" xfId="57195"/>
    <cellStyle name="40% - Énfasis6 37 37" xfId="57726"/>
    <cellStyle name="40% - Énfasis6 37 4" xfId="14143"/>
    <cellStyle name="40% - Énfasis6 37 5" xfId="15551"/>
    <cellStyle name="40% - Énfasis6 37 6" xfId="16959"/>
    <cellStyle name="40% - Énfasis6 37 7" xfId="18367"/>
    <cellStyle name="40% - Énfasis6 37 8" xfId="19775"/>
    <cellStyle name="40% - Énfasis6 37 9" xfId="21183"/>
    <cellStyle name="40% - Énfasis6 38" xfId="7113"/>
    <cellStyle name="40% - Énfasis6 38 10" xfId="22694"/>
    <cellStyle name="40% - Énfasis6 38 11" xfId="24102"/>
    <cellStyle name="40% - Énfasis6 38 12" xfId="25510"/>
    <cellStyle name="40% - Énfasis6 38 13" xfId="26918"/>
    <cellStyle name="40% - Énfasis6 38 14" xfId="28326"/>
    <cellStyle name="40% - Énfasis6 38 15" xfId="29735"/>
    <cellStyle name="40% - Énfasis6 38 16" xfId="31142"/>
    <cellStyle name="40% - Énfasis6 38 17" xfId="32552"/>
    <cellStyle name="40% - Énfasis6 38 18" xfId="33959"/>
    <cellStyle name="40% - Énfasis6 38 19" xfId="35367"/>
    <cellStyle name="40% - Énfasis6 38 2" xfId="11430"/>
    <cellStyle name="40% - Énfasis6 38 20" xfId="36780"/>
    <cellStyle name="40% - Énfasis6 38 21" xfId="38188"/>
    <cellStyle name="40% - Énfasis6 38 22" xfId="39594"/>
    <cellStyle name="40% - Énfasis6 38 23" xfId="40999"/>
    <cellStyle name="40% - Énfasis6 38 24" xfId="42402"/>
    <cellStyle name="40% - Énfasis6 38 25" xfId="43801"/>
    <cellStyle name="40% - Énfasis6 38 26" xfId="45197"/>
    <cellStyle name="40% - Énfasis6 38 27" xfId="46587"/>
    <cellStyle name="40% - Énfasis6 38 28" xfId="47959"/>
    <cellStyle name="40% - Énfasis6 38 29" xfId="49312"/>
    <cellStyle name="40% - Énfasis6 38 3" xfId="12838"/>
    <cellStyle name="40% - Énfasis6 38 30" xfId="50644"/>
    <cellStyle name="40% - Énfasis6 38 31" xfId="51948"/>
    <cellStyle name="40% - Énfasis6 38 32" xfId="53211"/>
    <cellStyle name="40% - Énfasis6 38 33" xfId="54407"/>
    <cellStyle name="40% - Énfasis6 38 34" xfId="55505"/>
    <cellStyle name="40% - Énfasis6 38 35" xfId="56476"/>
    <cellStyle name="40% - Énfasis6 38 36" xfId="57249"/>
    <cellStyle name="40% - Énfasis6 38 37" xfId="57760"/>
    <cellStyle name="40% - Énfasis6 38 4" xfId="14246"/>
    <cellStyle name="40% - Énfasis6 38 5" xfId="15654"/>
    <cellStyle name="40% - Énfasis6 38 6" xfId="17062"/>
    <cellStyle name="40% - Énfasis6 38 7" xfId="18470"/>
    <cellStyle name="40% - Énfasis6 38 8" xfId="19878"/>
    <cellStyle name="40% - Énfasis6 38 9" xfId="21286"/>
    <cellStyle name="40% - Énfasis6 39" xfId="7240"/>
    <cellStyle name="40% - Énfasis6 39 10" xfId="22793"/>
    <cellStyle name="40% - Énfasis6 39 11" xfId="24201"/>
    <cellStyle name="40% - Énfasis6 39 12" xfId="25609"/>
    <cellStyle name="40% - Énfasis6 39 13" xfId="27017"/>
    <cellStyle name="40% - Énfasis6 39 14" xfId="28425"/>
    <cellStyle name="40% - Énfasis6 39 15" xfId="29835"/>
    <cellStyle name="40% - Énfasis6 39 16" xfId="31242"/>
    <cellStyle name="40% - Énfasis6 39 17" xfId="32652"/>
    <cellStyle name="40% - Énfasis6 39 18" xfId="34059"/>
    <cellStyle name="40% - Énfasis6 39 19" xfId="35467"/>
    <cellStyle name="40% - Énfasis6 39 2" xfId="11529"/>
    <cellStyle name="40% - Énfasis6 39 20" xfId="36880"/>
    <cellStyle name="40% - Énfasis6 39 21" xfId="38288"/>
    <cellStyle name="40% - Énfasis6 39 22" xfId="39694"/>
    <cellStyle name="40% - Énfasis6 39 23" xfId="41099"/>
    <cellStyle name="40% - Énfasis6 39 24" xfId="42501"/>
    <cellStyle name="40% - Énfasis6 39 25" xfId="43900"/>
    <cellStyle name="40% - Énfasis6 39 26" xfId="45296"/>
    <cellStyle name="40% - Énfasis6 39 27" xfId="46684"/>
    <cellStyle name="40% - Énfasis6 39 28" xfId="48054"/>
    <cellStyle name="40% - Énfasis6 39 29" xfId="49407"/>
    <cellStyle name="40% - Énfasis6 39 3" xfId="12937"/>
    <cellStyle name="40% - Énfasis6 39 30" xfId="50735"/>
    <cellStyle name="40% - Énfasis6 39 31" xfId="52039"/>
    <cellStyle name="40% - Énfasis6 39 32" xfId="53299"/>
    <cellStyle name="40% - Énfasis6 39 33" xfId="54493"/>
    <cellStyle name="40% - Énfasis6 39 34" xfId="55584"/>
    <cellStyle name="40% - Énfasis6 39 35" xfId="56547"/>
    <cellStyle name="40% - Énfasis6 39 36" xfId="57302"/>
    <cellStyle name="40% - Énfasis6 39 37" xfId="57794"/>
    <cellStyle name="40% - Énfasis6 39 4" xfId="14345"/>
    <cellStyle name="40% - Énfasis6 39 5" xfId="15753"/>
    <cellStyle name="40% - Énfasis6 39 6" xfId="17161"/>
    <cellStyle name="40% - Énfasis6 39 7" xfId="18569"/>
    <cellStyle name="40% - Énfasis6 39 8" xfId="19977"/>
    <cellStyle name="40% - Énfasis6 39 9" xfId="21385"/>
    <cellStyle name="40% - Énfasis6 4" xfId="425"/>
    <cellStyle name="40% - Énfasis6 4 10" xfId="2062"/>
    <cellStyle name="40% - Énfasis6 4 11" xfId="2212"/>
    <cellStyle name="40% - Énfasis6 4 12" xfId="2395"/>
    <cellStyle name="40% - Énfasis6 4 13" xfId="2552"/>
    <cellStyle name="40% - Énfasis6 4 14" xfId="2704"/>
    <cellStyle name="40% - Énfasis6 4 15" xfId="2852"/>
    <cellStyle name="40% - Énfasis6 4 16" xfId="3002"/>
    <cellStyle name="40% - Énfasis6 4 17" xfId="58210"/>
    <cellStyle name="40% - Énfasis6 4 2" xfId="796"/>
    <cellStyle name="40% - Énfasis6 4 3" xfId="957"/>
    <cellStyle name="40% - Énfasis6 4 4" xfId="1117"/>
    <cellStyle name="40% - Énfasis6 4 5" xfId="1277"/>
    <cellStyle name="40% - Énfasis6 4 6" xfId="1437"/>
    <cellStyle name="40% - Énfasis6 4 7" xfId="1595"/>
    <cellStyle name="40% - Énfasis6 4 8" xfId="1752"/>
    <cellStyle name="40% - Énfasis6 4 9" xfId="1907"/>
    <cellStyle name="40% - Énfasis6 40" xfId="7367"/>
    <cellStyle name="40% - Énfasis6 40 10" xfId="22891"/>
    <cellStyle name="40% - Énfasis6 40 11" xfId="24299"/>
    <cellStyle name="40% - Énfasis6 40 12" xfId="25707"/>
    <cellStyle name="40% - Énfasis6 40 13" xfId="27115"/>
    <cellStyle name="40% - Énfasis6 40 14" xfId="28523"/>
    <cellStyle name="40% - Énfasis6 40 15" xfId="29933"/>
    <cellStyle name="40% - Énfasis6 40 16" xfId="31340"/>
    <cellStyle name="40% - Énfasis6 40 17" xfId="32750"/>
    <cellStyle name="40% - Énfasis6 40 18" xfId="34156"/>
    <cellStyle name="40% - Énfasis6 40 19" xfId="35565"/>
    <cellStyle name="40% - Énfasis6 40 2" xfId="11627"/>
    <cellStyle name="40% - Énfasis6 40 20" xfId="36978"/>
    <cellStyle name="40% - Énfasis6 40 21" xfId="38386"/>
    <cellStyle name="40% - Énfasis6 40 22" xfId="39792"/>
    <cellStyle name="40% - Énfasis6 40 23" xfId="41197"/>
    <cellStyle name="40% - Énfasis6 40 24" xfId="42599"/>
    <cellStyle name="40% - Énfasis6 40 25" xfId="43998"/>
    <cellStyle name="40% - Énfasis6 40 26" xfId="45394"/>
    <cellStyle name="40% - Énfasis6 40 27" xfId="46782"/>
    <cellStyle name="40% - Énfasis6 40 28" xfId="48152"/>
    <cellStyle name="40% - Énfasis6 40 29" xfId="49504"/>
    <cellStyle name="40% - Énfasis6 40 3" xfId="13035"/>
    <cellStyle name="40% - Énfasis6 40 30" xfId="50830"/>
    <cellStyle name="40% - Énfasis6 40 31" xfId="52134"/>
    <cellStyle name="40% - Énfasis6 40 32" xfId="53389"/>
    <cellStyle name="40% - Énfasis6 40 33" xfId="54578"/>
    <cellStyle name="40% - Énfasis6 40 34" xfId="55663"/>
    <cellStyle name="40% - Énfasis6 40 35" xfId="56616"/>
    <cellStyle name="40% - Énfasis6 40 36" xfId="57353"/>
    <cellStyle name="40% - Énfasis6 40 37" xfId="57828"/>
    <cellStyle name="40% - Énfasis6 40 4" xfId="14443"/>
    <cellStyle name="40% - Énfasis6 40 5" xfId="15851"/>
    <cellStyle name="40% - Énfasis6 40 6" xfId="17259"/>
    <cellStyle name="40% - Énfasis6 40 7" xfId="18667"/>
    <cellStyle name="40% - Énfasis6 40 8" xfId="20075"/>
    <cellStyle name="40% - Énfasis6 40 9" xfId="21483"/>
    <cellStyle name="40% - Énfasis6 41" xfId="7493"/>
    <cellStyle name="40% - Énfasis6 41 10" xfId="22979"/>
    <cellStyle name="40% - Énfasis6 41 11" xfId="24387"/>
    <cellStyle name="40% - Énfasis6 41 12" xfId="25795"/>
    <cellStyle name="40% - Énfasis6 41 13" xfId="27203"/>
    <cellStyle name="40% - Énfasis6 41 14" xfId="28611"/>
    <cellStyle name="40% - Énfasis6 41 15" xfId="30021"/>
    <cellStyle name="40% - Énfasis6 41 16" xfId="31428"/>
    <cellStyle name="40% - Énfasis6 41 17" xfId="32838"/>
    <cellStyle name="40% - Énfasis6 41 18" xfId="34244"/>
    <cellStyle name="40% - Énfasis6 41 19" xfId="35653"/>
    <cellStyle name="40% - Énfasis6 41 2" xfId="11715"/>
    <cellStyle name="40% - Énfasis6 41 20" xfId="37066"/>
    <cellStyle name="40% - Énfasis6 41 21" xfId="38474"/>
    <cellStyle name="40% - Énfasis6 41 22" xfId="39880"/>
    <cellStyle name="40% - Énfasis6 41 23" xfId="41285"/>
    <cellStyle name="40% - Énfasis6 41 24" xfId="42687"/>
    <cellStyle name="40% - Énfasis6 41 25" xfId="44086"/>
    <cellStyle name="40% - Énfasis6 41 26" xfId="45482"/>
    <cellStyle name="40% - Énfasis6 41 27" xfId="46868"/>
    <cellStyle name="40% - Énfasis6 41 28" xfId="48238"/>
    <cellStyle name="40% - Énfasis6 41 29" xfId="49590"/>
    <cellStyle name="40% - Énfasis6 41 3" xfId="13123"/>
    <cellStyle name="40% - Énfasis6 41 30" xfId="50916"/>
    <cellStyle name="40% - Énfasis6 41 31" xfId="52219"/>
    <cellStyle name="40% - Énfasis6 41 32" xfId="53472"/>
    <cellStyle name="40% - Énfasis6 41 33" xfId="54657"/>
    <cellStyle name="40% - Énfasis6 41 34" xfId="55735"/>
    <cellStyle name="40% - Énfasis6 41 35" xfId="56674"/>
    <cellStyle name="40% - Énfasis6 41 36" xfId="57400"/>
    <cellStyle name="40% - Énfasis6 41 37" xfId="57860"/>
    <cellStyle name="40% - Énfasis6 41 4" xfId="14531"/>
    <cellStyle name="40% - Énfasis6 41 5" xfId="15939"/>
    <cellStyle name="40% - Énfasis6 41 6" xfId="17347"/>
    <cellStyle name="40% - Énfasis6 41 7" xfId="18755"/>
    <cellStyle name="40% - Énfasis6 41 8" xfId="20163"/>
    <cellStyle name="40% - Énfasis6 41 9" xfId="21571"/>
    <cellStyle name="40% - Énfasis6 42" xfId="7620"/>
    <cellStyle name="40% - Énfasis6 43" xfId="11757"/>
    <cellStyle name="40% - Énfasis6 44" xfId="13165"/>
    <cellStyle name="40% - Énfasis6 45" xfId="14573"/>
    <cellStyle name="40% - Énfasis6 46" xfId="15981"/>
    <cellStyle name="40% - Énfasis6 47" xfId="17389"/>
    <cellStyle name="40% - Énfasis6 48" xfId="18797"/>
    <cellStyle name="40% - Énfasis6 49" xfId="20205"/>
    <cellStyle name="40% - Énfasis6 5" xfId="495"/>
    <cellStyle name="40% - Énfasis6 5 10" xfId="2127"/>
    <cellStyle name="40% - Énfasis6 5 11" xfId="2273"/>
    <cellStyle name="40% - Énfasis6 5 12" xfId="2462"/>
    <cellStyle name="40% - Énfasis6 5 13" xfId="2619"/>
    <cellStyle name="40% - Énfasis6 5 14" xfId="2768"/>
    <cellStyle name="40% - Énfasis6 5 15" xfId="2909"/>
    <cellStyle name="40% - Énfasis6 5 16" xfId="3003"/>
    <cellStyle name="40% - Énfasis6 5 2" xfId="865"/>
    <cellStyle name="40% - Énfasis6 5 3" xfId="1025"/>
    <cellStyle name="40% - Énfasis6 5 4" xfId="1185"/>
    <cellStyle name="40% - Énfasis6 5 5" xfId="1345"/>
    <cellStyle name="40% - Énfasis6 5 6" xfId="1504"/>
    <cellStyle name="40% - Énfasis6 5 7" xfId="1663"/>
    <cellStyle name="40% - Énfasis6 5 8" xfId="1819"/>
    <cellStyle name="40% - Énfasis6 5 9" xfId="1975"/>
    <cellStyle name="40% - Énfasis6 50" xfId="21613"/>
    <cellStyle name="40% - Énfasis6 51" xfId="23021"/>
    <cellStyle name="40% - Énfasis6 52" xfId="24429"/>
    <cellStyle name="40% - Énfasis6 53" xfId="25837"/>
    <cellStyle name="40% - Énfasis6 54" xfId="27245"/>
    <cellStyle name="40% - Énfasis6 55" xfId="28653"/>
    <cellStyle name="40% - Énfasis6 56" xfId="30063"/>
    <cellStyle name="40% - Énfasis6 57" xfId="31470"/>
    <cellStyle name="40% - Énfasis6 58" xfId="32880"/>
    <cellStyle name="40% - Énfasis6 59" xfId="34286"/>
    <cellStyle name="40% - Énfasis6 6" xfId="528"/>
    <cellStyle name="40% - Énfasis6 6 10" xfId="2145"/>
    <cellStyle name="40% - Énfasis6 6 11" xfId="2291"/>
    <cellStyle name="40% - Énfasis6 6 12" xfId="2480"/>
    <cellStyle name="40% - Énfasis6 6 13" xfId="2637"/>
    <cellStyle name="40% - Énfasis6 6 14" xfId="2786"/>
    <cellStyle name="40% - Énfasis6 6 15" xfId="2927"/>
    <cellStyle name="40% - Énfasis6 6 16" xfId="3004"/>
    <cellStyle name="40% - Énfasis6 6 17" xfId="58211"/>
    <cellStyle name="40% - Énfasis6 6 2" xfId="883"/>
    <cellStyle name="40% - Énfasis6 6 3" xfId="1043"/>
    <cellStyle name="40% - Énfasis6 6 4" xfId="1203"/>
    <cellStyle name="40% - Énfasis6 6 5" xfId="1363"/>
    <cellStyle name="40% - Énfasis6 6 6" xfId="1522"/>
    <cellStyle name="40% - Énfasis6 6 7" xfId="1681"/>
    <cellStyle name="40% - Énfasis6 6 8" xfId="1837"/>
    <cellStyle name="40% - Énfasis6 6 9" xfId="1993"/>
    <cellStyle name="40% - Énfasis6 60" xfId="25737"/>
    <cellStyle name="40% - Énfasis6 61" xfId="37108"/>
    <cellStyle name="40% - Énfasis6 62" xfId="38516"/>
    <cellStyle name="40% - Énfasis6 63" xfId="39922"/>
    <cellStyle name="40% - Énfasis6 64" xfId="41327"/>
    <cellStyle name="40% - Énfasis6 65" xfId="42729"/>
    <cellStyle name="40% - Énfasis6 66" xfId="44128"/>
    <cellStyle name="40% - Énfasis6 67" xfId="45524"/>
    <cellStyle name="40% - Énfasis6 68" xfId="46910"/>
    <cellStyle name="40% - Énfasis6 69" xfId="48280"/>
    <cellStyle name="40% - Énfasis6 7" xfId="585"/>
    <cellStyle name="40% - Énfasis6 7 10" xfId="2191"/>
    <cellStyle name="40% - Énfasis6 7 11" xfId="2330"/>
    <cellStyle name="40% - Énfasis6 7 12" xfId="2529"/>
    <cellStyle name="40% - Énfasis6 7 13" xfId="2685"/>
    <cellStyle name="40% - Énfasis6 7 14" xfId="2830"/>
    <cellStyle name="40% - Énfasis6 7 15" xfId="2965"/>
    <cellStyle name="40% - Énfasis6 7 16" xfId="3005"/>
    <cellStyle name="40% - Énfasis6 7 17" xfId="58212"/>
    <cellStyle name="40% - Énfasis6 7 2" xfId="933"/>
    <cellStyle name="40% - Énfasis6 7 3" xfId="1093"/>
    <cellStyle name="40% - Énfasis6 7 4" xfId="1253"/>
    <cellStyle name="40% - Énfasis6 7 5" xfId="1413"/>
    <cellStyle name="40% - Énfasis6 7 6" xfId="1571"/>
    <cellStyle name="40% - Énfasis6 7 7" xfId="1729"/>
    <cellStyle name="40% - Énfasis6 7 8" xfId="1885"/>
    <cellStyle name="40% - Énfasis6 7 9" xfId="2040"/>
    <cellStyle name="40% - Énfasis6 70" xfId="49632"/>
    <cellStyle name="40% - Énfasis6 71" xfId="50958"/>
    <cellStyle name="40% - Énfasis6 72" xfId="52261"/>
    <cellStyle name="40% - Énfasis6 73" xfId="53513"/>
    <cellStyle name="40% - Énfasis6 74" xfId="54696"/>
    <cellStyle name="40% - Énfasis6 75" xfId="55772"/>
    <cellStyle name="40% - Énfasis6 76" xfId="56708"/>
    <cellStyle name="40% - Énfasis6 77" xfId="57430"/>
    <cellStyle name="40% - Énfasis6 78" xfId="58208"/>
    <cellStyle name="40% - Énfasis6 79" xfId="58256"/>
    <cellStyle name="40% - Énfasis6 8" xfId="642"/>
    <cellStyle name="40% - Énfasis6 8 10" xfId="4640"/>
    <cellStyle name="40% - Énfasis6 8 11" xfId="4777"/>
    <cellStyle name="40% - Énfasis6 8 12" xfId="4899"/>
    <cellStyle name="40% - Énfasis6 8 13" xfId="5025"/>
    <cellStyle name="40% - Énfasis6 8 14" xfId="5143"/>
    <cellStyle name="40% - Énfasis6 8 15" xfId="5276"/>
    <cellStyle name="40% - Énfasis6 8 16" xfId="5402"/>
    <cellStyle name="40% - Énfasis6 8 17" xfId="5526"/>
    <cellStyle name="40% - Énfasis6 8 18" xfId="5649"/>
    <cellStyle name="40% - Énfasis6 8 19" xfId="5747"/>
    <cellStyle name="40% - Énfasis6 8 2" xfId="3195"/>
    <cellStyle name="40% - Énfasis6 8 20" xfId="5917"/>
    <cellStyle name="40% - Énfasis6 8 21" xfId="6044"/>
    <cellStyle name="40% - Énfasis6 8 22" xfId="6171"/>
    <cellStyle name="40% - Énfasis6 8 23" xfId="6298"/>
    <cellStyle name="40% - Énfasis6 8 24" xfId="6425"/>
    <cellStyle name="40% - Énfasis6 8 25" xfId="6552"/>
    <cellStyle name="40% - Énfasis6 8 26" xfId="6679"/>
    <cellStyle name="40% - Énfasis6 8 27" xfId="6806"/>
    <cellStyle name="40% - Énfasis6 8 28" xfId="6933"/>
    <cellStyle name="40% - Énfasis6 8 29" xfId="7060"/>
    <cellStyle name="40% - Énfasis6 8 3" xfId="3787"/>
    <cellStyle name="40% - Énfasis6 8 30" xfId="7187"/>
    <cellStyle name="40% - Énfasis6 8 31" xfId="7314"/>
    <cellStyle name="40% - Énfasis6 8 32" xfId="7441"/>
    <cellStyle name="40% - Énfasis6 8 33" xfId="7567"/>
    <cellStyle name="40% - Énfasis6 8 34" xfId="7694"/>
    <cellStyle name="40% - Énfasis6 8 35" xfId="7785"/>
    <cellStyle name="40% - Énfasis6 8 36" xfId="8058"/>
    <cellStyle name="40% - Énfasis6 8 37" xfId="11805"/>
    <cellStyle name="40% - Énfasis6 8 38" xfId="13213"/>
    <cellStyle name="40% - Énfasis6 8 39" xfId="14621"/>
    <cellStyle name="40% - Énfasis6 8 4" xfId="3908"/>
    <cellStyle name="40% - Énfasis6 8 40" xfId="16029"/>
    <cellStyle name="40% - Énfasis6 8 41" xfId="17437"/>
    <cellStyle name="40% - Énfasis6 8 42" xfId="18845"/>
    <cellStyle name="40% - Énfasis6 8 43" xfId="20253"/>
    <cellStyle name="40% - Énfasis6 8 44" xfId="21661"/>
    <cellStyle name="40% - Énfasis6 8 45" xfId="23069"/>
    <cellStyle name="40% - Énfasis6 8 46" xfId="24477"/>
    <cellStyle name="40% - Énfasis6 8 47" xfId="25885"/>
    <cellStyle name="40% - Énfasis6 8 48" xfId="27293"/>
    <cellStyle name="40% - Énfasis6 8 49" xfId="28701"/>
    <cellStyle name="40% - Énfasis6 8 5" xfId="4031"/>
    <cellStyle name="40% - Énfasis6 8 50" xfId="30111"/>
    <cellStyle name="40% - Énfasis6 8 51" xfId="31518"/>
    <cellStyle name="40% - Énfasis6 8 52" xfId="32928"/>
    <cellStyle name="40% - Énfasis6 8 53" xfId="34471"/>
    <cellStyle name="40% - Énfasis6 8 54" xfId="35405"/>
    <cellStyle name="40% - Énfasis6 8 55" xfId="37155"/>
    <cellStyle name="40% - Énfasis6 8 56" xfId="38563"/>
    <cellStyle name="40% - Énfasis6 8 57" xfId="39969"/>
    <cellStyle name="40% - Énfasis6 8 58" xfId="41374"/>
    <cellStyle name="40% - Énfasis6 8 59" xfId="42776"/>
    <cellStyle name="40% - Énfasis6 8 6" xfId="4154"/>
    <cellStyle name="40% - Énfasis6 8 60" xfId="44175"/>
    <cellStyle name="40% - Énfasis6 8 61" xfId="45571"/>
    <cellStyle name="40% - Énfasis6 8 62" xfId="46956"/>
    <cellStyle name="40% - Énfasis6 8 63" xfId="48326"/>
    <cellStyle name="40% - Énfasis6 8 64" xfId="49678"/>
    <cellStyle name="40% - Énfasis6 8 65" xfId="51002"/>
    <cellStyle name="40% - Énfasis6 8 66" xfId="52301"/>
    <cellStyle name="40% - Énfasis6 8 67" xfId="53549"/>
    <cellStyle name="40% - Énfasis6 8 68" xfId="54728"/>
    <cellStyle name="40% - Énfasis6 8 69" xfId="55800"/>
    <cellStyle name="40% - Énfasis6 8 7" xfId="4278"/>
    <cellStyle name="40% - Énfasis6 8 70" xfId="56729"/>
    <cellStyle name="40% - Énfasis6 8 8" xfId="4401"/>
    <cellStyle name="40% - Énfasis6 8 9" xfId="4526"/>
    <cellStyle name="40% - Énfasis6 80" xfId="58265"/>
    <cellStyle name="40% - Énfasis6 81" xfId="58296"/>
    <cellStyle name="40% - Énfasis6 82" xfId="58310"/>
    <cellStyle name="40% - Énfasis6 83" xfId="58324"/>
    <cellStyle name="40% - Énfasis6 84" xfId="58338"/>
    <cellStyle name="40% - Énfasis6 85" xfId="58352"/>
    <cellStyle name="40% - Énfasis6 86" xfId="58366"/>
    <cellStyle name="40% - Énfasis6 87" xfId="58380"/>
    <cellStyle name="40% - Énfasis6 88" xfId="58394"/>
    <cellStyle name="40% - Énfasis6 89" xfId="58407"/>
    <cellStyle name="40% - Énfasis6 9" xfId="647"/>
    <cellStyle name="40% - Énfasis6 9 10" xfId="4646"/>
    <cellStyle name="40% - Énfasis6 9 11" xfId="4783"/>
    <cellStyle name="40% - Énfasis6 9 12" xfId="4905"/>
    <cellStyle name="40% - Énfasis6 9 13" xfId="5031"/>
    <cellStyle name="40% - Énfasis6 9 14" xfId="5149"/>
    <cellStyle name="40% - Énfasis6 9 15" xfId="5282"/>
    <cellStyle name="40% - Énfasis6 9 16" xfId="5408"/>
    <cellStyle name="40% - Énfasis6 9 17" xfId="5532"/>
    <cellStyle name="40% - Énfasis6 9 18" xfId="5655"/>
    <cellStyle name="40% - Énfasis6 9 19" xfId="5753"/>
    <cellStyle name="40% - Énfasis6 9 2" xfId="3236"/>
    <cellStyle name="40% - Énfasis6 9 2 2" xfId="3663"/>
    <cellStyle name="40% - Énfasis6 9 20" xfId="5923"/>
    <cellStyle name="40% - Énfasis6 9 21" xfId="6050"/>
    <cellStyle name="40% - Énfasis6 9 22" xfId="6177"/>
    <cellStyle name="40% - Énfasis6 9 23" xfId="6304"/>
    <cellStyle name="40% - Énfasis6 9 24" xfId="6431"/>
    <cellStyle name="40% - Énfasis6 9 25" xfId="6558"/>
    <cellStyle name="40% - Énfasis6 9 26" xfId="6685"/>
    <cellStyle name="40% - Énfasis6 9 27" xfId="6812"/>
    <cellStyle name="40% - Énfasis6 9 28" xfId="6939"/>
    <cellStyle name="40% - Énfasis6 9 29" xfId="7066"/>
    <cellStyle name="40% - Énfasis6 9 3" xfId="3793"/>
    <cellStyle name="40% - Énfasis6 9 30" xfId="7193"/>
    <cellStyle name="40% - Énfasis6 9 31" xfId="7320"/>
    <cellStyle name="40% - Énfasis6 9 32" xfId="7447"/>
    <cellStyle name="40% - Énfasis6 9 33" xfId="7573"/>
    <cellStyle name="40% - Énfasis6 9 34" xfId="7700"/>
    <cellStyle name="40% - Énfasis6 9 35" xfId="7825"/>
    <cellStyle name="40% - Énfasis6 9 36" xfId="11262"/>
    <cellStyle name="40% - Énfasis6 9 37" xfId="12670"/>
    <cellStyle name="40% - Énfasis6 9 38" xfId="14078"/>
    <cellStyle name="40% - Énfasis6 9 39" xfId="15486"/>
    <cellStyle name="40% - Énfasis6 9 4" xfId="3914"/>
    <cellStyle name="40% - Énfasis6 9 40" xfId="16894"/>
    <cellStyle name="40% - Énfasis6 9 41" xfId="18302"/>
    <cellStyle name="40% - Énfasis6 9 42" xfId="19710"/>
    <cellStyle name="40% - Énfasis6 9 43" xfId="21118"/>
    <cellStyle name="40% - Énfasis6 9 44" xfId="22526"/>
    <cellStyle name="40% - Énfasis6 9 45" xfId="23934"/>
    <cellStyle name="40% - Énfasis6 9 46" xfId="25342"/>
    <cellStyle name="40% - Énfasis6 9 47" xfId="26750"/>
    <cellStyle name="40% - Énfasis6 9 48" xfId="28158"/>
    <cellStyle name="40% - Énfasis6 9 49" xfId="29567"/>
    <cellStyle name="40% - Énfasis6 9 5" xfId="4037"/>
    <cellStyle name="40% - Énfasis6 9 50" xfId="30976"/>
    <cellStyle name="40% - Énfasis6 9 51" xfId="32384"/>
    <cellStyle name="40% - Énfasis6 9 52" xfId="33791"/>
    <cellStyle name="40% - Énfasis6 9 53" xfId="34752"/>
    <cellStyle name="40% - Énfasis6 9 54" xfId="36612"/>
    <cellStyle name="40% - Énfasis6 9 55" xfId="38020"/>
    <cellStyle name="40% - Énfasis6 9 56" xfId="39426"/>
    <cellStyle name="40% - Énfasis6 9 57" xfId="40831"/>
    <cellStyle name="40% - Énfasis6 9 58" xfId="42235"/>
    <cellStyle name="40% - Énfasis6 9 59" xfId="43634"/>
    <cellStyle name="40% - Énfasis6 9 6" xfId="4160"/>
    <cellStyle name="40% - Énfasis6 9 60" xfId="45030"/>
    <cellStyle name="40% - Énfasis6 9 61" xfId="46421"/>
    <cellStyle name="40% - Énfasis6 9 62" xfId="47795"/>
    <cellStyle name="40% - Énfasis6 9 63" xfId="49154"/>
    <cellStyle name="40% - Énfasis6 9 64" xfId="50491"/>
    <cellStyle name="40% - Énfasis6 9 65" xfId="51798"/>
    <cellStyle name="40% - Énfasis6 9 66" xfId="53068"/>
    <cellStyle name="40% - Énfasis6 9 67" xfId="54271"/>
    <cellStyle name="40% - Énfasis6 9 68" xfId="55379"/>
    <cellStyle name="40% - Énfasis6 9 69" xfId="56374"/>
    <cellStyle name="40% - Énfasis6 9 7" xfId="4284"/>
    <cellStyle name="40% - Énfasis6 9 70" xfId="57171"/>
    <cellStyle name="40% - Énfasis6 9 8" xfId="4407"/>
    <cellStyle name="40% - Énfasis6 9 9" xfId="4532"/>
    <cellStyle name="40% - Énfasis6 90" xfId="58420"/>
    <cellStyle name="40% - Énfasis6 91" xfId="58432"/>
    <cellStyle name="40% - Énfasis6 92" xfId="58443"/>
    <cellStyle name="40% - Énfasis6 93" xfId="58453"/>
    <cellStyle name="40% - Énfasis6 94" xfId="58461"/>
    <cellStyle name="40% - Énfasis6 95" xfId="58477"/>
    <cellStyle name="40% - Énfasis6 96" xfId="58492"/>
    <cellStyle name="40% - Énfasis6 97" xfId="58512"/>
    <cellStyle name="60% - Énfasis1" xfId="265" builtinId="32" customBuiltin="1"/>
    <cellStyle name="60% - Énfasis1 10" xfId="3610"/>
    <cellStyle name="60% - Énfasis1 10 10" xfId="18076"/>
    <cellStyle name="60% - Énfasis1 10 11" xfId="19484"/>
    <cellStyle name="60% - Énfasis1 10 12" xfId="20892"/>
    <cellStyle name="60% - Énfasis1 10 13" xfId="22300"/>
    <cellStyle name="60% - Énfasis1 10 14" xfId="23708"/>
    <cellStyle name="60% - Énfasis1 10 15" xfId="25116"/>
    <cellStyle name="60% - Énfasis1 10 16" xfId="26524"/>
    <cellStyle name="60% - Énfasis1 10 17" xfId="27932"/>
    <cellStyle name="60% - Énfasis1 10 18" xfId="29341"/>
    <cellStyle name="60% - Énfasis1 10 19" xfId="30750"/>
    <cellStyle name="60% - Énfasis1 10 2" xfId="8184"/>
    <cellStyle name="60% - Énfasis1 10 20" xfId="34278"/>
    <cellStyle name="60% - Énfasis1 10 21" xfId="35763"/>
    <cellStyle name="60% - Énfasis1 10 22" xfId="34514"/>
    <cellStyle name="60% - Énfasis1 10 23" xfId="36386"/>
    <cellStyle name="60% - Énfasis1 10 24" xfId="37794"/>
    <cellStyle name="60% - Énfasis1 10 25" xfId="39200"/>
    <cellStyle name="60% - Énfasis1 10 26" xfId="40605"/>
    <cellStyle name="60% - Énfasis1 10 27" xfId="42009"/>
    <cellStyle name="60% - Énfasis1 10 28" xfId="43409"/>
    <cellStyle name="60% - Énfasis1 10 29" xfId="44806"/>
    <cellStyle name="60% - Énfasis1 10 3" xfId="9797"/>
    <cellStyle name="60% - Énfasis1 10 30" xfId="46198"/>
    <cellStyle name="60% - Énfasis1 10 31" xfId="47575"/>
    <cellStyle name="60% - Énfasis1 10 32" xfId="48937"/>
    <cellStyle name="60% - Énfasis1 10 33" xfId="50276"/>
    <cellStyle name="60% - Énfasis1 10 34" xfId="51586"/>
    <cellStyle name="60% - Énfasis1 10 35" xfId="52866"/>
    <cellStyle name="60% - Énfasis1 10 36" xfId="54082"/>
    <cellStyle name="60% - Énfasis1 10 37" xfId="55210"/>
    <cellStyle name="60% - Énfasis1 10 4" xfId="8839"/>
    <cellStyle name="60% - Énfasis1 10 5" xfId="11036"/>
    <cellStyle name="60% - Énfasis1 10 6" xfId="12444"/>
    <cellStyle name="60% - Énfasis1 10 7" xfId="13852"/>
    <cellStyle name="60% - Énfasis1 10 8" xfId="15260"/>
    <cellStyle name="60% - Énfasis1 10 9" xfId="16668"/>
    <cellStyle name="60% - Énfasis1 11" xfId="3728"/>
    <cellStyle name="60% - Énfasis1 11 10" xfId="19252"/>
    <cellStyle name="60% - Énfasis1 11 11" xfId="20660"/>
    <cellStyle name="60% - Énfasis1 11 12" xfId="22068"/>
    <cellStyle name="60% - Énfasis1 11 13" xfId="23476"/>
    <cellStyle name="60% - Énfasis1 11 14" xfId="24884"/>
    <cellStyle name="60% - Énfasis1 11 15" xfId="26292"/>
    <cellStyle name="60% - Énfasis1 11 16" xfId="27700"/>
    <cellStyle name="60% - Énfasis1 11 17" xfId="29109"/>
    <cellStyle name="60% - Énfasis1 11 18" xfId="30518"/>
    <cellStyle name="60% - Énfasis1 11 19" xfId="31926"/>
    <cellStyle name="60% - Énfasis1 11 2" xfId="8345"/>
    <cellStyle name="60% - Énfasis1 11 20" xfId="33492"/>
    <cellStyle name="60% - Énfasis1 11 21" xfId="33357"/>
    <cellStyle name="60% - Énfasis1 11 22" xfId="36154"/>
    <cellStyle name="60% - Énfasis1 11 23" xfId="37562"/>
    <cellStyle name="60% - Énfasis1 11 24" xfId="38968"/>
    <cellStyle name="60% - Énfasis1 11 25" xfId="40374"/>
    <cellStyle name="60% - Énfasis1 11 26" xfId="41778"/>
    <cellStyle name="60% - Énfasis1 11 27" xfId="43178"/>
    <cellStyle name="60% - Énfasis1 11 28" xfId="44577"/>
    <cellStyle name="60% - Énfasis1 11 29" xfId="45970"/>
    <cellStyle name="60% - Énfasis1 11 3" xfId="8108"/>
    <cellStyle name="60% - Énfasis1 11 30" xfId="47347"/>
    <cellStyle name="60% - Énfasis1 11 31" xfId="48712"/>
    <cellStyle name="60% - Énfasis1 11 32" xfId="50058"/>
    <cellStyle name="60% - Énfasis1 11 33" xfId="51374"/>
    <cellStyle name="60% - Énfasis1 11 34" xfId="52662"/>
    <cellStyle name="60% - Énfasis1 11 35" xfId="53893"/>
    <cellStyle name="60% - Énfasis1 11 36" xfId="55036"/>
    <cellStyle name="60% - Énfasis1 11 37" xfId="56077"/>
    <cellStyle name="60% - Énfasis1 11 4" xfId="10804"/>
    <cellStyle name="60% - Énfasis1 11 5" xfId="12212"/>
    <cellStyle name="60% - Énfasis1 11 6" xfId="13620"/>
    <cellStyle name="60% - Énfasis1 11 7" xfId="15028"/>
    <cellStyle name="60% - Énfasis1 11 8" xfId="16436"/>
    <cellStyle name="60% - Énfasis1 11 9" xfId="17844"/>
    <cellStyle name="60% - Énfasis1 12" xfId="3849"/>
    <cellStyle name="60% - Énfasis1 12 10" xfId="17225"/>
    <cellStyle name="60% - Énfasis1 12 11" xfId="18633"/>
    <cellStyle name="60% - Énfasis1 12 12" xfId="20041"/>
    <cellStyle name="60% - Énfasis1 12 13" xfId="21449"/>
    <cellStyle name="60% - Énfasis1 12 14" xfId="22857"/>
    <cellStyle name="60% - Énfasis1 12 15" xfId="24265"/>
    <cellStyle name="60% - Énfasis1 12 16" xfId="25673"/>
    <cellStyle name="60% - Énfasis1 12 17" xfId="27081"/>
    <cellStyle name="60% - Énfasis1 12 18" xfId="28489"/>
    <cellStyle name="60% - Énfasis1 12 19" xfId="29899"/>
    <cellStyle name="60% - Énfasis1 12 2" xfId="8458"/>
    <cellStyle name="60% - Énfasis1 12 20" xfId="32963"/>
    <cellStyle name="60% - Énfasis1 12 21" xfId="30320"/>
    <cellStyle name="60% - Énfasis1 12 22" xfId="35522"/>
    <cellStyle name="60% - Énfasis1 12 23" xfId="35224"/>
    <cellStyle name="60% - Énfasis1 12 24" xfId="36944"/>
    <cellStyle name="60% - Énfasis1 12 25" xfId="38352"/>
    <cellStyle name="60% - Énfasis1 12 26" xfId="39758"/>
    <cellStyle name="60% - Énfasis1 12 27" xfId="41163"/>
    <cellStyle name="60% - Énfasis1 12 28" xfId="42565"/>
    <cellStyle name="60% - Énfasis1 12 29" xfId="43964"/>
    <cellStyle name="60% - Énfasis1 12 3" xfId="6970"/>
    <cellStyle name="60% - Énfasis1 12 30" xfId="45360"/>
    <cellStyle name="60% - Énfasis1 12 31" xfId="46748"/>
    <cellStyle name="60% - Énfasis1 12 32" xfId="48118"/>
    <cellStyle name="60% - Énfasis1 12 33" xfId="49471"/>
    <cellStyle name="60% - Énfasis1 12 34" xfId="50798"/>
    <cellStyle name="60% - Énfasis1 12 35" xfId="52102"/>
    <cellStyle name="60% - Énfasis1 12 36" xfId="53359"/>
    <cellStyle name="60% - Énfasis1 12 37" xfId="54550"/>
    <cellStyle name="60% - Énfasis1 12 4" xfId="9445"/>
    <cellStyle name="60% - Énfasis1 12 5" xfId="8499"/>
    <cellStyle name="60% - Énfasis1 12 6" xfId="11593"/>
    <cellStyle name="60% - Énfasis1 12 7" xfId="13001"/>
    <cellStyle name="60% - Énfasis1 12 8" xfId="14409"/>
    <cellStyle name="60% - Énfasis1 12 9" xfId="15817"/>
    <cellStyle name="60% - Énfasis1 13" xfId="3972"/>
    <cellStyle name="60% - Énfasis1 13 10" xfId="20917"/>
    <cellStyle name="60% - Énfasis1 13 11" xfId="22325"/>
    <cellStyle name="60% - Énfasis1 13 12" xfId="23733"/>
    <cellStyle name="60% - Énfasis1 13 13" xfId="25141"/>
    <cellStyle name="60% - Énfasis1 13 14" xfId="26549"/>
    <cellStyle name="60% - Énfasis1 13 15" xfId="27957"/>
    <cellStyle name="60% - Énfasis1 13 16" xfId="29366"/>
    <cellStyle name="60% - Énfasis1 13 17" xfId="30775"/>
    <cellStyle name="60% - Énfasis1 13 18" xfId="32183"/>
    <cellStyle name="60% - Énfasis1 13 19" xfId="33591"/>
    <cellStyle name="60% - Énfasis1 13 2" xfId="8570"/>
    <cellStyle name="60% - Énfasis1 13 20" xfId="34539"/>
    <cellStyle name="60% - Énfasis1 13 21" xfId="36411"/>
    <cellStyle name="60% - Énfasis1 13 22" xfId="37819"/>
    <cellStyle name="60% - Énfasis1 13 23" xfId="39225"/>
    <cellStyle name="60% - Énfasis1 13 24" xfId="40630"/>
    <cellStyle name="60% - Énfasis1 13 25" xfId="42034"/>
    <cellStyle name="60% - Énfasis1 13 26" xfId="43434"/>
    <cellStyle name="60% - Énfasis1 13 27" xfId="44830"/>
    <cellStyle name="60% - Énfasis1 13 28" xfId="46222"/>
    <cellStyle name="60% - Énfasis1 13 29" xfId="47599"/>
    <cellStyle name="60% - Énfasis1 13 3" xfId="11061"/>
    <cellStyle name="60% - Énfasis1 13 30" xfId="48960"/>
    <cellStyle name="60% - Énfasis1 13 31" xfId="50299"/>
    <cellStyle name="60% - Énfasis1 13 32" xfId="51609"/>
    <cellStyle name="60% - Énfasis1 13 33" xfId="52888"/>
    <cellStyle name="60% - Énfasis1 13 34" xfId="54099"/>
    <cellStyle name="60% - Énfasis1 13 35" xfId="55223"/>
    <cellStyle name="60% - Énfasis1 13 36" xfId="56237"/>
    <cellStyle name="60% - Énfasis1 13 37" xfId="57061"/>
    <cellStyle name="60% - Énfasis1 13 4" xfId="12469"/>
    <cellStyle name="60% - Énfasis1 13 5" xfId="13877"/>
    <cellStyle name="60% - Énfasis1 13 6" xfId="15285"/>
    <cellStyle name="60% - Énfasis1 13 7" xfId="16693"/>
    <cellStyle name="60% - Énfasis1 13 8" xfId="18101"/>
    <cellStyle name="60% - Énfasis1 13 9" xfId="19509"/>
    <cellStyle name="60% - Énfasis1 14" xfId="4095"/>
    <cellStyle name="60% - Énfasis1 14 10" xfId="11486"/>
    <cellStyle name="60% - Énfasis1 14 11" xfId="12894"/>
    <cellStyle name="60% - Énfasis1 14 12" xfId="14302"/>
    <cellStyle name="60% - Énfasis1 14 13" xfId="15710"/>
    <cellStyle name="60% - Énfasis1 14 14" xfId="17118"/>
    <cellStyle name="60% - Énfasis1 14 15" xfId="18526"/>
    <cellStyle name="60% - Énfasis1 14 16" xfId="19934"/>
    <cellStyle name="60% - Énfasis1 14 17" xfId="21342"/>
    <cellStyle name="60% - Énfasis1 14 18" xfId="22750"/>
    <cellStyle name="60% - Énfasis1 14 19" xfId="24158"/>
    <cellStyle name="60% - Énfasis1 14 2" xfId="8682"/>
    <cellStyle name="60% - Énfasis1 14 20" xfId="32516"/>
    <cellStyle name="60% - Énfasis1 14 21" xfId="26244"/>
    <cellStyle name="60% - Énfasis1 14 22" xfId="33223"/>
    <cellStyle name="60% - Énfasis1 14 23" xfId="29799"/>
    <cellStyle name="60% - Énfasis1 14 24" xfId="31886"/>
    <cellStyle name="60% - Énfasis1 14 25" xfId="29284"/>
    <cellStyle name="60% - Énfasis1 14 26" xfId="20358"/>
    <cellStyle name="60% - Énfasis1 14 27" xfId="35108"/>
    <cellStyle name="60% - Énfasis1 14 28" xfId="36837"/>
    <cellStyle name="60% - Énfasis1 14 29" xfId="38245"/>
    <cellStyle name="60% - Énfasis1 14 3" xfId="9911"/>
    <cellStyle name="60% - Énfasis1 14 30" xfId="39651"/>
    <cellStyle name="60% - Énfasis1 14 31" xfId="41056"/>
    <cellStyle name="60% - Énfasis1 14 32" xfId="42458"/>
    <cellStyle name="60% - Énfasis1 14 33" xfId="43857"/>
    <cellStyle name="60% - Énfasis1 14 34" xfId="45253"/>
    <cellStyle name="60% - Énfasis1 14 35" xfId="46642"/>
    <cellStyle name="60% - Énfasis1 14 36" xfId="48014"/>
    <cellStyle name="60% - Énfasis1 14 37" xfId="49367"/>
    <cellStyle name="60% - Énfasis1 14 4" xfId="6693"/>
    <cellStyle name="60% - Énfasis1 14 5" xfId="7231"/>
    <cellStyle name="60% - Énfasis1 14 6" xfId="7845"/>
    <cellStyle name="60% - Énfasis1 14 7" xfId="7597"/>
    <cellStyle name="60% - Énfasis1 14 8" xfId="7235"/>
    <cellStyle name="60% - Énfasis1 14 9" xfId="10255"/>
    <cellStyle name="60% - Énfasis1 15" xfId="4219"/>
    <cellStyle name="60% - Énfasis1 15 10" xfId="19189"/>
    <cellStyle name="60% - Énfasis1 15 11" xfId="20597"/>
    <cellStyle name="60% - Énfasis1 15 12" xfId="22005"/>
    <cellStyle name="60% - Énfasis1 15 13" xfId="23413"/>
    <cellStyle name="60% - Énfasis1 15 14" xfId="24821"/>
    <cellStyle name="60% - Énfasis1 15 15" xfId="26229"/>
    <cellStyle name="60% - Énfasis1 15 16" xfId="27637"/>
    <cellStyle name="60% - Énfasis1 15 17" xfId="29045"/>
    <cellStyle name="60% - Énfasis1 15 18" xfId="30454"/>
    <cellStyle name="60% - Énfasis1 15 19" xfId="31862"/>
    <cellStyle name="60% - Énfasis1 15 2" xfId="8795"/>
    <cellStyle name="60% - Énfasis1 15 20" xfId="33001"/>
    <cellStyle name="60% - Énfasis1 15 21" xfId="21963"/>
    <cellStyle name="60% - Énfasis1 15 22" xfId="36090"/>
    <cellStyle name="60% - Énfasis1 15 23" xfId="37498"/>
    <cellStyle name="60% - Énfasis1 15 24" xfId="38904"/>
    <cellStyle name="60% - Énfasis1 15 25" xfId="40310"/>
    <cellStyle name="60% - Énfasis1 15 26" xfId="41714"/>
    <cellStyle name="60% - Énfasis1 15 27" xfId="43114"/>
    <cellStyle name="60% - Énfasis1 15 28" xfId="44513"/>
    <cellStyle name="60% - Énfasis1 15 29" xfId="45906"/>
    <cellStyle name="60% - Énfasis1 15 3" xfId="7887"/>
    <cellStyle name="60% - Énfasis1 15 30" xfId="47283"/>
    <cellStyle name="60% - Énfasis1 15 31" xfId="48649"/>
    <cellStyle name="60% - Énfasis1 15 32" xfId="49996"/>
    <cellStyle name="60% - Énfasis1 15 33" xfId="51314"/>
    <cellStyle name="60% - Énfasis1 15 34" xfId="52606"/>
    <cellStyle name="60% - Énfasis1 15 35" xfId="53838"/>
    <cellStyle name="60% - Énfasis1 15 36" xfId="54981"/>
    <cellStyle name="60% - Énfasis1 15 37" xfId="56026"/>
    <cellStyle name="60% - Énfasis1 15 4" xfId="10741"/>
    <cellStyle name="60% - Énfasis1 15 5" xfId="12149"/>
    <cellStyle name="60% - Énfasis1 15 6" xfId="13557"/>
    <cellStyle name="60% - Énfasis1 15 7" xfId="14965"/>
    <cellStyle name="60% - Énfasis1 15 8" xfId="16373"/>
    <cellStyle name="60% - Énfasis1 15 9" xfId="17781"/>
    <cellStyle name="60% - Énfasis1 16" xfId="4343"/>
    <cellStyle name="60% - Énfasis1 16 10" xfId="20787"/>
    <cellStyle name="60% - Énfasis1 16 11" xfId="22195"/>
    <cellStyle name="60% - Énfasis1 16 12" xfId="23603"/>
    <cellStyle name="60% - Énfasis1 16 13" xfId="25011"/>
    <cellStyle name="60% - Énfasis1 16 14" xfId="26419"/>
    <cellStyle name="60% - Énfasis1 16 15" xfId="27827"/>
    <cellStyle name="60% - Énfasis1 16 16" xfId="29236"/>
    <cellStyle name="60% - Énfasis1 16 17" xfId="30645"/>
    <cellStyle name="60% - Énfasis1 16 18" xfId="32053"/>
    <cellStyle name="60% - Énfasis1 16 19" xfId="33462"/>
    <cellStyle name="60% - Énfasis1 16 2" xfId="8907"/>
    <cellStyle name="60% - Énfasis1 16 20" xfId="34404"/>
    <cellStyle name="60% - Énfasis1 16 21" xfId="36281"/>
    <cellStyle name="60% - Énfasis1 16 22" xfId="37689"/>
    <cellStyle name="60% - Énfasis1 16 23" xfId="39095"/>
    <cellStyle name="60% - Énfasis1 16 24" xfId="40500"/>
    <cellStyle name="60% - Énfasis1 16 25" xfId="41904"/>
    <cellStyle name="60% - Énfasis1 16 26" xfId="43304"/>
    <cellStyle name="60% - Énfasis1 16 27" xfId="44701"/>
    <cellStyle name="60% - Énfasis1 16 28" xfId="46093"/>
    <cellStyle name="60% - Énfasis1 16 29" xfId="47470"/>
    <cellStyle name="60% - Énfasis1 16 3" xfId="10931"/>
    <cellStyle name="60% - Énfasis1 16 30" xfId="48835"/>
    <cellStyle name="60% - Énfasis1 16 31" xfId="50176"/>
    <cellStyle name="60% - Énfasis1 16 32" xfId="51489"/>
    <cellStyle name="60% - Énfasis1 16 33" xfId="52773"/>
    <cellStyle name="60% - Énfasis1 16 34" xfId="53992"/>
    <cellStyle name="60% - Énfasis1 16 35" xfId="55129"/>
    <cellStyle name="60% - Énfasis1 16 36" xfId="56156"/>
    <cellStyle name="60% - Énfasis1 16 37" xfId="57001"/>
    <cellStyle name="60% - Énfasis1 16 4" xfId="12339"/>
    <cellStyle name="60% - Énfasis1 16 5" xfId="13747"/>
    <cellStyle name="60% - Énfasis1 16 6" xfId="15155"/>
    <cellStyle name="60% - Énfasis1 16 7" xfId="16563"/>
    <cellStyle name="60% - Énfasis1 16 8" xfId="17971"/>
    <cellStyle name="60% - Énfasis1 16 9" xfId="19379"/>
    <cellStyle name="60% - Énfasis1 17" xfId="4467"/>
    <cellStyle name="60% - Énfasis1 17 10" xfId="18420"/>
    <cellStyle name="60% - Énfasis1 17 11" xfId="19828"/>
    <cellStyle name="60% - Énfasis1 17 12" xfId="21236"/>
    <cellStyle name="60% - Énfasis1 17 13" xfId="22644"/>
    <cellStyle name="60% - Énfasis1 17 14" xfId="24052"/>
    <cellStyle name="60% - Énfasis1 17 15" xfId="25460"/>
    <cellStyle name="60% - Énfasis1 17 16" xfId="26868"/>
    <cellStyle name="60% - Énfasis1 17 17" xfId="28276"/>
    <cellStyle name="60% - Énfasis1 17 18" xfId="29685"/>
    <cellStyle name="60% - Énfasis1 17 19" xfId="31093"/>
    <cellStyle name="60% - Énfasis1 17 2" xfId="9017"/>
    <cellStyle name="60% - Énfasis1 17 20" xfId="29881"/>
    <cellStyle name="60% - Énfasis1 17 21" xfId="35679"/>
    <cellStyle name="60% - Énfasis1 17 22" xfId="34880"/>
    <cellStyle name="60% - Énfasis1 17 23" xfId="36730"/>
    <cellStyle name="60% - Énfasis1 17 24" xfId="38138"/>
    <cellStyle name="60% - Énfasis1 17 25" xfId="39544"/>
    <cellStyle name="60% - Énfasis1 17 26" xfId="40949"/>
    <cellStyle name="60% - Énfasis1 17 27" xfId="42352"/>
    <cellStyle name="60% - Énfasis1 17 28" xfId="43751"/>
    <cellStyle name="60% - Énfasis1 17 29" xfId="45147"/>
    <cellStyle name="60% - Énfasis1 17 3" xfId="8097"/>
    <cellStyle name="60% - Énfasis1 17 30" xfId="46537"/>
    <cellStyle name="60% - Énfasis1 17 31" xfId="47911"/>
    <cellStyle name="60% - Énfasis1 17 32" xfId="49268"/>
    <cellStyle name="60% - Énfasis1 17 33" xfId="50601"/>
    <cellStyle name="60% - Énfasis1 17 34" xfId="51906"/>
    <cellStyle name="60% - Énfasis1 17 35" xfId="53172"/>
    <cellStyle name="60% - Énfasis1 17 36" xfId="54371"/>
    <cellStyle name="60% - Énfasis1 17 37" xfId="55472"/>
    <cellStyle name="60% - Énfasis1 17 4" xfId="8699"/>
    <cellStyle name="60% - Énfasis1 17 5" xfId="11380"/>
    <cellStyle name="60% - Énfasis1 17 6" xfId="12788"/>
    <cellStyle name="60% - Énfasis1 17 7" xfId="14196"/>
    <cellStyle name="60% - Énfasis1 17 8" xfId="15604"/>
    <cellStyle name="60% - Énfasis1 17 9" xfId="17012"/>
    <cellStyle name="60% - Énfasis1 18" xfId="4581"/>
    <cellStyle name="60% - Énfasis1 18 10" xfId="19623"/>
    <cellStyle name="60% - Énfasis1 18 11" xfId="21031"/>
    <cellStyle name="60% - Énfasis1 18 12" xfId="22439"/>
    <cellStyle name="60% - Énfasis1 18 13" xfId="23847"/>
    <cellStyle name="60% - Énfasis1 18 14" xfId="25255"/>
    <cellStyle name="60% - Énfasis1 18 15" xfId="26663"/>
    <cellStyle name="60% - Énfasis1 18 16" xfId="28071"/>
    <cellStyle name="60% - Énfasis1 18 17" xfId="29480"/>
    <cellStyle name="60% - Énfasis1 18 18" xfId="30889"/>
    <cellStyle name="60% - Énfasis1 18 19" xfId="32297"/>
    <cellStyle name="60% - Énfasis1 18 2" xfId="9121"/>
    <cellStyle name="60% - Énfasis1 18 20" xfId="30064"/>
    <cellStyle name="60% - Énfasis1 18 21" xfId="34658"/>
    <cellStyle name="60% - Énfasis1 18 22" xfId="36525"/>
    <cellStyle name="60% - Énfasis1 18 23" xfId="37933"/>
    <cellStyle name="60% - Énfasis1 18 24" xfId="39339"/>
    <cellStyle name="60% - Énfasis1 18 25" xfId="40744"/>
    <cellStyle name="60% - Énfasis1 18 26" xfId="42148"/>
    <cellStyle name="60% - Énfasis1 18 27" xfId="43547"/>
    <cellStyle name="60% - Énfasis1 18 28" xfId="44943"/>
    <cellStyle name="60% - Énfasis1 18 29" xfId="46335"/>
    <cellStyle name="60% - Énfasis1 18 3" xfId="9734"/>
    <cellStyle name="60% - Énfasis1 18 30" xfId="47710"/>
    <cellStyle name="60% - Énfasis1 18 31" xfId="49069"/>
    <cellStyle name="60% - Énfasis1 18 32" xfId="50407"/>
    <cellStyle name="60% - Énfasis1 18 33" xfId="51715"/>
    <cellStyle name="60% - Énfasis1 18 34" xfId="52988"/>
    <cellStyle name="60% - Énfasis1 18 35" xfId="54194"/>
    <cellStyle name="60% - Énfasis1 18 36" xfId="55308"/>
    <cellStyle name="60% - Énfasis1 18 37" xfId="56312"/>
    <cellStyle name="60% - Énfasis1 18 4" xfId="11175"/>
    <cellStyle name="60% - Énfasis1 18 5" xfId="12583"/>
    <cellStyle name="60% - Énfasis1 18 6" xfId="13991"/>
    <cellStyle name="60% - Énfasis1 18 7" xfId="15399"/>
    <cellStyle name="60% - Énfasis1 18 8" xfId="16807"/>
    <cellStyle name="60% - Énfasis1 18 9" xfId="18215"/>
    <cellStyle name="60% - Énfasis1 19" xfId="4718"/>
    <cellStyle name="60% - Énfasis1 19 10" xfId="21036"/>
    <cellStyle name="60% - Énfasis1 19 11" xfId="22444"/>
    <cellStyle name="60% - Énfasis1 19 12" xfId="23852"/>
    <cellStyle name="60% - Énfasis1 19 13" xfId="25260"/>
    <cellStyle name="60% - Énfasis1 19 14" xfId="26668"/>
    <cellStyle name="60% - Énfasis1 19 15" xfId="28076"/>
    <cellStyle name="60% - Énfasis1 19 16" xfId="29485"/>
    <cellStyle name="60% - Énfasis1 19 17" xfId="30894"/>
    <cellStyle name="60% - Énfasis1 19 18" xfId="32302"/>
    <cellStyle name="60% - Énfasis1 19 19" xfId="33710"/>
    <cellStyle name="60% - Énfasis1 19 2" xfId="9248"/>
    <cellStyle name="60% - Énfasis1 19 20" xfId="34663"/>
    <cellStyle name="60% - Énfasis1 19 21" xfId="36530"/>
    <cellStyle name="60% - Énfasis1 19 22" xfId="37938"/>
    <cellStyle name="60% - Énfasis1 19 23" xfId="39344"/>
    <cellStyle name="60% - Énfasis1 19 24" xfId="40749"/>
    <cellStyle name="60% - Énfasis1 19 25" xfId="42153"/>
    <cellStyle name="60% - Énfasis1 19 26" xfId="43552"/>
    <cellStyle name="60% - Énfasis1 19 27" xfId="44948"/>
    <cellStyle name="60% - Énfasis1 19 28" xfId="46340"/>
    <cellStyle name="60% - Énfasis1 19 29" xfId="47715"/>
    <cellStyle name="60% - Énfasis1 19 3" xfId="11180"/>
    <cellStyle name="60% - Énfasis1 19 30" xfId="49074"/>
    <cellStyle name="60% - Énfasis1 19 31" xfId="50412"/>
    <cellStyle name="60% - Énfasis1 19 32" xfId="51720"/>
    <cellStyle name="60% - Énfasis1 19 33" xfId="52992"/>
    <cellStyle name="60% - Énfasis1 19 34" xfId="54198"/>
    <cellStyle name="60% - Énfasis1 19 35" xfId="55312"/>
    <cellStyle name="60% - Énfasis1 19 36" xfId="56316"/>
    <cellStyle name="60% - Énfasis1 19 37" xfId="57121"/>
    <cellStyle name="60% - Énfasis1 19 4" xfId="12588"/>
    <cellStyle name="60% - Énfasis1 19 5" xfId="13996"/>
    <cellStyle name="60% - Énfasis1 19 6" xfId="15404"/>
    <cellStyle name="60% - Énfasis1 19 7" xfId="16812"/>
    <cellStyle name="60% - Énfasis1 19 8" xfId="18220"/>
    <cellStyle name="60% - Énfasis1 19 9" xfId="19628"/>
    <cellStyle name="60% - Énfasis1 2" xfId="324"/>
    <cellStyle name="60% - Énfasis1 2 10" xfId="1375"/>
    <cellStyle name="60% - Énfasis1 2 11" xfId="1534"/>
    <cellStyle name="60% - Énfasis1 2 12" xfId="1693"/>
    <cellStyle name="60% - Énfasis1 2 13" xfId="1848"/>
    <cellStyle name="60% - Énfasis1 2 14" xfId="2002"/>
    <cellStyle name="60% - Énfasis1 2 15" xfId="2155"/>
    <cellStyle name="60% - Énfasis1 2 16" xfId="2333"/>
    <cellStyle name="60% - Énfasis1 2 17" xfId="2491"/>
    <cellStyle name="60% - Énfasis1 2 18" xfId="2648"/>
    <cellStyle name="60% - Énfasis1 2 19" xfId="2798"/>
    <cellStyle name="60% - Énfasis1 2 2" xfId="394"/>
    <cellStyle name="60% - Énfasis1 2 20" xfId="2977"/>
    <cellStyle name="60% - Énfasis1 2 3" xfId="452"/>
    <cellStyle name="60% - Énfasis1 2 4" xfId="554"/>
    <cellStyle name="60% - Énfasis1 2 5" xfId="611"/>
    <cellStyle name="60% - Énfasis1 2 5 2" xfId="57932"/>
    <cellStyle name="60% - Énfasis1 2 6" xfId="668"/>
    <cellStyle name="60% - Énfasis1 2 6 2" xfId="58011"/>
    <cellStyle name="60% - Énfasis1 2 7" xfId="895"/>
    <cellStyle name="60% - Énfasis1 2 7 2" xfId="58080"/>
    <cellStyle name="60% - Énfasis1 2 8" xfId="1055"/>
    <cellStyle name="60% - Énfasis1 2 9" xfId="1215"/>
    <cellStyle name="60% - Énfasis1 20" xfId="4841"/>
    <cellStyle name="60% - Énfasis1 20 10" xfId="19209"/>
    <cellStyle name="60% - Énfasis1 20 11" xfId="20617"/>
    <cellStyle name="60% - Énfasis1 20 12" xfId="22025"/>
    <cellStyle name="60% - Énfasis1 20 13" xfId="23433"/>
    <cellStyle name="60% - Énfasis1 20 14" xfId="24841"/>
    <cellStyle name="60% - Énfasis1 20 15" xfId="26249"/>
    <cellStyle name="60% - Énfasis1 20 16" xfId="27657"/>
    <cellStyle name="60% - Énfasis1 20 17" xfId="29066"/>
    <cellStyle name="60% - Énfasis1 20 18" xfId="30475"/>
    <cellStyle name="60% - Énfasis1 20 19" xfId="31883"/>
    <cellStyle name="60% - Énfasis1 20 2" xfId="9362"/>
    <cellStyle name="60% - Énfasis1 20 20" xfId="32646"/>
    <cellStyle name="60% - Énfasis1 20 21" xfId="30108"/>
    <cellStyle name="60% - Énfasis1 20 22" xfId="36111"/>
    <cellStyle name="60% - Énfasis1 20 23" xfId="37519"/>
    <cellStyle name="60% - Énfasis1 20 24" xfId="38925"/>
    <cellStyle name="60% - Énfasis1 20 25" xfId="40331"/>
    <cellStyle name="60% - Énfasis1 20 26" xfId="41735"/>
    <cellStyle name="60% - Énfasis1 20 27" xfId="43135"/>
    <cellStyle name="60% - Énfasis1 20 28" xfId="44534"/>
    <cellStyle name="60% - Énfasis1 20 29" xfId="45927"/>
    <cellStyle name="60% - Énfasis1 20 3" xfId="8474"/>
    <cellStyle name="60% - Énfasis1 20 30" xfId="47304"/>
    <cellStyle name="60% - Énfasis1 20 31" xfId="48670"/>
    <cellStyle name="60% - Énfasis1 20 32" xfId="50016"/>
    <cellStyle name="60% - Énfasis1 20 33" xfId="51332"/>
    <cellStyle name="60% - Énfasis1 20 34" xfId="52622"/>
    <cellStyle name="60% - Énfasis1 20 35" xfId="53854"/>
    <cellStyle name="60% - Énfasis1 20 36" xfId="54997"/>
    <cellStyle name="60% - Énfasis1 20 37" xfId="56040"/>
    <cellStyle name="60% - Énfasis1 20 4" xfId="10761"/>
    <cellStyle name="60% - Énfasis1 20 5" xfId="12169"/>
    <cellStyle name="60% - Énfasis1 20 6" xfId="13577"/>
    <cellStyle name="60% - Énfasis1 20 7" xfId="14985"/>
    <cellStyle name="60% - Énfasis1 20 8" xfId="16393"/>
    <cellStyle name="60% - Énfasis1 20 9" xfId="17801"/>
    <cellStyle name="60% - Énfasis1 21" xfId="4965"/>
    <cellStyle name="60% - Énfasis1 21 10" xfId="19083"/>
    <cellStyle name="60% - Énfasis1 21 11" xfId="20491"/>
    <cellStyle name="60% - Énfasis1 21 12" xfId="21899"/>
    <cellStyle name="60% - Énfasis1 21 13" xfId="23307"/>
    <cellStyle name="60% - Énfasis1 21 14" xfId="24715"/>
    <cellStyle name="60% - Énfasis1 21 15" xfId="26123"/>
    <cellStyle name="60% - Énfasis1 21 16" xfId="27531"/>
    <cellStyle name="60% - Énfasis1 21 17" xfId="28939"/>
    <cellStyle name="60% - Énfasis1 21 18" xfId="30349"/>
    <cellStyle name="60% - Énfasis1 21 19" xfId="31756"/>
    <cellStyle name="60% - Énfasis1 21 2" xfId="9472"/>
    <cellStyle name="60% - Énfasis1 21 20" xfId="24093"/>
    <cellStyle name="60% - Énfasis1 21 21" xfId="29579"/>
    <cellStyle name="60% - Énfasis1 21 22" xfId="35984"/>
    <cellStyle name="60% - Énfasis1 21 23" xfId="37392"/>
    <cellStyle name="60% - Énfasis1 21 24" xfId="38800"/>
    <cellStyle name="60% - Énfasis1 21 25" xfId="40206"/>
    <cellStyle name="60% - Énfasis1 21 26" xfId="41610"/>
    <cellStyle name="60% - Énfasis1 21 27" xfId="43010"/>
    <cellStyle name="60% - Énfasis1 21 28" xfId="44409"/>
    <cellStyle name="60% - Énfasis1 21 29" xfId="45803"/>
    <cellStyle name="60% - Énfasis1 21 3" xfId="8275"/>
    <cellStyle name="60% - Énfasis1 21 30" xfId="47183"/>
    <cellStyle name="60% - Énfasis1 21 31" xfId="48549"/>
    <cellStyle name="60% - Énfasis1 21 32" xfId="49899"/>
    <cellStyle name="60% - Énfasis1 21 33" xfId="51218"/>
    <cellStyle name="60% - Énfasis1 21 34" xfId="52512"/>
    <cellStyle name="60% - Énfasis1 21 35" xfId="53750"/>
    <cellStyle name="60% - Énfasis1 21 36" xfId="54909"/>
    <cellStyle name="60% - Énfasis1 21 37" xfId="55961"/>
    <cellStyle name="60% - Énfasis1 21 4" xfId="10635"/>
    <cellStyle name="60% - Énfasis1 21 5" xfId="12043"/>
    <cellStyle name="60% - Énfasis1 21 6" xfId="13451"/>
    <cellStyle name="60% - Énfasis1 21 7" xfId="14859"/>
    <cellStyle name="60% - Énfasis1 21 8" xfId="16267"/>
    <cellStyle name="60% - Énfasis1 21 9" xfId="17675"/>
    <cellStyle name="60% - Énfasis1 22" xfId="5084"/>
    <cellStyle name="60% - Énfasis1 22 10" xfId="21636"/>
    <cellStyle name="60% - Énfasis1 22 11" xfId="23044"/>
    <cellStyle name="60% - Énfasis1 22 12" xfId="24452"/>
    <cellStyle name="60% - Énfasis1 22 13" xfId="25860"/>
    <cellStyle name="60% - Énfasis1 22 14" xfId="27268"/>
    <cellStyle name="60% - Énfasis1 22 15" xfId="28676"/>
    <cellStyle name="60% - Énfasis1 22 16" xfId="30086"/>
    <cellStyle name="60% - Énfasis1 22 17" xfId="31493"/>
    <cellStyle name="60% - Énfasis1 22 18" xfId="32903"/>
    <cellStyle name="60% - Énfasis1 22 19" xfId="34309"/>
    <cellStyle name="60% - Énfasis1 22 2" xfId="9580"/>
    <cellStyle name="60% - Énfasis1 22 20" xfId="34313"/>
    <cellStyle name="60% - Énfasis1 22 21" xfId="37131"/>
    <cellStyle name="60% - Énfasis1 22 22" xfId="38539"/>
    <cellStyle name="60% - Énfasis1 22 23" xfId="39945"/>
    <cellStyle name="60% - Énfasis1 22 24" xfId="41350"/>
    <cellStyle name="60% - Énfasis1 22 25" xfId="42752"/>
    <cellStyle name="60% - Énfasis1 22 26" xfId="44151"/>
    <cellStyle name="60% - Énfasis1 22 27" xfId="45547"/>
    <cellStyle name="60% - Énfasis1 22 28" xfId="46933"/>
    <cellStyle name="60% - Énfasis1 22 29" xfId="48303"/>
    <cellStyle name="60% - Énfasis1 22 3" xfId="11780"/>
    <cellStyle name="60% - Énfasis1 22 30" xfId="49655"/>
    <cellStyle name="60% - Énfasis1 22 31" xfId="50980"/>
    <cellStyle name="60% - Énfasis1 22 32" xfId="52279"/>
    <cellStyle name="60% - Énfasis1 22 33" xfId="53529"/>
    <cellStyle name="60% - Énfasis1 22 34" xfId="54710"/>
    <cellStyle name="60% - Énfasis1 22 35" xfId="55785"/>
    <cellStyle name="60% - Énfasis1 22 36" xfId="56719"/>
    <cellStyle name="60% - Énfasis1 22 37" xfId="57436"/>
    <cellStyle name="60% - Énfasis1 22 4" xfId="13188"/>
    <cellStyle name="60% - Énfasis1 22 5" xfId="14596"/>
    <cellStyle name="60% - Énfasis1 22 6" xfId="16004"/>
    <cellStyle name="60% - Énfasis1 22 7" xfId="17412"/>
    <cellStyle name="60% - Énfasis1 22 8" xfId="18820"/>
    <cellStyle name="60% - Énfasis1 22 9" xfId="20228"/>
    <cellStyle name="60% - Énfasis1 23" xfId="5216"/>
    <cellStyle name="60% - Énfasis1 23 10" xfId="15607"/>
    <cellStyle name="60% - Énfasis1 23 11" xfId="17015"/>
    <cellStyle name="60% - Énfasis1 23 12" xfId="18423"/>
    <cellStyle name="60% - Énfasis1 23 13" xfId="19831"/>
    <cellStyle name="60% - Énfasis1 23 14" xfId="21239"/>
    <cellStyle name="60% - Énfasis1 23 15" xfId="22647"/>
    <cellStyle name="60% - Énfasis1 23 16" xfId="24055"/>
    <cellStyle name="60% - Énfasis1 23 17" xfId="25463"/>
    <cellStyle name="60% - Énfasis1 23 18" xfId="26871"/>
    <cellStyle name="60% - Énfasis1 23 19" xfId="28279"/>
    <cellStyle name="60% - Énfasis1 23 2" xfId="9708"/>
    <cellStyle name="60% - Énfasis1 23 20" xfId="32485"/>
    <cellStyle name="60% - Énfasis1 23 21" xfId="33408"/>
    <cellStyle name="60% - Énfasis1 23 22" xfId="35620"/>
    <cellStyle name="60% - Énfasis1 23 23" xfId="33149"/>
    <cellStyle name="60% - Énfasis1 23 24" xfId="34883"/>
    <cellStyle name="60% - Énfasis1 23 25" xfId="36733"/>
    <cellStyle name="60% - Énfasis1 23 26" xfId="38141"/>
    <cellStyle name="60% - Énfasis1 23 27" xfId="39547"/>
    <cellStyle name="60% - Énfasis1 23 28" xfId="40952"/>
    <cellStyle name="60% - Énfasis1 23 29" xfId="42355"/>
    <cellStyle name="60% - Énfasis1 23 3" xfId="10157"/>
    <cellStyle name="60% - Énfasis1 23 30" xfId="43754"/>
    <cellStyle name="60% - Énfasis1 23 31" xfId="45150"/>
    <cellStyle name="60% - Énfasis1 23 32" xfId="46540"/>
    <cellStyle name="60% - Énfasis1 23 33" xfId="47914"/>
    <cellStyle name="60% - Énfasis1 23 34" xfId="49271"/>
    <cellStyle name="60% - Énfasis1 23 35" xfId="50604"/>
    <cellStyle name="60% - Énfasis1 23 36" xfId="51909"/>
    <cellStyle name="60% - Énfasis1 23 37" xfId="53175"/>
    <cellStyle name="60% - Énfasis1 23 4" xfId="9799"/>
    <cellStyle name="60% - Énfasis1 23 5" xfId="8614"/>
    <cellStyle name="60% - Énfasis1 23 6" xfId="9452"/>
    <cellStyle name="60% - Énfasis1 23 7" xfId="11383"/>
    <cellStyle name="60% - Énfasis1 23 8" xfId="12791"/>
    <cellStyle name="60% - Énfasis1 23 9" xfId="14199"/>
    <cellStyle name="60% - Énfasis1 24" xfId="5342"/>
    <cellStyle name="60% - Énfasis1 24 10" xfId="17017"/>
    <cellStyle name="60% - Énfasis1 24 11" xfId="18425"/>
    <cellStyle name="60% - Énfasis1 24 12" xfId="19833"/>
    <cellStyle name="60% - Énfasis1 24 13" xfId="21241"/>
    <cellStyle name="60% - Énfasis1 24 14" xfId="22649"/>
    <cellStyle name="60% - Énfasis1 24 15" xfId="24057"/>
    <cellStyle name="60% - Énfasis1 24 16" xfId="25465"/>
    <cellStyle name="60% - Énfasis1 24 17" xfId="26873"/>
    <cellStyle name="60% - Énfasis1 24 18" xfId="28281"/>
    <cellStyle name="60% - Énfasis1 24 19" xfId="29690"/>
    <cellStyle name="60% - Énfasis1 24 2" xfId="9831"/>
    <cellStyle name="60% - Énfasis1 24 20" xfId="27660"/>
    <cellStyle name="60% - Énfasis1 24 21" xfId="30364"/>
    <cellStyle name="60% - Énfasis1 24 22" xfId="32818"/>
    <cellStyle name="60% - Énfasis1 24 23" xfId="34885"/>
    <cellStyle name="60% - Énfasis1 24 24" xfId="36735"/>
    <cellStyle name="60% - Énfasis1 24 25" xfId="38143"/>
    <cellStyle name="60% - Énfasis1 24 26" xfId="39549"/>
    <cellStyle name="60% - Énfasis1 24 27" xfId="40954"/>
    <cellStyle name="60% - Énfasis1 24 28" xfId="42357"/>
    <cellStyle name="60% - Énfasis1 24 29" xfId="43756"/>
    <cellStyle name="60% - Énfasis1 24 3" xfId="7201"/>
    <cellStyle name="60% - Énfasis1 24 30" xfId="45152"/>
    <cellStyle name="60% - Énfasis1 24 31" xfId="46542"/>
    <cellStyle name="60% - Énfasis1 24 32" xfId="47916"/>
    <cellStyle name="60% - Énfasis1 24 33" xfId="49273"/>
    <cellStyle name="60% - Énfasis1 24 34" xfId="50606"/>
    <cellStyle name="60% - Énfasis1 24 35" xfId="51911"/>
    <cellStyle name="60% - Énfasis1 24 36" xfId="53177"/>
    <cellStyle name="60% - Énfasis1 24 37" xfId="54375"/>
    <cellStyle name="60% - Énfasis1 24 4" xfId="9491"/>
    <cellStyle name="60% - Énfasis1 24 5" xfId="10257"/>
    <cellStyle name="60% - Énfasis1 24 6" xfId="11385"/>
    <cellStyle name="60% - Énfasis1 24 7" xfId="12793"/>
    <cellStyle name="60% - Énfasis1 24 8" xfId="14201"/>
    <cellStyle name="60% - Énfasis1 24 9" xfId="15609"/>
    <cellStyle name="60% - Énfasis1 25" xfId="5468"/>
    <cellStyle name="60% - Énfasis1 25 10" xfId="21616"/>
    <cellStyle name="60% - Énfasis1 25 11" xfId="23024"/>
    <cellStyle name="60% - Énfasis1 25 12" xfId="24432"/>
    <cellStyle name="60% - Énfasis1 25 13" xfId="25840"/>
    <cellStyle name="60% - Énfasis1 25 14" xfId="27248"/>
    <cellStyle name="60% - Énfasis1 25 15" xfId="28656"/>
    <cellStyle name="60% - Énfasis1 25 16" xfId="30066"/>
    <cellStyle name="60% - Énfasis1 25 17" xfId="31473"/>
    <cellStyle name="60% - Énfasis1 25 18" xfId="32883"/>
    <cellStyle name="60% - Énfasis1 25 19" xfId="34289"/>
    <cellStyle name="60% - Énfasis1 25 2" xfId="9952"/>
    <cellStyle name="60% - Énfasis1 25 20" xfId="26177"/>
    <cellStyle name="60% - Énfasis1 25 21" xfId="37111"/>
    <cellStyle name="60% - Énfasis1 25 22" xfId="38519"/>
    <cellStyle name="60% - Énfasis1 25 23" xfId="39925"/>
    <cellStyle name="60% - Énfasis1 25 24" xfId="41330"/>
    <cellStyle name="60% - Énfasis1 25 25" xfId="42732"/>
    <cellStyle name="60% - Énfasis1 25 26" xfId="44131"/>
    <cellStyle name="60% - Énfasis1 25 27" xfId="45527"/>
    <cellStyle name="60% - Énfasis1 25 28" xfId="46913"/>
    <cellStyle name="60% - Énfasis1 25 29" xfId="48283"/>
    <cellStyle name="60% - Énfasis1 25 3" xfId="11760"/>
    <cellStyle name="60% - Énfasis1 25 30" xfId="49635"/>
    <cellStyle name="60% - Énfasis1 25 31" xfId="50961"/>
    <cellStyle name="60% - Énfasis1 25 32" xfId="52263"/>
    <cellStyle name="60% - Énfasis1 25 33" xfId="53515"/>
    <cellStyle name="60% - Énfasis1 25 34" xfId="54697"/>
    <cellStyle name="60% - Énfasis1 25 35" xfId="55773"/>
    <cellStyle name="60% - Énfasis1 25 36" xfId="56709"/>
    <cellStyle name="60% - Énfasis1 25 37" xfId="57431"/>
    <cellStyle name="60% - Énfasis1 25 4" xfId="13168"/>
    <cellStyle name="60% - Énfasis1 25 5" xfId="14576"/>
    <cellStyle name="60% - Énfasis1 25 6" xfId="15984"/>
    <cellStyle name="60% - Énfasis1 25 7" xfId="17392"/>
    <cellStyle name="60% - Énfasis1 25 8" xfId="18800"/>
    <cellStyle name="60% - Énfasis1 25 9" xfId="20208"/>
    <cellStyle name="60% - Énfasis1 26" xfId="5590"/>
    <cellStyle name="60% - Énfasis1 26 10" xfId="20885"/>
    <cellStyle name="60% - Énfasis1 26 11" xfId="22293"/>
    <cellStyle name="60% - Énfasis1 26 12" xfId="23701"/>
    <cellStyle name="60% - Énfasis1 26 13" xfId="25109"/>
    <cellStyle name="60% - Énfasis1 26 14" xfId="26517"/>
    <cellStyle name="60% - Énfasis1 26 15" xfId="27925"/>
    <cellStyle name="60% - Énfasis1 26 16" xfId="29334"/>
    <cellStyle name="60% - Énfasis1 26 17" xfId="30743"/>
    <cellStyle name="60% - Énfasis1 26 18" xfId="32151"/>
    <cellStyle name="60% - Énfasis1 26 19" xfId="33559"/>
    <cellStyle name="60% - Énfasis1 26 2" xfId="10071"/>
    <cellStyle name="60% - Énfasis1 26 20" xfId="34622"/>
    <cellStyle name="60% - Énfasis1 26 21" xfId="36379"/>
    <cellStyle name="60% - Énfasis1 26 22" xfId="37787"/>
    <cellStyle name="60% - Énfasis1 26 23" xfId="39193"/>
    <cellStyle name="60% - Énfasis1 26 24" xfId="40598"/>
    <cellStyle name="60% - Énfasis1 26 25" xfId="42002"/>
    <cellStyle name="60% - Énfasis1 26 26" xfId="43402"/>
    <cellStyle name="60% - Énfasis1 26 27" xfId="44799"/>
    <cellStyle name="60% - Énfasis1 26 28" xfId="46191"/>
    <cellStyle name="60% - Énfasis1 26 29" xfId="47568"/>
    <cellStyle name="60% - Énfasis1 26 3" xfId="11029"/>
    <cellStyle name="60% - Énfasis1 26 30" xfId="48930"/>
    <cellStyle name="60% - Énfasis1 26 31" xfId="50269"/>
    <cellStyle name="60% - Énfasis1 26 32" xfId="51579"/>
    <cellStyle name="60% - Énfasis1 26 33" xfId="52859"/>
    <cellStyle name="60% - Énfasis1 26 34" xfId="54076"/>
    <cellStyle name="60% - Énfasis1 26 35" xfId="55204"/>
    <cellStyle name="60% - Énfasis1 26 36" xfId="56222"/>
    <cellStyle name="60% - Énfasis1 26 37" xfId="57051"/>
    <cellStyle name="60% - Énfasis1 26 4" xfId="12437"/>
    <cellStyle name="60% - Énfasis1 26 5" xfId="13845"/>
    <cellStyle name="60% - Énfasis1 26 6" xfId="15253"/>
    <cellStyle name="60% - Énfasis1 26 7" xfId="16661"/>
    <cellStyle name="60% - Énfasis1 26 8" xfId="18069"/>
    <cellStyle name="60% - Énfasis1 26 9" xfId="19477"/>
    <cellStyle name="60% - Énfasis1 27" xfId="4321"/>
    <cellStyle name="60% - Énfasis1 27 10" xfId="15101"/>
    <cellStyle name="60% - Énfasis1 27 11" xfId="16509"/>
    <cellStyle name="60% - Énfasis1 27 12" xfId="17917"/>
    <cellStyle name="60% - Énfasis1 27 13" xfId="19325"/>
    <cellStyle name="60% - Énfasis1 27 14" xfId="20733"/>
    <cellStyle name="60% - Énfasis1 27 15" xfId="22141"/>
    <cellStyle name="60% - Énfasis1 27 16" xfId="23549"/>
    <cellStyle name="60% - Énfasis1 27 17" xfId="24957"/>
    <cellStyle name="60% - Énfasis1 27 18" xfId="26365"/>
    <cellStyle name="60% - Énfasis1 27 19" xfId="27773"/>
    <cellStyle name="60% - Énfasis1 27 2" xfId="8892"/>
    <cellStyle name="60% - Énfasis1 27 20" xfId="31583"/>
    <cellStyle name="60% - Énfasis1 27 21" xfId="33579"/>
    <cellStyle name="60% - Énfasis1 27 22" xfId="33022"/>
    <cellStyle name="60% - Énfasis1 27 23" xfId="32999"/>
    <cellStyle name="60% - Énfasis1 27 24" xfId="33237"/>
    <cellStyle name="60% - Énfasis1 27 25" xfId="36227"/>
    <cellStyle name="60% - Énfasis1 27 26" xfId="37635"/>
    <cellStyle name="60% - Énfasis1 27 27" xfId="39041"/>
    <cellStyle name="60% - Énfasis1 27 28" xfId="40446"/>
    <cellStyle name="60% - Énfasis1 27 29" xfId="41850"/>
    <cellStyle name="60% - Énfasis1 27 3" xfId="8527"/>
    <cellStyle name="60% - Énfasis1 27 30" xfId="43250"/>
    <cellStyle name="60% - Énfasis1 27 31" xfId="44648"/>
    <cellStyle name="60% - Énfasis1 27 32" xfId="46040"/>
    <cellStyle name="60% - Énfasis1 27 33" xfId="47417"/>
    <cellStyle name="60% - Énfasis1 27 34" xfId="48782"/>
    <cellStyle name="60% - Énfasis1 27 35" xfId="50123"/>
    <cellStyle name="60% - Énfasis1 27 36" xfId="51436"/>
    <cellStyle name="60% - Énfasis1 27 37" xfId="52721"/>
    <cellStyle name="60% - Énfasis1 27 4" xfId="5606"/>
    <cellStyle name="60% - Énfasis1 27 5" xfId="10161"/>
    <cellStyle name="60% - Énfasis1 27 6" xfId="8473"/>
    <cellStyle name="60% - Énfasis1 27 7" xfId="10877"/>
    <cellStyle name="60% - Énfasis1 27 8" xfId="12285"/>
    <cellStyle name="60% - Énfasis1 27 9" xfId="13693"/>
    <cellStyle name="60% - Énfasis1 28" xfId="5857"/>
    <cellStyle name="60% - Énfasis1 28 10" xfId="16232"/>
    <cellStyle name="60% - Énfasis1 28 11" xfId="17640"/>
    <cellStyle name="60% - Énfasis1 28 12" xfId="19048"/>
    <cellStyle name="60% - Énfasis1 28 13" xfId="20456"/>
    <cellStyle name="60% - Énfasis1 28 14" xfId="21864"/>
    <cellStyle name="60% - Énfasis1 28 15" xfId="23272"/>
    <cellStyle name="60% - Énfasis1 28 16" xfId="24680"/>
    <cellStyle name="60% - Énfasis1 28 17" xfId="26088"/>
    <cellStyle name="60% - Énfasis1 28 18" xfId="27496"/>
    <cellStyle name="60% - Énfasis1 28 19" xfId="28904"/>
    <cellStyle name="60% - Énfasis1 28 2" xfId="10316"/>
    <cellStyle name="60% - Énfasis1 28 20" xfId="30213"/>
    <cellStyle name="60% - Énfasis1 28 21" xfId="32993"/>
    <cellStyle name="60% - Énfasis1 28 22" xfId="31215"/>
    <cellStyle name="60% - Énfasis1 28 23" xfId="31319"/>
    <cellStyle name="60% - Énfasis1 28 24" xfId="35949"/>
    <cellStyle name="60% - Énfasis1 28 25" xfId="37357"/>
    <cellStyle name="60% - Énfasis1 28 26" xfId="38765"/>
    <cellStyle name="60% - Énfasis1 28 27" xfId="40171"/>
    <cellStyle name="60% - Énfasis1 28 28" xfId="41576"/>
    <cellStyle name="60% - Énfasis1 28 29" xfId="42976"/>
    <cellStyle name="60% - Énfasis1 28 3" xfId="7905"/>
    <cellStyle name="60% - Énfasis1 28 30" xfId="44375"/>
    <cellStyle name="60% - Énfasis1 28 31" xfId="45769"/>
    <cellStyle name="60% - Énfasis1 28 32" xfId="47149"/>
    <cellStyle name="60% - Énfasis1 28 33" xfId="48516"/>
    <cellStyle name="60% - Énfasis1 28 34" xfId="49866"/>
    <cellStyle name="60% - Énfasis1 28 35" xfId="51185"/>
    <cellStyle name="60% - Énfasis1 28 36" xfId="52480"/>
    <cellStyle name="60% - Énfasis1 28 37" xfId="53720"/>
    <cellStyle name="60% - Énfasis1 28 4" xfId="9015"/>
    <cellStyle name="60% - Énfasis1 28 5" xfId="9814"/>
    <cellStyle name="60% - Énfasis1 28 6" xfId="10600"/>
    <cellStyle name="60% - Énfasis1 28 7" xfId="12008"/>
    <cellStyle name="60% - Énfasis1 28 8" xfId="13416"/>
    <cellStyle name="60% - Énfasis1 28 9" xfId="14824"/>
    <cellStyle name="60% - Énfasis1 29" xfId="5984"/>
    <cellStyle name="60% - Énfasis1 29 10" xfId="18907"/>
    <cellStyle name="60% - Énfasis1 29 11" xfId="20315"/>
    <cellStyle name="60% - Énfasis1 29 12" xfId="21723"/>
    <cellStyle name="60% - Énfasis1 29 13" xfId="23131"/>
    <cellStyle name="60% - Énfasis1 29 14" xfId="24539"/>
    <cellStyle name="60% - Énfasis1 29 15" xfId="25947"/>
    <cellStyle name="60% - Énfasis1 29 16" xfId="27355"/>
    <cellStyle name="60% - Énfasis1 29 17" xfId="28763"/>
    <cellStyle name="60% - Énfasis1 29 18" xfId="30173"/>
    <cellStyle name="60% - Énfasis1 29 19" xfId="31580"/>
    <cellStyle name="60% - Énfasis1 29 2" xfId="10435"/>
    <cellStyle name="60% - Énfasis1 29 20" xfId="35785"/>
    <cellStyle name="60% - Énfasis1 29 21" xfId="28691"/>
    <cellStyle name="60% - Énfasis1 29 22" xfId="35809"/>
    <cellStyle name="60% - Énfasis1 29 23" xfId="37217"/>
    <cellStyle name="60% - Énfasis1 29 24" xfId="38625"/>
    <cellStyle name="60% - Énfasis1 29 25" xfId="40031"/>
    <cellStyle name="60% - Énfasis1 29 26" xfId="41436"/>
    <cellStyle name="60% - Énfasis1 29 27" xfId="42837"/>
    <cellStyle name="60% - Énfasis1 29 28" xfId="44236"/>
    <cellStyle name="60% - Énfasis1 29 29" xfId="45632"/>
    <cellStyle name="60% - Énfasis1 29 3" xfId="7649"/>
    <cellStyle name="60% - Énfasis1 29 30" xfId="47016"/>
    <cellStyle name="60% - Énfasis1 29 31" xfId="48384"/>
    <cellStyle name="60% - Énfasis1 29 32" xfId="49735"/>
    <cellStyle name="60% - Énfasis1 29 33" xfId="51056"/>
    <cellStyle name="60% - Énfasis1 29 34" xfId="52354"/>
    <cellStyle name="60% - Énfasis1 29 35" xfId="53599"/>
    <cellStyle name="60% - Énfasis1 29 36" xfId="54770"/>
    <cellStyle name="60% - Énfasis1 29 37" xfId="55838"/>
    <cellStyle name="60% - Énfasis1 29 4" xfId="10459"/>
    <cellStyle name="60% - Énfasis1 29 5" xfId="11867"/>
    <cellStyle name="60% - Énfasis1 29 6" xfId="13275"/>
    <cellStyle name="60% - Énfasis1 29 7" xfId="14683"/>
    <cellStyle name="60% - Énfasis1 29 8" xfId="16091"/>
    <cellStyle name="60% - Énfasis1 29 9" xfId="17499"/>
    <cellStyle name="60% - Énfasis1 3" xfId="476"/>
    <cellStyle name="60% - Énfasis1 3 10" xfId="2108"/>
    <cellStyle name="60% - Énfasis1 3 11" xfId="2254"/>
    <cellStyle name="60% - Énfasis1 3 12" xfId="2443"/>
    <cellStyle name="60% - Énfasis1 3 13" xfId="2600"/>
    <cellStyle name="60% - Énfasis1 3 14" xfId="2749"/>
    <cellStyle name="60% - Énfasis1 3 15" xfId="2890"/>
    <cellStyle name="60% - Énfasis1 3 16" xfId="3006"/>
    <cellStyle name="60% - Énfasis1 3 2" xfId="846"/>
    <cellStyle name="60% - Énfasis1 3 2 2" xfId="57970"/>
    <cellStyle name="60% - Énfasis1 3 3" xfId="1006"/>
    <cellStyle name="60% - Énfasis1 3 3 2" xfId="58049"/>
    <cellStyle name="60% - Énfasis1 3 4" xfId="1166"/>
    <cellStyle name="60% - Énfasis1 3 4 2" xfId="58118"/>
    <cellStyle name="60% - Énfasis1 3 5" xfId="1326"/>
    <cellStyle name="60% - Énfasis1 3 6" xfId="1485"/>
    <cellStyle name="60% - Énfasis1 3 7" xfId="1644"/>
    <cellStyle name="60% - Énfasis1 3 8" xfId="1800"/>
    <cellStyle name="60% - Énfasis1 3 9" xfId="1956"/>
    <cellStyle name="60% - Énfasis1 30" xfId="6111"/>
    <cellStyle name="60% - Énfasis1 30 10" xfId="21816"/>
    <cellStyle name="60% - Énfasis1 30 11" xfId="23224"/>
    <cellStyle name="60% - Énfasis1 30 12" xfId="24632"/>
    <cellStyle name="60% - Énfasis1 30 13" xfId="26040"/>
    <cellStyle name="60% - Énfasis1 30 14" xfId="27448"/>
    <cellStyle name="60% - Énfasis1 30 15" xfId="28856"/>
    <cellStyle name="60% - Énfasis1 30 16" xfId="30266"/>
    <cellStyle name="60% - Énfasis1 30 17" xfId="31673"/>
    <cellStyle name="60% - Énfasis1 30 18" xfId="33083"/>
    <cellStyle name="60% - Énfasis1 30 19" xfId="34489"/>
    <cellStyle name="60% - Énfasis1 30 2" xfId="10552"/>
    <cellStyle name="60% - Énfasis1 30 20" xfId="35901"/>
    <cellStyle name="60% - Énfasis1 30 21" xfId="37309"/>
    <cellStyle name="60% - Énfasis1 30 22" xfId="38717"/>
    <cellStyle name="60% - Énfasis1 30 23" xfId="40123"/>
    <cellStyle name="60% - Énfasis1 30 24" xfId="41528"/>
    <cellStyle name="60% - Énfasis1 30 25" xfId="42928"/>
    <cellStyle name="60% - Énfasis1 30 26" xfId="44327"/>
    <cellStyle name="60% - Énfasis1 30 27" xfId="45722"/>
    <cellStyle name="60% - Énfasis1 30 28" xfId="47103"/>
    <cellStyle name="60% - Énfasis1 30 29" xfId="48470"/>
    <cellStyle name="60% - Énfasis1 30 3" xfId="11960"/>
    <cellStyle name="60% - Énfasis1 30 30" xfId="49820"/>
    <cellStyle name="60% - Énfasis1 30 31" xfId="51140"/>
    <cellStyle name="60% - Énfasis1 30 32" xfId="52435"/>
    <cellStyle name="60% - Énfasis1 30 33" xfId="53676"/>
    <cellStyle name="60% - Énfasis1 30 34" xfId="54840"/>
    <cellStyle name="60% - Énfasis1 30 35" xfId="55902"/>
    <cellStyle name="60% - Énfasis1 30 36" xfId="56806"/>
    <cellStyle name="60% - Énfasis1 30 37" xfId="57486"/>
    <cellStyle name="60% - Énfasis1 30 4" xfId="13368"/>
    <cellStyle name="60% - Énfasis1 30 5" xfId="14776"/>
    <cellStyle name="60% - Énfasis1 30 6" xfId="16184"/>
    <cellStyle name="60% - Énfasis1 30 7" xfId="17592"/>
    <cellStyle name="60% - Énfasis1 30 8" xfId="19000"/>
    <cellStyle name="60% - Énfasis1 30 9" xfId="20408"/>
    <cellStyle name="60% - Énfasis1 31" xfId="6238"/>
    <cellStyle name="60% - Énfasis1 31 10" xfId="21933"/>
    <cellStyle name="60% - Énfasis1 31 11" xfId="23341"/>
    <cellStyle name="60% - Énfasis1 31 12" xfId="24749"/>
    <cellStyle name="60% - Énfasis1 31 13" xfId="26157"/>
    <cellStyle name="60% - Énfasis1 31 14" xfId="27565"/>
    <cellStyle name="60% - Énfasis1 31 15" xfId="28973"/>
    <cellStyle name="60% - Énfasis1 31 16" xfId="30383"/>
    <cellStyle name="60% - Énfasis1 31 17" xfId="31790"/>
    <cellStyle name="60% - Énfasis1 31 18" xfId="33199"/>
    <cellStyle name="60% - Énfasis1 31 19" xfId="34606"/>
    <cellStyle name="60% - Énfasis1 31 2" xfId="10669"/>
    <cellStyle name="60% - Énfasis1 31 20" xfId="36018"/>
    <cellStyle name="60% - Énfasis1 31 21" xfId="37426"/>
    <cellStyle name="60% - Énfasis1 31 22" xfId="38834"/>
    <cellStyle name="60% - Énfasis1 31 23" xfId="40240"/>
    <cellStyle name="60% - Énfasis1 31 24" xfId="41644"/>
    <cellStyle name="60% - Énfasis1 31 25" xfId="43044"/>
    <cellStyle name="60% - Énfasis1 31 26" xfId="44443"/>
    <cellStyle name="60% - Énfasis1 31 27" xfId="45836"/>
    <cellStyle name="60% - Énfasis1 31 28" xfId="47215"/>
    <cellStyle name="60% - Énfasis1 31 29" xfId="48581"/>
    <cellStyle name="60% - Énfasis1 31 3" xfId="12077"/>
    <cellStyle name="60% - Énfasis1 31 30" xfId="49931"/>
    <cellStyle name="60% - Énfasis1 31 31" xfId="51250"/>
    <cellStyle name="60% - Énfasis1 31 32" xfId="52543"/>
    <cellStyle name="60% - Énfasis1 31 33" xfId="53781"/>
    <cellStyle name="60% - Énfasis1 31 34" xfId="54935"/>
    <cellStyle name="60% - Énfasis1 31 35" xfId="55986"/>
    <cellStyle name="60% - Énfasis1 31 36" xfId="56865"/>
    <cellStyle name="60% - Énfasis1 31 37" xfId="57523"/>
    <cellStyle name="60% - Énfasis1 31 4" xfId="13485"/>
    <cellStyle name="60% - Énfasis1 31 5" xfId="14893"/>
    <cellStyle name="60% - Énfasis1 31 6" xfId="16301"/>
    <cellStyle name="60% - Énfasis1 31 7" xfId="17709"/>
    <cellStyle name="60% - Énfasis1 31 8" xfId="19117"/>
    <cellStyle name="60% - Énfasis1 31 9" xfId="20525"/>
    <cellStyle name="60% - Énfasis1 32" xfId="6365"/>
    <cellStyle name="60% - Énfasis1 32 10" xfId="22047"/>
    <cellStyle name="60% - Énfasis1 32 11" xfId="23455"/>
    <cellStyle name="60% - Énfasis1 32 12" xfId="24863"/>
    <cellStyle name="60% - Énfasis1 32 13" xfId="26271"/>
    <cellStyle name="60% - Énfasis1 32 14" xfId="27679"/>
    <cellStyle name="60% - Énfasis1 32 15" xfId="29088"/>
    <cellStyle name="60% - Énfasis1 32 16" xfId="30497"/>
    <cellStyle name="60% - Énfasis1 32 17" xfId="31905"/>
    <cellStyle name="60% - Énfasis1 32 18" xfId="33314"/>
    <cellStyle name="60% - Énfasis1 32 19" xfId="34722"/>
    <cellStyle name="60% - Énfasis1 32 2" xfId="10783"/>
    <cellStyle name="60% - Énfasis1 32 20" xfId="36133"/>
    <cellStyle name="60% - Énfasis1 32 21" xfId="37541"/>
    <cellStyle name="60% - Énfasis1 32 22" xfId="38947"/>
    <cellStyle name="60% - Énfasis1 32 23" xfId="40353"/>
    <cellStyle name="60% - Énfasis1 32 24" xfId="41757"/>
    <cellStyle name="60% - Énfasis1 32 25" xfId="43157"/>
    <cellStyle name="60% - Énfasis1 32 26" xfId="44556"/>
    <cellStyle name="60% - Énfasis1 32 27" xfId="45949"/>
    <cellStyle name="60% - Énfasis1 32 28" xfId="47326"/>
    <cellStyle name="60% - Énfasis1 32 29" xfId="48691"/>
    <cellStyle name="60% - Énfasis1 32 3" xfId="12191"/>
    <cellStyle name="60% - Énfasis1 32 30" xfId="50037"/>
    <cellStyle name="60% - Énfasis1 32 31" xfId="51353"/>
    <cellStyle name="60% - Énfasis1 32 32" xfId="52642"/>
    <cellStyle name="60% - Énfasis1 32 33" xfId="53873"/>
    <cellStyle name="60% - Énfasis1 32 34" xfId="55016"/>
    <cellStyle name="60% - Énfasis1 32 35" xfId="56057"/>
    <cellStyle name="60% - Énfasis1 32 36" xfId="56922"/>
    <cellStyle name="60% - Énfasis1 32 37" xfId="57559"/>
    <cellStyle name="60% - Énfasis1 32 4" xfId="13599"/>
    <cellStyle name="60% - Énfasis1 32 5" xfId="15007"/>
    <cellStyle name="60% - Énfasis1 32 6" xfId="16415"/>
    <cellStyle name="60% - Énfasis1 32 7" xfId="17823"/>
    <cellStyle name="60% - Énfasis1 32 8" xfId="19231"/>
    <cellStyle name="60% - Énfasis1 32 9" xfId="20639"/>
    <cellStyle name="60% - Énfasis1 33" xfId="6492"/>
    <cellStyle name="60% - Énfasis1 33 10" xfId="22163"/>
    <cellStyle name="60% - Énfasis1 33 11" xfId="23571"/>
    <cellStyle name="60% - Énfasis1 33 12" xfId="24979"/>
    <cellStyle name="60% - Énfasis1 33 13" xfId="26387"/>
    <cellStyle name="60% - Énfasis1 33 14" xfId="27795"/>
    <cellStyle name="60% - Énfasis1 33 15" xfId="29204"/>
    <cellStyle name="60% - Énfasis1 33 16" xfId="30613"/>
    <cellStyle name="60% - Énfasis1 33 17" xfId="32021"/>
    <cellStyle name="60% - Énfasis1 33 18" xfId="33430"/>
    <cellStyle name="60% - Énfasis1 33 19" xfId="34838"/>
    <cellStyle name="60% - Énfasis1 33 2" xfId="10899"/>
    <cellStyle name="60% - Énfasis1 33 20" xfId="36249"/>
    <cellStyle name="60% - Énfasis1 33 21" xfId="37657"/>
    <cellStyle name="60% - Énfasis1 33 22" xfId="39063"/>
    <cellStyle name="60% - Énfasis1 33 23" xfId="40468"/>
    <cellStyle name="60% - Énfasis1 33 24" xfId="41872"/>
    <cellStyle name="60% - Énfasis1 33 25" xfId="43272"/>
    <cellStyle name="60% - Énfasis1 33 26" xfId="44670"/>
    <cellStyle name="60% - Énfasis1 33 27" xfId="46062"/>
    <cellStyle name="60% - Énfasis1 33 28" xfId="47439"/>
    <cellStyle name="60% - Énfasis1 33 29" xfId="48804"/>
    <cellStyle name="60% - Énfasis1 33 3" xfId="12307"/>
    <cellStyle name="60% - Énfasis1 33 30" xfId="50145"/>
    <cellStyle name="60% - Énfasis1 33 31" xfId="51458"/>
    <cellStyle name="60% - Énfasis1 33 32" xfId="52743"/>
    <cellStyle name="60% - Énfasis1 33 33" xfId="53964"/>
    <cellStyle name="60% - Énfasis1 33 34" xfId="55102"/>
    <cellStyle name="60% - Énfasis1 33 35" xfId="56131"/>
    <cellStyle name="60% - Énfasis1 33 36" xfId="56982"/>
    <cellStyle name="60% - Énfasis1 33 37" xfId="57595"/>
    <cellStyle name="60% - Énfasis1 33 4" xfId="13715"/>
    <cellStyle name="60% - Énfasis1 33 5" xfId="15123"/>
    <cellStyle name="60% - Énfasis1 33 6" xfId="16531"/>
    <cellStyle name="60% - Énfasis1 33 7" xfId="17939"/>
    <cellStyle name="60% - Énfasis1 33 8" xfId="19347"/>
    <cellStyle name="60% - Énfasis1 33 9" xfId="20755"/>
    <cellStyle name="60% - Énfasis1 34" xfId="6619"/>
    <cellStyle name="60% - Énfasis1 34 10" xfId="22277"/>
    <cellStyle name="60% - Énfasis1 34 11" xfId="23685"/>
    <cellStyle name="60% - Énfasis1 34 12" xfId="25093"/>
    <cellStyle name="60% - Énfasis1 34 13" xfId="26501"/>
    <cellStyle name="60% - Énfasis1 34 14" xfId="27909"/>
    <cellStyle name="60% - Énfasis1 34 15" xfId="29318"/>
    <cellStyle name="60% - Énfasis1 34 16" xfId="30727"/>
    <cellStyle name="60% - Énfasis1 34 17" xfId="32135"/>
    <cellStyle name="60% - Énfasis1 34 18" xfId="33543"/>
    <cellStyle name="60% - Énfasis1 34 19" xfId="34952"/>
    <cellStyle name="60% - Énfasis1 34 2" xfId="11013"/>
    <cellStyle name="60% - Énfasis1 34 20" xfId="36363"/>
    <cellStyle name="60% - Énfasis1 34 21" xfId="37771"/>
    <cellStyle name="60% - Énfasis1 34 22" xfId="39177"/>
    <cellStyle name="60% - Énfasis1 34 23" xfId="40582"/>
    <cellStyle name="60% - Énfasis1 34 24" xfId="41986"/>
    <cellStyle name="60% - Énfasis1 34 25" xfId="43386"/>
    <cellStyle name="60% - Énfasis1 34 26" xfId="44783"/>
    <cellStyle name="60% - Énfasis1 34 27" xfId="46175"/>
    <cellStyle name="60% - Énfasis1 34 28" xfId="47552"/>
    <cellStyle name="60% - Énfasis1 34 29" xfId="48914"/>
    <cellStyle name="60% - Énfasis1 34 3" xfId="12421"/>
    <cellStyle name="60% - Énfasis1 34 30" xfId="50253"/>
    <cellStyle name="60% - Énfasis1 34 31" xfId="51563"/>
    <cellStyle name="60% - Énfasis1 34 32" xfId="52843"/>
    <cellStyle name="60% - Énfasis1 34 33" xfId="54060"/>
    <cellStyle name="60% - Énfasis1 34 34" xfId="55188"/>
    <cellStyle name="60% - Énfasis1 34 35" xfId="56206"/>
    <cellStyle name="60% - Énfasis1 34 36" xfId="57036"/>
    <cellStyle name="60% - Énfasis1 34 37" xfId="57631"/>
    <cellStyle name="60% - Énfasis1 34 4" xfId="13829"/>
    <cellStyle name="60% - Énfasis1 34 5" xfId="15237"/>
    <cellStyle name="60% - Énfasis1 34 6" xfId="16645"/>
    <cellStyle name="60% - Énfasis1 34 7" xfId="18053"/>
    <cellStyle name="60% - Énfasis1 34 8" xfId="19461"/>
    <cellStyle name="60% - Énfasis1 34 9" xfId="20869"/>
    <cellStyle name="60% - Énfasis1 35" xfId="6746"/>
    <cellStyle name="60% - Énfasis1 35 10" xfId="22389"/>
    <cellStyle name="60% - Énfasis1 35 11" xfId="23797"/>
    <cellStyle name="60% - Énfasis1 35 12" xfId="25205"/>
    <cellStyle name="60% - Énfasis1 35 13" xfId="26613"/>
    <cellStyle name="60% - Énfasis1 35 14" xfId="28021"/>
    <cellStyle name="60% - Énfasis1 35 15" xfId="29430"/>
    <cellStyle name="60% - Énfasis1 35 16" xfId="30839"/>
    <cellStyle name="60% - Énfasis1 35 17" xfId="32247"/>
    <cellStyle name="60% - Énfasis1 35 18" xfId="33655"/>
    <cellStyle name="60% - Énfasis1 35 19" xfId="35063"/>
    <cellStyle name="60% - Énfasis1 35 2" xfId="11125"/>
    <cellStyle name="60% - Énfasis1 35 20" xfId="36475"/>
    <cellStyle name="60% - Énfasis1 35 21" xfId="37883"/>
    <cellStyle name="60% - Énfasis1 35 22" xfId="39289"/>
    <cellStyle name="60% - Énfasis1 35 23" xfId="40694"/>
    <cellStyle name="60% - Énfasis1 35 24" xfId="42098"/>
    <cellStyle name="60% - Énfasis1 35 25" xfId="43497"/>
    <cellStyle name="60% - Énfasis1 35 26" xfId="44893"/>
    <cellStyle name="60% - Énfasis1 35 27" xfId="46285"/>
    <cellStyle name="60% - Énfasis1 35 28" xfId="47662"/>
    <cellStyle name="60% - Énfasis1 35 29" xfId="49021"/>
    <cellStyle name="60% - Énfasis1 35 3" xfId="12533"/>
    <cellStyle name="60% - Énfasis1 35 30" xfId="50360"/>
    <cellStyle name="60% - Énfasis1 35 31" xfId="51670"/>
    <cellStyle name="60% - Énfasis1 35 32" xfId="52946"/>
    <cellStyle name="60% - Énfasis1 35 33" xfId="54153"/>
    <cellStyle name="60% - Énfasis1 35 34" xfId="55273"/>
    <cellStyle name="60% - Énfasis1 35 35" xfId="56280"/>
    <cellStyle name="60% - Énfasis1 35 36" xfId="57094"/>
    <cellStyle name="60% - Énfasis1 35 37" xfId="57667"/>
    <cellStyle name="60% - Énfasis1 35 4" xfId="13941"/>
    <cellStyle name="60% - Énfasis1 35 5" xfId="15349"/>
    <cellStyle name="60% - Énfasis1 35 6" xfId="16757"/>
    <cellStyle name="60% - Énfasis1 35 7" xfId="18165"/>
    <cellStyle name="60% - Énfasis1 35 8" xfId="19573"/>
    <cellStyle name="60% - Énfasis1 35 9" xfId="20981"/>
    <cellStyle name="60% - Énfasis1 36" xfId="6873"/>
    <cellStyle name="60% - Énfasis1 36 10" xfId="22498"/>
    <cellStyle name="60% - Énfasis1 36 11" xfId="23906"/>
    <cellStyle name="60% - Énfasis1 36 12" xfId="25314"/>
    <cellStyle name="60% - Énfasis1 36 13" xfId="26722"/>
    <cellStyle name="60% - Énfasis1 36 14" xfId="28130"/>
    <cellStyle name="60% - Énfasis1 36 15" xfId="29539"/>
    <cellStyle name="60% - Énfasis1 36 16" xfId="30948"/>
    <cellStyle name="60% - Énfasis1 36 17" xfId="32356"/>
    <cellStyle name="60% - Énfasis1 36 18" xfId="33763"/>
    <cellStyle name="60% - Énfasis1 36 19" xfId="35172"/>
    <cellStyle name="60% - Énfasis1 36 2" xfId="11234"/>
    <cellStyle name="60% - Énfasis1 36 20" xfId="36584"/>
    <cellStyle name="60% - Énfasis1 36 21" xfId="37992"/>
    <cellStyle name="60% - Énfasis1 36 22" xfId="39398"/>
    <cellStyle name="60% - Énfasis1 36 23" xfId="40803"/>
    <cellStyle name="60% - Énfasis1 36 24" xfId="42207"/>
    <cellStyle name="60% - Énfasis1 36 25" xfId="43606"/>
    <cellStyle name="60% - Énfasis1 36 26" xfId="45002"/>
    <cellStyle name="60% - Énfasis1 36 27" xfId="46393"/>
    <cellStyle name="60% - Énfasis1 36 28" xfId="47767"/>
    <cellStyle name="60% - Énfasis1 36 29" xfId="49126"/>
    <cellStyle name="60% - Énfasis1 36 3" xfId="12642"/>
    <cellStyle name="60% - Énfasis1 36 30" xfId="50463"/>
    <cellStyle name="60% - Énfasis1 36 31" xfId="51771"/>
    <cellStyle name="60% - Énfasis1 36 32" xfId="53041"/>
    <cellStyle name="60% - Énfasis1 36 33" xfId="54244"/>
    <cellStyle name="60% - Énfasis1 36 34" xfId="55355"/>
    <cellStyle name="60% - Énfasis1 36 35" xfId="56354"/>
    <cellStyle name="60% - Énfasis1 36 36" xfId="57153"/>
    <cellStyle name="60% - Énfasis1 36 37" xfId="57703"/>
    <cellStyle name="60% - Énfasis1 36 4" xfId="14050"/>
    <cellStyle name="60% - Énfasis1 36 5" xfId="15458"/>
    <cellStyle name="60% - Énfasis1 36 6" xfId="16866"/>
    <cellStyle name="60% - Énfasis1 36 7" xfId="18274"/>
    <cellStyle name="60% - Énfasis1 36 8" xfId="19682"/>
    <cellStyle name="60% - Énfasis1 36 9" xfId="21090"/>
    <cellStyle name="60% - Énfasis1 37" xfId="7000"/>
    <cellStyle name="60% - Énfasis1 37 10" xfId="22604"/>
    <cellStyle name="60% - Énfasis1 37 11" xfId="24012"/>
    <cellStyle name="60% - Énfasis1 37 12" xfId="25420"/>
    <cellStyle name="60% - Énfasis1 37 13" xfId="26828"/>
    <cellStyle name="60% - Énfasis1 37 14" xfId="28236"/>
    <cellStyle name="60% - Énfasis1 37 15" xfId="29645"/>
    <cellStyle name="60% - Énfasis1 37 16" xfId="31054"/>
    <cellStyle name="60% - Énfasis1 37 17" xfId="32462"/>
    <cellStyle name="60% - Énfasis1 37 18" xfId="33869"/>
    <cellStyle name="60% - Énfasis1 37 19" xfId="35278"/>
    <cellStyle name="60% - Énfasis1 37 2" xfId="11340"/>
    <cellStyle name="60% - Énfasis1 37 20" xfId="36690"/>
    <cellStyle name="60% - Énfasis1 37 21" xfId="38098"/>
    <cellStyle name="60% - Énfasis1 37 22" xfId="39504"/>
    <cellStyle name="60% - Énfasis1 37 23" xfId="40909"/>
    <cellStyle name="60% - Énfasis1 37 24" xfId="42312"/>
    <cellStyle name="60% - Énfasis1 37 25" xfId="43711"/>
    <cellStyle name="60% - Énfasis1 37 26" xfId="45107"/>
    <cellStyle name="60% - Énfasis1 37 27" xfId="46497"/>
    <cellStyle name="60% - Énfasis1 37 28" xfId="47871"/>
    <cellStyle name="60% - Énfasis1 37 29" xfId="49229"/>
    <cellStyle name="60% - Énfasis1 37 3" xfId="12748"/>
    <cellStyle name="60% - Énfasis1 37 30" xfId="50563"/>
    <cellStyle name="60% - Énfasis1 37 31" xfId="51868"/>
    <cellStyle name="60% - Énfasis1 37 32" xfId="53136"/>
    <cellStyle name="60% - Énfasis1 37 33" xfId="54337"/>
    <cellStyle name="60% - Énfasis1 37 34" xfId="55441"/>
    <cellStyle name="60% - Énfasis1 37 35" xfId="56425"/>
    <cellStyle name="60% - Énfasis1 37 36" xfId="57207"/>
    <cellStyle name="60% - Énfasis1 37 37" xfId="57738"/>
    <cellStyle name="60% - Énfasis1 37 4" xfId="14156"/>
    <cellStyle name="60% - Énfasis1 37 5" xfId="15564"/>
    <cellStyle name="60% - Énfasis1 37 6" xfId="16972"/>
    <cellStyle name="60% - Énfasis1 37 7" xfId="18380"/>
    <cellStyle name="60% - Énfasis1 37 8" xfId="19788"/>
    <cellStyle name="60% - Énfasis1 37 9" xfId="21196"/>
    <cellStyle name="60% - Énfasis1 38" xfId="7127"/>
    <cellStyle name="60% - Énfasis1 38 10" xfId="22707"/>
    <cellStyle name="60% - Énfasis1 38 11" xfId="24115"/>
    <cellStyle name="60% - Énfasis1 38 12" xfId="25523"/>
    <cellStyle name="60% - Énfasis1 38 13" xfId="26931"/>
    <cellStyle name="60% - Énfasis1 38 14" xfId="28339"/>
    <cellStyle name="60% - Énfasis1 38 15" xfId="29748"/>
    <cellStyle name="60% - Énfasis1 38 16" xfId="31155"/>
    <cellStyle name="60% - Énfasis1 38 17" xfId="32565"/>
    <cellStyle name="60% - Énfasis1 38 18" xfId="33972"/>
    <cellStyle name="60% - Énfasis1 38 19" xfId="35380"/>
    <cellStyle name="60% - Énfasis1 38 2" xfId="11443"/>
    <cellStyle name="60% - Énfasis1 38 20" xfId="36793"/>
    <cellStyle name="60% - Énfasis1 38 21" xfId="38201"/>
    <cellStyle name="60% - Énfasis1 38 22" xfId="39607"/>
    <cellStyle name="60% - Énfasis1 38 23" xfId="41012"/>
    <cellStyle name="60% - Énfasis1 38 24" xfId="42415"/>
    <cellStyle name="60% - Énfasis1 38 25" xfId="43814"/>
    <cellStyle name="60% - Énfasis1 38 26" xfId="45210"/>
    <cellStyle name="60% - Énfasis1 38 27" xfId="46600"/>
    <cellStyle name="60% - Énfasis1 38 28" xfId="47972"/>
    <cellStyle name="60% - Énfasis1 38 29" xfId="49325"/>
    <cellStyle name="60% - Énfasis1 38 3" xfId="12851"/>
    <cellStyle name="60% - Énfasis1 38 30" xfId="50657"/>
    <cellStyle name="60% - Énfasis1 38 31" xfId="51961"/>
    <cellStyle name="60% - Énfasis1 38 32" xfId="53224"/>
    <cellStyle name="60% - Énfasis1 38 33" xfId="54419"/>
    <cellStyle name="60% - Énfasis1 38 34" xfId="55517"/>
    <cellStyle name="60% - Énfasis1 38 35" xfId="56488"/>
    <cellStyle name="60% - Énfasis1 38 36" xfId="57261"/>
    <cellStyle name="60% - Énfasis1 38 37" xfId="57772"/>
    <cellStyle name="60% - Énfasis1 38 4" xfId="14259"/>
    <cellStyle name="60% - Énfasis1 38 5" xfId="15667"/>
    <cellStyle name="60% - Énfasis1 38 6" xfId="17075"/>
    <cellStyle name="60% - Énfasis1 38 7" xfId="18483"/>
    <cellStyle name="60% - Énfasis1 38 8" xfId="19891"/>
    <cellStyle name="60% - Énfasis1 38 9" xfId="21299"/>
    <cellStyle name="60% - Énfasis1 39" xfId="7254"/>
    <cellStyle name="60% - Énfasis1 39 10" xfId="22806"/>
    <cellStyle name="60% - Énfasis1 39 11" xfId="24214"/>
    <cellStyle name="60% - Énfasis1 39 12" xfId="25622"/>
    <cellStyle name="60% - Énfasis1 39 13" xfId="27030"/>
    <cellStyle name="60% - Énfasis1 39 14" xfId="28438"/>
    <cellStyle name="60% - Énfasis1 39 15" xfId="29848"/>
    <cellStyle name="60% - Énfasis1 39 16" xfId="31255"/>
    <cellStyle name="60% - Énfasis1 39 17" xfId="32665"/>
    <cellStyle name="60% - Énfasis1 39 18" xfId="34072"/>
    <cellStyle name="60% - Énfasis1 39 19" xfId="35480"/>
    <cellStyle name="60% - Énfasis1 39 2" xfId="11542"/>
    <cellStyle name="60% - Énfasis1 39 20" xfId="36893"/>
    <cellStyle name="60% - Énfasis1 39 21" xfId="38301"/>
    <cellStyle name="60% - Énfasis1 39 22" xfId="39707"/>
    <cellStyle name="60% - Énfasis1 39 23" xfId="41112"/>
    <cellStyle name="60% - Énfasis1 39 24" xfId="42514"/>
    <cellStyle name="60% - Énfasis1 39 25" xfId="43913"/>
    <cellStyle name="60% - Énfasis1 39 26" xfId="45309"/>
    <cellStyle name="60% - Énfasis1 39 27" xfId="46697"/>
    <cellStyle name="60% - Énfasis1 39 28" xfId="48067"/>
    <cellStyle name="60% - Énfasis1 39 29" xfId="49420"/>
    <cellStyle name="60% - Énfasis1 39 3" xfId="12950"/>
    <cellStyle name="60% - Énfasis1 39 30" xfId="50748"/>
    <cellStyle name="60% - Énfasis1 39 31" xfId="52052"/>
    <cellStyle name="60% - Énfasis1 39 32" xfId="53312"/>
    <cellStyle name="60% - Énfasis1 39 33" xfId="54505"/>
    <cellStyle name="60% - Énfasis1 39 34" xfId="55596"/>
    <cellStyle name="60% - Énfasis1 39 35" xfId="56559"/>
    <cellStyle name="60% - Énfasis1 39 36" xfId="57314"/>
    <cellStyle name="60% - Énfasis1 39 37" xfId="57806"/>
    <cellStyle name="60% - Énfasis1 39 4" xfId="14358"/>
    <cellStyle name="60% - Énfasis1 39 5" xfId="15766"/>
    <cellStyle name="60% - Énfasis1 39 6" xfId="17174"/>
    <cellStyle name="60% - Énfasis1 39 7" xfId="18582"/>
    <cellStyle name="60% - Énfasis1 39 8" xfId="19990"/>
    <cellStyle name="60% - Énfasis1 39 9" xfId="21398"/>
    <cellStyle name="60% - Énfasis1 4" xfId="2730"/>
    <cellStyle name="60% - Énfasis1 4 2" xfId="3007"/>
    <cellStyle name="60% - Énfasis1 40" xfId="7381"/>
    <cellStyle name="60% - Énfasis1 40 10" xfId="22903"/>
    <cellStyle name="60% - Énfasis1 40 11" xfId="24311"/>
    <cellStyle name="60% - Énfasis1 40 12" xfId="25719"/>
    <cellStyle name="60% - Énfasis1 40 13" xfId="27127"/>
    <cellStyle name="60% - Énfasis1 40 14" xfId="28535"/>
    <cellStyle name="60% - Énfasis1 40 15" xfId="29945"/>
    <cellStyle name="60% - Énfasis1 40 16" xfId="31352"/>
    <cellStyle name="60% - Énfasis1 40 17" xfId="32762"/>
    <cellStyle name="60% - Énfasis1 40 18" xfId="34168"/>
    <cellStyle name="60% - Énfasis1 40 19" xfId="35577"/>
    <cellStyle name="60% - Énfasis1 40 2" xfId="11639"/>
    <cellStyle name="60% - Énfasis1 40 20" xfId="36990"/>
    <cellStyle name="60% - Énfasis1 40 21" xfId="38398"/>
    <cellStyle name="60% - Énfasis1 40 22" xfId="39804"/>
    <cellStyle name="60% - Énfasis1 40 23" xfId="41209"/>
    <cellStyle name="60% - Énfasis1 40 24" xfId="42611"/>
    <cellStyle name="60% - Énfasis1 40 25" xfId="44010"/>
    <cellStyle name="60% - Énfasis1 40 26" xfId="45406"/>
    <cellStyle name="60% - Énfasis1 40 27" xfId="46794"/>
    <cellStyle name="60% - Énfasis1 40 28" xfId="48164"/>
    <cellStyle name="60% - Énfasis1 40 29" xfId="49516"/>
    <cellStyle name="60% - Énfasis1 40 3" xfId="13047"/>
    <cellStyle name="60% - Énfasis1 40 30" xfId="50842"/>
    <cellStyle name="60% - Énfasis1 40 31" xfId="52146"/>
    <cellStyle name="60% - Énfasis1 40 32" xfId="53401"/>
    <cellStyle name="60% - Énfasis1 40 33" xfId="54590"/>
    <cellStyle name="60% - Énfasis1 40 34" xfId="55675"/>
    <cellStyle name="60% - Énfasis1 40 35" xfId="56628"/>
    <cellStyle name="60% - Énfasis1 40 36" xfId="57365"/>
    <cellStyle name="60% - Énfasis1 40 37" xfId="57840"/>
    <cellStyle name="60% - Énfasis1 40 4" xfId="14455"/>
    <cellStyle name="60% - Énfasis1 40 5" xfId="15863"/>
    <cellStyle name="60% - Énfasis1 40 6" xfId="17271"/>
    <cellStyle name="60% - Énfasis1 40 7" xfId="18679"/>
    <cellStyle name="60% - Énfasis1 40 8" xfId="20087"/>
    <cellStyle name="60% - Énfasis1 40 9" xfId="21495"/>
    <cellStyle name="60% - Énfasis1 41" xfId="7507"/>
    <cellStyle name="60% - Énfasis1 41 10" xfId="22991"/>
    <cellStyle name="60% - Énfasis1 41 11" xfId="24399"/>
    <cellStyle name="60% - Énfasis1 41 12" xfId="25807"/>
    <cellStyle name="60% - Énfasis1 41 13" xfId="27215"/>
    <cellStyle name="60% - Énfasis1 41 14" xfId="28623"/>
    <cellStyle name="60% - Énfasis1 41 15" xfId="30033"/>
    <cellStyle name="60% - Énfasis1 41 16" xfId="31440"/>
    <cellStyle name="60% - Énfasis1 41 17" xfId="32850"/>
    <cellStyle name="60% - Énfasis1 41 18" xfId="34256"/>
    <cellStyle name="60% - Énfasis1 41 19" xfId="35665"/>
    <cellStyle name="60% - Énfasis1 41 2" xfId="11727"/>
    <cellStyle name="60% - Énfasis1 41 20" xfId="37078"/>
    <cellStyle name="60% - Énfasis1 41 21" xfId="38486"/>
    <cellStyle name="60% - Énfasis1 41 22" xfId="39892"/>
    <cellStyle name="60% - Énfasis1 41 23" xfId="41297"/>
    <cellStyle name="60% - Énfasis1 41 24" xfId="42699"/>
    <cellStyle name="60% - Énfasis1 41 25" xfId="44098"/>
    <cellStyle name="60% - Énfasis1 41 26" xfId="45494"/>
    <cellStyle name="60% - Énfasis1 41 27" xfId="46880"/>
    <cellStyle name="60% - Énfasis1 41 28" xfId="48250"/>
    <cellStyle name="60% - Énfasis1 41 29" xfId="49602"/>
    <cellStyle name="60% - Énfasis1 41 3" xfId="13135"/>
    <cellStyle name="60% - Énfasis1 41 30" xfId="50928"/>
    <cellStyle name="60% - Énfasis1 41 31" xfId="52231"/>
    <cellStyle name="60% - Énfasis1 41 32" xfId="53484"/>
    <cellStyle name="60% - Énfasis1 41 33" xfId="54669"/>
    <cellStyle name="60% - Énfasis1 41 34" xfId="55747"/>
    <cellStyle name="60% - Énfasis1 41 35" xfId="56686"/>
    <cellStyle name="60% - Énfasis1 41 36" xfId="57412"/>
    <cellStyle name="60% - Énfasis1 41 37" xfId="57872"/>
    <cellStyle name="60% - Énfasis1 41 4" xfId="14543"/>
    <cellStyle name="60% - Énfasis1 41 5" xfId="15951"/>
    <cellStyle name="60% - Énfasis1 41 6" xfId="17359"/>
    <cellStyle name="60% - Énfasis1 41 7" xfId="18767"/>
    <cellStyle name="60% - Énfasis1 41 8" xfId="20175"/>
    <cellStyle name="60% - Énfasis1 41 9" xfId="21583"/>
    <cellStyle name="60% - Énfasis1 42" xfId="7634"/>
    <cellStyle name="60% - Énfasis1 43" xfId="10149"/>
    <cellStyle name="60% - Énfasis1 44" xfId="8898"/>
    <cellStyle name="60% - Énfasis1 45" xfId="8934"/>
    <cellStyle name="60% - Énfasis1 46" xfId="7867"/>
    <cellStyle name="60% - Énfasis1 47" xfId="10516"/>
    <cellStyle name="60% - Énfasis1 48" xfId="11924"/>
    <cellStyle name="60% - Énfasis1 49" xfId="13332"/>
    <cellStyle name="60% - Énfasis1 5" xfId="3008"/>
    <cellStyle name="60% - Énfasis1 50" xfId="14740"/>
    <cellStyle name="60% - Énfasis1 51" xfId="16148"/>
    <cellStyle name="60% - Énfasis1 52" xfId="17556"/>
    <cellStyle name="60% - Énfasis1 53" xfId="18964"/>
    <cellStyle name="60% - Énfasis1 54" xfId="20372"/>
    <cellStyle name="60% - Énfasis1 55" xfId="21780"/>
    <cellStyle name="60% - Énfasis1 56" xfId="23188"/>
    <cellStyle name="60% - Énfasis1 57" xfId="24596"/>
    <cellStyle name="60% - Énfasis1 58" xfId="26004"/>
    <cellStyle name="60% - Énfasis1 59" xfId="27412"/>
    <cellStyle name="60% - Énfasis1 6" xfId="3009"/>
    <cellStyle name="60% - Énfasis1 60" xfId="26308"/>
    <cellStyle name="60% - Énfasis1 61" xfId="27611"/>
    <cellStyle name="60% - Énfasis1 62" xfId="32399"/>
    <cellStyle name="60% - Énfasis1 63" xfId="35163"/>
    <cellStyle name="60% - Énfasis1 64" xfId="30405"/>
    <cellStyle name="60% - Énfasis1 65" xfId="35865"/>
    <cellStyle name="60% - Énfasis1 66" xfId="37273"/>
    <cellStyle name="60% - Énfasis1 67" xfId="38681"/>
    <cellStyle name="60% - Énfasis1 68" xfId="40087"/>
    <cellStyle name="60% - Énfasis1 69" xfId="41492"/>
    <cellStyle name="60% - Énfasis1 7" xfId="3010"/>
    <cellStyle name="60% - Énfasis1 70" xfId="42892"/>
    <cellStyle name="60% - Énfasis1 71" xfId="44291"/>
    <cellStyle name="60% - Énfasis1 72" xfId="45686"/>
    <cellStyle name="60% - Énfasis1 73" xfId="47068"/>
    <cellStyle name="60% - Énfasis1 74" xfId="48435"/>
    <cellStyle name="60% - Énfasis1 75" xfId="49785"/>
    <cellStyle name="60% - Énfasis1 76" xfId="51105"/>
    <cellStyle name="60% - Énfasis1 77" xfId="52401"/>
    <cellStyle name="60% - Énfasis1 8" xfId="3176"/>
    <cellStyle name="60% - Énfasis1 8 10" xfId="4621"/>
    <cellStyle name="60% - Énfasis1 8 11" xfId="4758"/>
    <cellStyle name="60% - Énfasis1 8 12" xfId="4880"/>
    <cellStyle name="60% - Énfasis1 8 13" xfId="5006"/>
    <cellStyle name="60% - Énfasis1 8 14" xfId="5124"/>
    <cellStyle name="60% - Énfasis1 8 15" xfId="5257"/>
    <cellStyle name="60% - Énfasis1 8 16" xfId="5383"/>
    <cellStyle name="60% - Énfasis1 8 17" xfId="5507"/>
    <cellStyle name="60% - Énfasis1 8 18" xfId="5630"/>
    <cellStyle name="60% - Énfasis1 8 19" xfId="5728"/>
    <cellStyle name="60% - Énfasis1 8 2" xfId="3648"/>
    <cellStyle name="60% - Énfasis1 8 20" xfId="5898"/>
    <cellStyle name="60% - Énfasis1 8 21" xfId="6025"/>
    <cellStyle name="60% - Énfasis1 8 22" xfId="6152"/>
    <cellStyle name="60% - Énfasis1 8 23" xfId="6279"/>
    <cellStyle name="60% - Énfasis1 8 24" xfId="6406"/>
    <cellStyle name="60% - Énfasis1 8 25" xfId="6533"/>
    <cellStyle name="60% - Énfasis1 8 26" xfId="6660"/>
    <cellStyle name="60% - Énfasis1 8 27" xfId="6787"/>
    <cellStyle name="60% - Énfasis1 8 28" xfId="6914"/>
    <cellStyle name="60% - Énfasis1 8 29" xfId="7041"/>
    <cellStyle name="60% - Énfasis1 8 3" xfId="3768"/>
    <cellStyle name="60% - Énfasis1 8 30" xfId="7168"/>
    <cellStyle name="60% - Énfasis1 8 31" xfId="7295"/>
    <cellStyle name="60% - Énfasis1 8 32" xfId="7422"/>
    <cellStyle name="60% - Énfasis1 8 33" xfId="7548"/>
    <cellStyle name="60% - Énfasis1 8 34" xfId="7675"/>
    <cellStyle name="60% - Énfasis1 8 35" xfId="7766"/>
    <cellStyle name="60% - Énfasis1 8 36" xfId="9613"/>
    <cellStyle name="60% - Énfasis1 8 37" xfId="9074"/>
    <cellStyle name="60% - Énfasis1 8 38" xfId="11110"/>
    <cellStyle name="60% - Énfasis1 8 39" xfId="12518"/>
    <cellStyle name="60% - Énfasis1 8 4" xfId="3889"/>
    <cellStyle name="60% - Énfasis1 8 40" xfId="13926"/>
    <cellStyle name="60% - Énfasis1 8 41" xfId="15334"/>
    <cellStyle name="60% - Énfasis1 8 42" xfId="16742"/>
    <cellStyle name="60% - Énfasis1 8 43" xfId="18150"/>
    <cellStyle name="60% - Énfasis1 8 44" xfId="19558"/>
    <cellStyle name="60% - Énfasis1 8 45" xfId="20966"/>
    <cellStyle name="60% - Énfasis1 8 46" xfId="22374"/>
    <cellStyle name="60% - Énfasis1 8 47" xfId="23782"/>
    <cellStyle name="60% - Énfasis1 8 48" xfId="25190"/>
    <cellStyle name="60% - Énfasis1 8 49" xfId="26598"/>
    <cellStyle name="60% - Énfasis1 8 5" xfId="4012"/>
    <cellStyle name="60% - Énfasis1 8 50" xfId="28006"/>
    <cellStyle name="60% - Énfasis1 8 51" xfId="29415"/>
    <cellStyle name="60% - Énfasis1 8 52" xfId="30824"/>
    <cellStyle name="60% - Énfasis1 8 53" xfId="33150"/>
    <cellStyle name="60% - Énfasis1 8 54" xfId="32379"/>
    <cellStyle name="60% - Énfasis1 8 55" xfId="34707"/>
    <cellStyle name="60% - Énfasis1 8 56" xfId="36460"/>
    <cellStyle name="60% - Énfasis1 8 57" xfId="37868"/>
    <cellStyle name="60% - Énfasis1 8 58" xfId="39274"/>
    <cellStyle name="60% - Énfasis1 8 59" xfId="40679"/>
    <cellStyle name="60% - Énfasis1 8 6" xfId="4135"/>
    <cellStyle name="60% - Énfasis1 8 60" xfId="42083"/>
    <cellStyle name="60% - Énfasis1 8 61" xfId="43482"/>
    <cellStyle name="60% - Énfasis1 8 62" xfId="44878"/>
    <cellStyle name="60% - Énfasis1 8 63" xfId="46270"/>
    <cellStyle name="60% - Énfasis1 8 64" xfId="47647"/>
    <cellStyle name="60% - Énfasis1 8 65" xfId="49006"/>
    <cellStyle name="60% - Énfasis1 8 66" xfId="50345"/>
    <cellStyle name="60% - Énfasis1 8 67" xfId="51655"/>
    <cellStyle name="60% - Énfasis1 8 68" xfId="52931"/>
    <cellStyle name="60% - Énfasis1 8 69" xfId="54138"/>
    <cellStyle name="60% - Énfasis1 8 7" xfId="4259"/>
    <cellStyle name="60% - Énfasis1 8 70" xfId="55258"/>
    <cellStyle name="60% - Énfasis1 8 8" xfId="4382"/>
    <cellStyle name="60% - Énfasis1 8 9" xfId="4507"/>
    <cellStyle name="60% - Énfasis1 9" xfId="3217"/>
    <cellStyle name="60% - Énfasis1 9 10" xfId="4074"/>
    <cellStyle name="60% - Énfasis1 9 11" xfId="3938"/>
    <cellStyle name="60% - Énfasis1 9 12" xfId="4185"/>
    <cellStyle name="60% - Énfasis1 9 13" xfId="4441"/>
    <cellStyle name="60% - Énfasis1 9 14" xfId="4437"/>
    <cellStyle name="60% - Énfasis1 9 15" xfId="3286"/>
    <cellStyle name="60% - Énfasis1 9 16" xfId="4670"/>
    <cellStyle name="60% - Énfasis1 9 17" xfId="3466"/>
    <cellStyle name="60% - Énfasis1 9 18" xfId="4821"/>
    <cellStyle name="60% - Énfasis1 9 19" xfId="5182"/>
    <cellStyle name="60% - Énfasis1 9 2" xfId="3448"/>
    <cellStyle name="60% - Énfasis1 9 20" xfId="5312"/>
    <cellStyle name="60% - Énfasis1 9 21" xfId="3263"/>
    <cellStyle name="60% - Énfasis1 9 22" xfId="5790"/>
    <cellStyle name="60% - Énfasis1 9 23" xfId="5553"/>
    <cellStyle name="60% - Énfasis1 9 24" xfId="5458"/>
    <cellStyle name="60% - Énfasis1 9 25" xfId="5962"/>
    <cellStyle name="60% - Énfasis1 9 26" xfId="6089"/>
    <cellStyle name="60% - Énfasis1 9 27" xfId="6216"/>
    <cellStyle name="60% - Énfasis1 9 28" xfId="6343"/>
    <cellStyle name="60% - Énfasis1 9 29" xfId="6470"/>
    <cellStyle name="60% - Énfasis1 9 3" xfId="3445"/>
    <cellStyle name="60% - Énfasis1 9 30" xfId="6597"/>
    <cellStyle name="60% - Énfasis1 9 31" xfId="6724"/>
    <cellStyle name="60% - Énfasis1 9 32" xfId="6851"/>
    <cellStyle name="60% - Énfasis1 9 33" xfId="6978"/>
    <cellStyle name="60% - Énfasis1 9 34" xfId="7105"/>
    <cellStyle name="60% - Énfasis1 9 35" xfId="7806"/>
    <cellStyle name="60% - Énfasis1 9 36" xfId="7937"/>
    <cellStyle name="60% - Énfasis1 9 37" xfId="8921"/>
    <cellStyle name="60% - Énfasis1 9 38" xfId="5566"/>
    <cellStyle name="60% - Énfasis1 9 39" xfId="6824"/>
    <cellStyle name="60% - Énfasis1 9 4" xfId="3426"/>
    <cellStyle name="60% - Énfasis1 9 40" xfId="8033"/>
    <cellStyle name="60% - Énfasis1 9 41" xfId="10282"/>
    <cellStyle name="60% - Énfasis1 9 42" xfId="5757"/>
    <cellStyle name="60% - Énfasis1 9 43" xfId="8655"/>
    <cellStyle name="60% - Énfasis1 9 44" xfId="9290"/>
    <cellStyle name="60% - Énfasis1 9 45" xfId="10388"/>
    <cellStyle name="60% - Énfasis1 9 46" xfId="9189"/>
    <cellStyle name="60% - Énfasis1 9 47" xfId="10377"/>
    <cellStyle name="60% - Énfasis1 9 48" xfId="8158"/>
    <cellStyle name="60% - Énfasis1 9 49" xfId="10620"/>
    <cellStyle name="60% - Énfasis1 9 5" xfId="3264"/>
    <cellStyle name="60% - Énfasis1 9 50" xfId="12028"/>
    <cellStyle name="60% - Énfasis1 9 51" xfId="13436"/>
    <cellStyle name="60% - Énfasis1 9 52" xfId="14844"/>
    <cellStyle name="60% - Énfasis1 9 53" xfId="34191"/>
    <cellStyle name="60% - Énfasis1 9 54" xfId="31762"/>
    <cellStyle name="60% - Énfasis1 9 55" xfId="26063"/>
    <cellStyle name="60% - Énfasis1 9 56" xfId="30539"/>
    <cellStyle name="60% - Énfasis1 9 57" xfId="33180"/>
    <cellStyle name="60% - Énfasis1 9 58" xfId="32487"/>
    <cellStyle name="60% - Énfasis1 9 59" xfId="30187"/>
    <cellStyle name="60% - Énfasis1 9 6" xfId="3429"/>
    <cellStyle name="60% - Énfasis1 9 60" xfId="31710"/>
    <cellStyle name="60% - Énfasis1 9 61" xfId="33627"/>
    <cellStyle name="60% - Énfasis1 9 62" xfId="29706"/>
    <cellStyle name="60% - Énfasis1 9 63" xfId="29228"/>
    <cellStyle name="60% - Énfasis1 9 64" xfId="26701"/>
    <cellStyle name="60% - Énfasis1 9 65" xfId="26972"/>
    <cellStyle name="60% - Énfasis1 9 66" xfId="24795"/>
    <cellStyle name="60% - Énfasis1 9 67" xfId="35969"/>
    <cellStyle name="60% - Énfasis1 9 68" xfId="37377"/>
    <cellStyle name="60% - Énfasis1 9 69" xfId="38785"/>
    <cellStyle name="60% - Énfasis1 9 7" xfId="3438"/>
    <cellStyle name="60% - Énfasis1 9 70" xfId="40191"/>
    <cellStyle name="60% - Énfasis1 9 8" xfId="3828"/>
    <cellStyle name="60% - Énfasis1 9 9" xfId="3951"/>
    <cellStyle name="60% - Énfasis2" xfId="269" builtinId="36" customBuiltin="1"/>
    <cellStyle name="60% - Énfasis2 10" xfId="3608"/>
    <cellStyle name="60% - Énfasis2 10 10" xfId="20145"/>
    <cellStyle name="60% - Énfasis2 10 11" xfId="21553"/>
    <cellStyle name="60% - Énfasis2 10 12" xfId="22961"/>
    <cellStyle name="60% - Énfasis2 10 13" xfId="24369"/>
    <cellStyle name="60% - Énfasis2 10 14" xfId="25777"/>
    <cellStyle name="60% - Énfasis2 10 15" xfId="27185"/>
    <cellStyle name="60% - Énfasis2 10 16" xfId="28593"/>
    <cellStyle name="60% - Énfasis2 10 17" xfId="30003"/>
    <cellStyle name="60% - Énfasis2 10 18" xfId="31410"/>
    <cellStyle name="60% - Énfasis2 10 19" xfId="32820"/>
    <cellStyle name="60% - Énfasis2 10 2" xfId="8182"/>
    <cellStyle name="60% - Énfasis2 10 20" xfId="34110"/>
    <cellStyle name="60% - Énfasis2 10 21" xfId="35339"/>
    <cellStyle name="60% - Énfasis2 10 22" xfId="37048"/>
    <cellStyle name="60% - Énfasis2 10 23" xfId="38456"/>
    <cellStyle name="60% - Énfasis2 10 24" xfId="39862"/>
    <cellStyle name="60% - Énfasis2 10 25" xfId="41267"/>
    <cellStyle name="60% - Énfasis2 10 26" xfId="42669"/>
    <cellStyle name="60% - Énfasis2 10 27" xfId="44068"/>
    <cellStyle name="60% - Énfasis2 10 28" xfId="45464"/>
    <cellStyle name="60% - Énfasis2 10 29" xfId="46851"/>
    <cellStyle name="60% - Énfasis2 10 3" xfId="9216"/>
    <cellStyle name="60% - Énfasis2 10 30" xfId="48221"/>
    <cellStyle name="60% - Énfasis2 10 31" xfId="49573"/>
    <cellStyle name="60% - Énfasis2 10 32" xfId="50899"/>
    <cellStyle name="60% - Énfasis2 10 33" xfId="52202"/>
    <cellStyle name="60% - Énfasis2 10 34" xfId="53455"/>
    <cellStyle name="60% - Énfasis2 10 35" xfId="54643"/>
    <cellStyle name="60% - Énfasis2 10 36" xfId="55724"/>
    <cellStyle name="60% - Énfasis2 10 37" xfId="56664"/>
    <cellStyle name="60% - Énfasis2 10 4" xfId="11697"/>
    <cellStyle name="60% - Énfasis2 10 5" xfId="13105"/>
    <cellStyle name="60% - Énfasis2 10 6" xfId="14513"/>
    <cellStyle name="60% - Énfasis2 10 7" xfId="15921"/>
    <cellStyle name="60% - Énfasis2 10 8" xfId="17329"/>
    <cellStyle name="60% - Énfasis2 10 9" xfId="18737"/>
    <cellStyle name="60% - Énfasis2 11" xfId="3568"/>
    <cellStyle name="60% - Énfasis2 11 10" xfId="18977"/>
    <cellStyle name="60% - Énfasis2 11 11" xfId="20385"/>
    <cellStyle name="60% - Énfasis2 11 12" xfId="21793"/>
    <cellStyle name="60% - Énfasis2 11 13" xfId="23201"/>
    <cellStyle name="60% - Énfasis2 11 14" xfId="24609"/>
    <cellStyle name="60% - Énfasis2 11 15" xfId="26017"/>
    <cellStyle name="60% - Énfasis2 11 16" xfId="27425"/>
    <cellStyle name="60% - Énfasis2 11 17" xfId="28833"/>
    <cellStyle name="60% - Énfasis2 11 18" xfId="30243"/>
    <cellStyle name="60% - Énfasis2 11 19" xfId="31650"/>
    <cellStyle name="60% - Énfasis2 11 2" xfId="8144"/>
    <cellStyle name="60% - Énfasis2 11 20" xfId="35726"/>
    <cellStyle name="60% - Énfasis2 11 21" xfId="25436"/>
    <cellStyle name="60% - Énfasis2 11 22" xfId="35878"/>
    <cellStyle name="60% - Énfasis2 11 23" xfId="37286"/>
    <cellStyle name="60% - Énfasis2 11 24" xfId="38694"/>
    <cellStyle name="60% - Énfasis2 11 25" xfId="40100"/>
    <cellStyle name="60% - Énfasis2 11 26" xfId="41505"/>
    <cellStyle name="60% - Énfasis2 11 27" xfId="42905"/>
    <cellStyle name="60% - Énfasis2 11 28" xfId="44304"/>
    <cellStyle name="60% - Énfasis2 11 29" xfId="45699"/>
    <cellStyle name="60% - Énfasis2 11 3" xfId="8746"/>
    <cellStyle name="60% - Énfasis2 11 30" xfId="47081"/>
    <cellStyle name="60% - Énfasis2 11 31" xfId="48448"/>
    <cellStyle name="60% - Énfasis2 11 32" xfId="49798"/>
    <cellStyle name="60% - Énfasis2 11 33" xfId="51118"/>
    <cellStyle name="60% - Énfasis2 11 34" xfId="52413"/>
    <cellStyle name="60% - Énfasis2 11 35" xfId="53654"/>
    <cellStyle name="60% - Énfasis2 11 36" xfId="54819"/>
    <cellStyle name="60% - Énfasis2 11 37" xfId="55882"/>
    <cellStyle name="60% - Énfasis2 11 4" xfId="10529"/>
    <cellStyle name="60% - Énfasis2 11 5" xfId="11937"/>
    <cellStyle name="60% - Énfasis2 11 6" xfId="13345"/>
    <cellStyle name="60% - Énfasis2 11 7" xfId="14753"/>
    <cellStyle name="60% - Énfasis2 11 8" xfId="16161"/>
    <cellStyle name="60% - Énfasis2 11 9" xfId="17569"/>
    <cellStyle name="60% - Énfasis2 12" xfId="3687"/>
    <cellStyle name="60% - Énfasis2 12 10" xfId="19051"/>
    <cellStyle name="60% - Énfasis2 12 11" xfId="20459"/>
    <cellStyle name="60% - Énfasis2 12 12" xfId="21867"/>
    <cellStyle name="60% - Énfasis2 12 13" xfId="23275"/>
    <cellStyle name="60% - Énfasis2 12 14" xfId="24683"/>
    <cellStyle name="60% - Énfasis2 12 15" xfId="26091"/>
    <cellStyle name="60% - Énfasis2 12 16" xfId="27499"/>
    <cellStyle name="60% - Énfasis2 12 17" xfId="28907"/>
    <cellStyle name="60% - Énfasis2 12 18" xfId="30317"/>
    <cellStyle name="60% - Énfasis2 12 19" xfId="31724"/>
    <cellStyle name="60% - Énfasis2 12 2" xfId="8312"/>
    <cellStyle name="60% - Énfasis2 12 20" xfId="33593"/>
    <cellStyle name="60% - Énfasis2 12 21" xfId="21130"/>
    <cellStyle name="60% - Énfasis2 12 22" xfId="35952"/>
    <cellStyle name="60% - Énfasis2 12 23" xfId="37360"/>
    <cellStyle name="60% - Énfasis2 12 24" xfId="38768"/>
    <cellStyle name="60% - Énfasis2 12 25" xfId="40174"/>
    <cellStyle name="60% - Énfasis2 12 26" xfId="41579"/>
    <cellStyle name="60% - Énfasis2 12 27" xfId="42979"/>
    <cellStyle name="60% - Énfasis2 12 28" xfId="44378"/>
    <cellStyle name="60% - Énfasis2 12 29" xfId="45772"/>
    <cellStyle name="60% - Énfasis2 12 3" xfId="10189"/>
    <cellStyle name="60% - Énfasis2 12 30" xfId="47152"/>
    <cellStyle name="60% - Énfasis2 12 31" xfId="48519"/>
    <cellStyle name="60% - Énfasis2 12 32" xfId="49869"/>
    <cellStyle name="60% - Énfasis2 12 33" xfId="51188"/>
    <cellStyle name="60% - Énfasis2 12 34" xfId="52483"/>
    <cellStyle name="60% - Énfasis2 12 35" xfId="53723"/>
    <cellStyle name="60% - Énfasis2 12 36" xfId="54883"/>
    <cellStyle name="60% - Énfasis2 12 37" xfId="55938"/>
    <cellStyle name="60% - Énfasis2 12 4" xfId="10603"/>
    <cellStyle name="60% - Énfasis2 12 5" xfId="12011"/>
    <cellStyle name="60% - Énfasis2 12 6" xfId="13419"/>
    <cellStyle name="60% - Énfasis2 12 7" xfId="14827"/>
    <cellStyle name="60% - Énfasis2 12 8" xfId="16235"/>
    <cellStyle name="60% - Énfasis2 12 9" xfId="17643"/>
    <cellStyle name="60% - Énfasis2 13" xfId="3514"/>
    <cellStyle name="60% - Énfasis2 13 10" xfId="18828"/>
    <cellStyle name="60% - Énfasis2 13 11" xfId="20236"/>
    <cellStyle name="60% - Énfasis2 13 12" xfId="21644"/>
    <cellStyle name="60% - Énfasis2 13 13" xfId="23052"/>
    <cellStyle name="60% - Énfasis2 13 14" xfId="24460"/>
    <cellStyle name="60% - Énfasis2 13 15" xfId="25868"/>
    <cellStyle name="60% - Énfasis2 13 16" xfId="27276"/>
    <cellStyle name="60% - Énfasis2 13 17" xfId="28684"/>
    <cellStyle name="60% - Énfasis2 13 18" xfId="30094"/>
    <cellStyle name="60% - Énfasis2 13 19" xfId="31501"/>
    <cellStyle name="60% - Énfasis2 13 2" xfId="8094"/>
    <cellStyle name="60% - Énfasis2 13 20" xfId="33909"/>
    <cellStyle name="60% - Énfasis2 13 21" xfId="34116"/>
    <cellStyle name="60% - Énfasis2 13 22" xfId="33605"/>
    <cellStyle name="60% - Énfasis2 13 23" xfId="37139"/>
    <cellStyle name="60% - Énfasis2 13 24" xfId="38547"/>
    <cellStyle name="60% - Énfasis2 13 25" xfId="39953"/>
    <cellStyle name="60% - Énfasis2 13 26" xfId="41358"/>
    <cellStyle name="60% - Énfasis2 13 27" xfId="42760"/>
    <cellStyle name="60% - Énfasis2 13 28" xfId="44159"/>
    <cellStyle name="60% - Énfasis2 13 29" xfId="45555"/>
    <cellStyle name="60% - Énfasis2 13 3" xfId="7478"/>
    <cellStyle name="60% - Énfasis2 13 30" xfId="46940"/>
    <cellStyle name="60% - Énfasis2 13 31" xfId="48310"/>
    <cellStyle name="60% - Énfasis2 13 32" xfId="49662"/>
    <cellStyle name="60% - Énfasis2 13 33" xfId="50987"/>
    <cellStyle name="60% - Énfasis2 13 34" xfId="52286"/>
    <cellStyle name="60% - Énfasis2 13 35" xfId="53536"/>
    <cellStyle name="60% - Énfasis2 13 36" xfId="54716"/>
    <cellStyle name="60% - Énfasis2 13 37" xfId="55790"/>
    <cellStyle name="60% - Énfasis2 13 4" xfId="8148"/>
    <cellStyle name="60% - Énfasis2 13 5" xfId="11788"/>
    <cellStyle name="60% - Énfasis2 13 6" xfId="13196"/>
    <cellStyle name="60% - Énfasis2 13 7" xfId="14604"/>
    <cellStyle name="60% - Énfasis2 13 8" xfId="16012"/>
    <cellStyle name="60% - Énfasis2 13 9" xfId="17420"/>
    <cellStyle name="60% - Énfasis2 14" xfId="3294"/>
    <cellStyle name="60% - Énfasis2 14 10" xfId="21267"/>
    <cellStyle name="60% - Énfasis2 14 11" xfId="22675"/>
    <cellStyle name="60% - Énfasis2 14 12" xfId="24083"/>
    <cellStyle name="60% - Énfasis2 14 13" xfId="25491"/>
    <cellStyle name="60% - Énfasis2 14 14" xfId="26899"/>
    <cellStyle name="60% - Énfasis2 14 15" xfId="28307"/>
    <cellStyle name="60% - Énfasis2 14 16" xfId="29716"/>
    <cellStyle name="60% - Énfasis2 14 17" xfId="31123"/>
    <cellStyle name="60% - Énfasis2 14 18" xfId="32533"/>
    <cellStyle name="60% - Énfasis2 14 19" xfId="33940"/>
    <cellStyle name="60% - Énfasis2 14 2" xfId="7880"/>
    <cellStyle name="60% - Énfasis2 14 20" xfId="27354"/>
    <cellStyle name="60% - Énfasis2 14 21" xfId="36761"/>
    <cellStyle name="60% - Énfasis2 14 22" xfId="38169"/>
    <cellStyle name="60% - Énfasis2 14 23" xfId="39575"/>
    <cellStyle name="60% - Énfasis2 14 24" xfId="40980"/>
    <cellStyle name="60% - Énfasis2 14 25" xfId="42383"/>
    <cellStyle name="60% - Énfasis2 14 26" xfId="43782"/>
    <cellStyle name="60% - Énfasis2 14 27" xfId="45178"/>
    <cellStyle name="60% - Énfasis2 14 28" xfId="46568"/>
    <cellStyle name="60% - Énfasis2 14 29" xfId="47940"/>
    <cellStyle name="60% - Énfasis2 14 3" xfId="11411"/>
    <cellStyle name="60% - Énfasis2 14 30" xfId="49294"/>
    <cellStyle name="60% - Énfasis2 14 31" xfId="50626"/>
    <cellStyle name="60% - Énfasis2 14 32" xfId="51931"/>
    <cellStyle name="60% - Énfasis2 14 33" xfId="53195"/>
    <cellStyle name="60% - Énfasis2 14 34" xfId="54391"/>
    <cellStyle name="60% - Énfasis2 14 35" xfId="55490"/>
    <cellStyle name="60% - Énfasis2 14 36" xfId="56463"/>
    <cellStyle name="60% - Énfasis2 14 37" xfId="57240"/>
    <cellStyle name="60% - Énfasis2 14 4" xfId="12819"/>
    <cellStyle name="60% - Énfasis2 14 5" xfId="14227"/>
    <cellStyle name="60% - Énfasis2 14 6" xfId="15635"/>
    <cellStyle name="60% - Énfasis2 14 7" xfId="17043"/>
    <cellStyle name="60% - Énfasis2 14 8" xfId="18451"/>
    <cellStyle name="60% - Énfasis2 14 9" xfId="19859"/>
    <cellStyle name="60% - Énfasis2 15" xfId="3562"/>
    <cellStyle name="60% - Énfasis2 15 10" xfId="18516"/>
    <cellStyle name="60% - Énfasis2 15 11" xfId="19924"/>
    <cellStyle name="60% - Énfasis2 15 12" xfId="21332"/>
    <cellStyle name="60% - Énfasis2 15 13" xfId="22740"/>
    <cellStyle name="60% - Énfasis2 15 14" xfId="24148"/>
    <cellStyle name="60% - Énfasis2 15 15" xfId="25556"/>
    <cellStyle name="60% - Énfasis2 15 16" xfId="26964"/>
    <cellStyle name="60% - Énfasis2 15 17" xfId="28372"/>
    <cellStyle name="60% - Énfasis2 15 18" xfId="29781"/>
    <cellStyle name="60% - Énfasis2 15 19" xfId="31188"/>
    <cellStyle name="60% - Énfasis2 15 2" xfId="8138"/>
    <cellStyle name="60% - Énfasis2 15 20" xfId="34196"/>
    <cellStyle name="60% - Énfasis2 15 21" xfId="34187"/>
    <cellStyle name="60% - Énfasis2 15 22" xfId="35097"/>
    <cellStyle name="60% - Énfasis2 15 23" xfId="36826"/>
    <cellStyle name="60% - Énfasis2 15 24" xfId="38234"/>
    <cellStyle name="60% - Énfasis2 15 25" xfId="39640"/>
    <cellStyle name="60% - Énfasis2 15 26" xfId="41045"/>
    <cellStyle name="60% - Énfasis2 15 27" xfId="42447"/>
    <cellStyle name="60% - Énfasis2 15 28" xfId="43846"/>
    <cellStyle name="60% - Énfasis2 15 29" xfId="45242"/>
    <cellStyle name="60% - Énfasis2 15 3" xfId="8324"/>
    <cellStyle name="60% - Énfasis2 15 30" xfId="46632"/>
    <cellStyle name="60% - Énfasis2 15 31" xfId="48004"/>
    <cellStyle name="60% - Énfasis2 15 32" xfId="49357"/>
    <cellStyle name="60% - Énfasis2 15 33" xfId="50688"/>
    <cellStyle name="60% - Énfasis2 15 34" xfId="51992"/>
    <cellStyle name="60% - Énfasis2 15 35" xfId="53255"/>
    <cellStyle name="60% - Énfasis2 15 36" xfId="54450"/>
    <cellStyle name="60% - Énfasis2 15 37" xfId="55546"/>
    <cellStyle name="60% - Énfasis2 15 4" xfId="6602"/>
    <cellStyle name="60% - Énfasis2 15 5" xfId="11476"/>
    <cellStyle name="60% - Énfasis2 15 6" xfId="12884"/>
    <cellStyle name="60% - Énfasis2 15 7" xfId="14292"/>
    <cellStyle name="60% - Énfasis2 15 8" xfId="15700"/>
    <cellStyle name="60% - Énfasis2 15 9" xfId="17108"/>
    <cellStyle name="60% - Énfasis2 16" xfId="3678"/>
    <cellStyle name="60% - Énfasis2 16 10" xfId="21006"/>
    <cellStyle name="60% - Énfasis2 16 11" xfId="22414"/>
    <cellStyle name="60% - Énfasis2 16 12" xfId="23822"/>
    <cellStyle name="60% - Énfasis2 16 13" xfId="25230"/>
    <cellStyle name="60% - Énfasis2 16 14" xfId="26638"/>
    <cellStyle name="60% - Énfasis2 16 15" xfId="28046"/>
    <cellStyle name="60% - Énfasis2 16 16" xfId="29455"/>
    <cellStyle name="60% - Énfasis2 16 17" xfId="30864"/>
    <cellStyle name="60% - Énfasis2 16 18" xfId="32272"/>
    <cellStyle name="60% - Énfasis2 16 19" xfId="33680"/>
    <cellStyle name="60% - Énfasis2 16 2" xfId="8304"/>
    <cellStyle name="60% - Énfasis2 16 20" xfId="34633"/>
    <cellStyle name="60% - Énfasis2 16 21" xfId="36500"/>
    <cellStyle name="60% - Énfasis2 16 22" xfId="37908"/>
    <cellStyle name="60% - Énfasis2 16 23" xfId="39314"/>
    <cellStyle name="60% - Énfasis2 16 24" xfId="40719"/>
    <cellStyle name="60% - Énfasis2 16 25" xfId="42123"/>
    <cellStyle name="60% - Énfasis2 16 26" xfId="43522"/>
    <cellStyle name="60% - Énfasis2 16 27" xfId="44918"/>
    <cellStyle name="60% - Énfasis2 16 28" xfId="46310"/>
    <cellStyle name="60% - Énfasis2 16 29" xfId="47686"/>
    <cellStyle name="60% - Énfasis2 16 3" xfId="11150"/>
    <cellStyle name="60% - Énfasis2 16 30" xfId="49045"/>
    <cellStyle name="60% - Énfasis2 16 31" xfId="50384"/>
    <cellStyle name="60% - Énfasis2 16 32" xfId="51694"/>
    <cellStyle name="60% - Énfasis2 16 33" xfId="52970"/>
    <cellStyle name="60% - Énfasis2 16 34" xfId="54177"/>
    <cellStyle name="60% - Énfasis2 16 35" xfId="55295"/>
    <cellStyle name="60% - Énfasis2 16 36" xfId="56301"/>
    <cellStyle name="60% - Énfasis2 16 37" xfId="57113"/>
    <cellStyle name="60% - Énfasis2 16 4" xfId="12558"/>
    <cellStyle name="60% - Énfasis2 16 5" xfId="13966"/>
    <cellStyle name="60% - Énfasis2 16 6" xfId="15374"/>
    <cellStyle name="60% - Énfasis2 16 7" xfId="16782"/>
    <cellStyle name="60% - Énfasis2 16 8" xfId="18190"/>
    <cellStyle name="60% - Énfasis2 16 9" xfId="19598"/>
    <cellStyle name="60% - Énfasis2 17" xfId="3508"/>
    <cellStyle name="60% - Énfasis2 17 10" xfId="17920"/>
    <cellStyle name="60% - Énfasis2 17 11" xfId="19328"/>
    <cellStyle name="60% - Énfasis2 17 12" xfId="20736"/>
    <cellStyle name="60% - Énfasis2 17 13" xfId="22144"/>
    <cellStyle name="60% - Énfasis2 17 14" xfId="23552"/>
    <cellStyle name="60% - Énfasis2 17 15" xfId="24960"/>
    <cellStyle name="60% - Énfasis2 17 16" xfId="26368"/>
    <cellStyle name="60% - Énfasis2 17 17" xfId="27776"/>
    <cellStyle name="60% - Énfasis2 17 18" xfId="29185"/>
    <cellStyle name="60% - Énfasis2 17 19" xfId="30594"/>
    <cellStyle name="60% - Énfasis2 17 2" xfId="8088"/>
    <cellStyle name="60% - Énfasis2 17 20" xfId="34093"/>
    <cellStyle name="60% - Énfasis2 17 21" xfId="29061"/>
    <cellStyle name="60% - Énfasis2 17 22" xfId="24535"/>
    <cellStyle name="60% - Énfasis2 17 23" xfId="36230"/>
    <cellStyle name="60% - Énfasis2 17 24" xfId="37638"/>
    <cellStyle name="60% - Énfasis2 17 25" xfId="39044"/>
    <cellStyle name="60% - Énfasis2 17 26" xfId="40449"/>
    <cellStyle name="60% - Énfasis2 17 27" xfId="41853"/>
    <cellStyle name="60% - Énfasis2 17 28" xfId="43253"/>
    <cellStyle name="60% - Énfasis2 17 29" xfId="44651"/>
    <cellStyle name="60% - Énfasis2 17 3" xfId="7237"/>
    <cellStyle name="60% - Énfasis2 17 30" xfId="46043"/>
    <cellStyle name="60% - Énfasis2 17 31" xfId="47420"/>
    <cellStyle name="60% - Énfasis2 17 32" xfId="48785"/>
    <cellStyle name="60% - Énfasis2 17 33" xfId="50126"/>
    <cellStyle name="60% - Énfasis2 17 34" xfId="51439"/>
    <cellStyle name="60% - Énfasis2 17 35" xfId="52724"/>
    <cellStyle name="60% - Énfasis2 17 36" xfId="53945"/>
    <cellStyle name="60% - Énfasis2 17 37" xfId="55083"/>
    <cellStyle name="60% - Énfasis2 17 4" xfId="8218"/>
    <cellStyle name="60% - Énfasis2 17 5" xfId="10880"/>
    <cellStyle name="60% - Énfasis2 17 6" xfId="12288"/>
    <cellStyle name="60% - Énfasis2 17 7" xfId="13696"/>
    <cellStyle name="60% - Énfasis2 17 8" xfId="15104"/>
    <cellStyle name="60% - Énfasis2 17 9" xfId="16512"/>
    <cellStyle name="60% - Énfasis2 18" xfId="4577"/>
    <cellStyle name="60% - Énfasis2 18 10" xfId="19167"/>
    <cellStyle name="60% - Énfasis2 18 11" xfId="20575"/>
    <cellStyle name="60% - Énfasis2 18 12" xfId="21983"/>
    <cellStyle name="60% - Énfasis2 18 13" xfId="23391"/>
    <cellStyle name="60% - Énfasis2 18 14" xfId="24799"/>
    <cellStyle name="60% - Énfasis2 18 15" xfId="26207"/>
    <cellStyle name="60% - Énfasis2 18 16" xfId="27615"/>
    <cellStyle name="60% - Énfasis2 18 17" xfId="29023"/>
    <cellStyle name="60% - Énfasis2 18 18" xfId="30432"/>
    <cellStyle name="60% - Énfasis2 18 19" xfId="31840"/>
    <cellStyle name="60% - Énfasis2 18 2" xfId="9119"/>
    <cellStyle name="60% - Énfasis2 18 20" xfId="33705"/>
    <cellStyle name="60% - Énfasis2 18 21" xfId="21651"/>
    <cellStyle name="60% - Énfasis2 18 22" xfId="36068"/>
    <cellStyle name="60% - Énfasis2 18 23" xfId="37476"/>
    <cellStyle name="60% - Énfasis2 18 24" xfId="38882"/>
    <cellStyle name="60% - Énfasis2 18 25" xfId="40288"/>
    <cellStyle name="60% - Énfasis2 18 26" xfId="41692"/>
    <cellStyle name="60% - Énfasis2 18 27" xfId="43092"/>
    <cellStyle name="60% - Énfasis2 18 28" xfId="44491"/>
    <cellStyle name="60% - Énfasis2 18 29" xfId="45884"/>
    <cellStyle name="60% - Énfasis2 18 3" xfId="10188"/>
    <cellStyle name="60% - Énfasis2 18 30" xfId="47261"/>
    <cellStyle name="60% - Énfasis2 18 31" xfId="48627"/>
    <cellStyle name="60% - Énfasis2 18 32" xfId="49976"/>
    <cellStyle name="60% - Énfasis2 18 33" xfId="51294"/>
    <cellStyle name="60% - Énfasis2 18 34" xfId="52586"/>
    <cellStyle name="60% - Énfasis2 18 35" xfId="53821"/>
    <cellStyle name="60% - Énfasis2 18 36" xfId="54969"/>
    <cellStyle name="60% - Énfasis2 18 37" xfId="56016"/>
    <cellStyle name="60% - Énfasis2 18 4" xfId="10719"/>
    <cellStyle name="60% - Énfasis2 18 5" xfId="12127"/>
    <cellStyle name="60% - Énfasis2 18 6" xfId="13535"/>
    <cellStyle name="60% - Énfasis2 18 7" xfId="14943"/>
    <cellStyle name="60% - Énfasis2 18 8" xfId="16351"/>
    <cellStyle name="60% - Énfasis2 18 9" xfId="17759"/>
    <cellStyle name="60% - Énfasis2 19" xfId="4596"/>
    <cellStyle name="60% - Énfasis2 19 10" xfId="19102"/>
    <cellStyle name="60% - Énfasis2 19 11" xfId="20510"/>
    <cellStyle name="60% - Énfasis2 19 12" xfId="21918"/>
    <cellStyle name="60% - Énfasis2 19 13" xfId="23326"/>
    <cellStyle name="60% - Énfasis2 19 14" xfId="24734"/>
    <cellStyle name="60% - Énfasis2 19 15" xfId="26142"/>
    <cellStyle name="60% - Énfasis2 19 16" xfId="27550"/>
    <cellStyle name="60% - Énfasis2 19 17" xfId="28958"/>
    <cellStyle name="60% - Énfasis2 19 18" xfId="30368"/>
    <cellStyle name="60% - Énfasis2 19 19" xfId="31775"/>
    <cellStyle name="60% - Énfasis2 19 2" xfId="9135"/>
    <cellStyle name="60% - Énfasis2 19 20" xfId="34295"/>
    <cellStyle name="60% - Énfasis2 19 21" xfId="33042"/>
    <cellStyle name="60% - Énfasis2 19 22" xfId="36003"/>
    <cellStyle name="60% - Énfasis2 19 23" xfId="37411"/>
    <cellStyle name="60% - Énfasis2 19 24" xfId="38819"/>
    <cellStyle name="60% - Énfasis2 19 25" xfId="40225"/>
    <cellStyle name="60% - Énfasis2 19 26" xfId="41629"/>
    <cellStyle name="60% - Énfasis2 19 27" xfId="43029"/>
    <cellStyle name="60% - Énfasis2 19 28" xfId="44428"/>
    <cellStyle name="60% - Énfasis2 19 29" xfId="45821"/>
    <cellStyle name="60% - Énfasis2 19 3" xfId="9079"/>
    <cellStyle name="60% - Énfasis2 19 30" xfId="47200"/>
    <cellStyle name="60% - Énfasis2 19 31" xfId="48566"/>
    <cellStyle name="60% - Énfasis2 19 32" xfId="49916"/>
    <cellStyle name="60% - Énfasis2 19 33" xfId="51235"/>
    <cellStyle name="60% - Énfasis2 19 34" xfId="52528"/>
    <cellStyle name="60% - Énfasis2 19 35" xfId="53766"/>
    <cellStyle name="60% - Énfasis2 19 36" xfId="54920"/>
    <cellStyle name="60% - Énfasis2 19 37" xfId="55971"/>
    <cellStyle name="60% - Énfasis2 19 4" xfId="10654"/>
    <cellStyle name="60% - Énfasis2 19 5" xfId="12062"/>
    <cellStyle name="60% - Énfasis2 19 6" xfId="13470"/>
    <cellStyle name="60% - Énfasis2 19 7" xfId="14878"/>
    <cellStyle name="60% - Énfasis2 19 8" xfId="16286"/>
    <cellStyle name="60% - Énfasis2 19 9" xfId="17694"/>
    <cellStyle name="60% - Énfasis2 2" xfId="327"/>
    <cellStyle name="60% - Énfasis2 2 10" xfId="1452"/>
    <cellStyle name="60% - Énfasis2 2 11" xfId="1610"/>
    <cellStyle name="60% - Énfasis2 2 12" xfId="1767"/>
    <cellStyle name="60% - Énfasis2 2 13" xfId="1922"/>
    <cellStyle name="60% - Énfasis2 2 14" xfId="2077"/>
    <cellStyle name="60% - Énfasis2 2 15" xfId="2226"/>
    <cellStyle name="60% - Énfasis2 2 16" xfId="2151"/>
    <cellStyle name="60% - Énfasis2 2 17" xfId="2567"/>
    <cellStyle name="60% - Énfasis2 2 18" xfId="2719"/>
    <cellStyle name="60% - Énfasis2 2 19" xfId="2866"/>
    <cellStyle name="60% - Énfasis2 2 2" xfId="398"/>
    <cellStyle name="60% - Énfasis2 2 20" xfId="2544"/>
    <cellStyle name="60% - Énfasis2 2 3" xfId="456"/>
    <cellStyle name="60% - Énfasis2 2 4" xfId="558"/>
    <cellStyle name="60% - Énfasis2 2 5" xfId="615"/>
    <cellStyle name="60% - Énfasis2 2 5 2" xfId="57936"/>
    <cellStyle name="60% - Énfasis2 2 6" xfId="672"/>
    <cellStyle name="60% - Énfasis2 2 6 2" xfId="58015"/>
    <cellStyle name="60% - Énfasis2 2 7" xfId="972"/>
    <cellStyle name="60% - Énfasis2 2 7 2" xfId="58084"/>
    <cellStyle name="60% - Énfasis2 2 8" xfId="1132"/>
    <cellStyle name="60% - Énfasis2 2 9" xfId="1292"/>
    <cellStyle name="60% - Énfasis2 20" xfId="3356"/>
    <cellStyle name="60% - Énfasis2 20 10" xfId="20263"/>
    <cellStyle name="60% - Énfasis2 20 11" xfId="21671"/>
    <cellStyle name="60% - Énfasis2 20 12" xfId="23079"/>
    <cellStyle name="60% - Énfasis2 20 13" xfId="24487"/>
    <cellStyle name="60% - Énfasis2 20 14" xfId="25895"/>
    <cellStyle name="60% - Énfasis2 20 15" xfId="27303"/>
    <cellStyle name="60% - Énfasis2 20 16" xfId="28711"/>
    <cellStyle name="60% - Énfasis2 20 17" xfId="30121"/>
    <cellStyle name="60% - Énfasis2 20 18" xfId="31528"/>
    <cellStyle name="60% - Énfasis2 20 19" xfId="32938"/>
    <cellStyle name="60% - Énfasis2 20 2" xfId="7939"/>
    <cellStyle name="60% - Énfasis2 20 20" xfId="32515"/>
    <cellStyle name="60% - Énfasis2 20 21" xfId="35415"/>
    <cellStyle name="60% - Énfasis2 20 22" xfId="37165"/>
    <cellStyle name="60% - Énfasis2 20 23" xfId="38573"/>
    <cellStyle name="60% - Énfasis2 20 24" xfId="39979"/>
    <cellStyle name="60% - Énfasis2 20 25" xfId="41384"/>
    <cellStyle name="60% - Énfasis2 20 26" xfId="42786"/>
    <cellStyle name="60% - Énfasis2 20 27" xfId="44185"/>
    <cellStyle name="60% - Énfasis2 20 28" xfId="45581"/>
    <cellStyle name="60% - Énfasis2 20 29" xfId="46965"/>
    <cellStyle name="60% - Énfasis2 20 3" xfId="8766"/>
    <cellStyle name="60% - Énfasis2 20 30" xfId="48334"/>
    <cellStyle name="60% - Énfasis2 20 31" xfId="49686"/>
    <cellStyle name="60% - Énfasis2 20 32" xfId="51010"/>
    <cellStyle name="60% - Énfasis2 20 33" xfId="52309"/>
    <cellStyle name="60% - Énfasis2 20 34" xfId="53557"/>
    <cellStyle name="60% - Énfasis2 20 35" xfId="54735"/>
    <cellStyle name="60% - Énfasis2 20 36" xfId="55807"/>
    <cellStyle name="60% - Énfasis2 20 37" xfId="56736"/>
    <cellStyle name="60% - Énfasis2 20 4" xfId="11815"/>
    <cellStyle name="60% - Énfasis2 20 5" xfId="13223"/>
    <cellStyle name="60% - Énfasis2 20 6" xfId="14631"/>
    <cellStyle name="60% - Énfasis2 20 7" xfId="16039"/>
    <cellStyle name="60% - Énfasis2 20 8" xfId="17447"/>
    <cellStyle name="60% - Énfasis2 20 9" xfId="18855"/>
    <cellStyle name="60% - Énfasis2 21" xfId="4565"/>
    <cellStyle name="60% - Énfasis2 21 10" xfId="19488"/>
    <cellStyle name="60% - Énfasis2 21 11" xfId="20896"/>
    <cellStyle name="60% - Énfasis2 21 12" xfId="22304"/>
    <cellStyle name="60% - Énfasis2 21 13" xfId="23712"/>
    <cellStyle name="60% - Énfasis2 21 14" xfId="25120"/>
    <cellStyle name="60% - Énfasis2 21 15" xfId="26528"/>
    <cellStyle name="60% - Énfasis2 21 16" xfId="27936"/>
    <cellStyle name="60% - Énfasis2 21 17" xfId="29345"/>
    <cellStyle name="60% - Énfasis2 21 18" xfId="30754"/>
    <cellStyle name="60% - Énfasis2 21 19" xfId="32162"/>
    <cellStyle name="60% - Énfasis2 21 2" xfId="9107"/>
    <cellStyle name="60% - Énfasis2 21 20" xfId="34976"/>
    <cellStyle name="60% - Énfasis2 21 21" xfId="34518"/>
    <cellStyle name="60% - Énfasis2 21 22" xfId="36390"/>
    <cellStyle name="60% - Énfasis2 21 23" xfId="37798"/>
    <cellStyle name="60% - Énfasis2 21 24" xfId="39204"/>
    <cellStyle name="60% - Énfasis2 21 25" xfId="40609"/>
    <cellStyle name="60% - Énfasis2 21 26" xfId="42013"/>
    <cellStyle name="60% - Énfasis2 21 27" xfId="43413"/>
    <cellStyle name="60% - Énfasis2 21 28" xfId="44810"/>
    <cellStyle name="60% - Énfasis2 21 29" xfId="46202"/>
    <cellStyle name="60% - Énfasis2 21 3" xfId="8367"/>
    <cellStyle name="60% - Énfasis2 21 30" xfId="47579"/>
    <cellStyle name="60% - Énfasis2 21 31" xfId="48941"/>
    <cellStyle name="60% - Énfasis2 21 32" xfId="50280"/>
    <cellStyle name="60% - Énfasis2 21 33" xfId="51590"/>
    <cellStyle name="60% - Énfasis2 21 34" xfId="52870"/>
    <cellStyle name="60% - Énfasis2 21 35" xfId="54086"/>
    <cellStyle name="60% - Énfasis2 21 36" xfId="55213"/>
    <cellStyle name="60% - Énfasis2 21 37" xfId="56230"/>
    <cellStyle name="60% - Énfasis2 21 4" xfId="11040"/>
    <cellStyle name="60% - Énfasis2 21 5" xfId="12448"/>
    <cellStyle name="60% - Énfasis2 21 6" xfId="13856"/>
    <cellStyle name="60% - Énfasis2 21 7" xfId="15264"/>
    <cellStyle name="60% - Énfasis2 21 8" xfId="16672"/>
    <cellStyle name="60% - Énfasis2 21 9" xfId="18080"/>
    <cellStyle name="60% - Énfasis2 22" xfId="3804"/>
    <cellStyle name="60% - Énfasis2 22 10" xfId="17237"/>
    <cellStyle name="60% - Énfasis2 22 11" xfId="18645"/>
    <cellStyle name="60% - Énfasis2 22 12" xfId="20053"/>
    <cellStyle name="60% - Énfasis2 22 13" xfId="21461"/>
    <cellStyle name="60% - Énfasis2 22 14" xfId="22869"/>
    <cellStyle name="60% - Énfasis2 22 15" xfId="24277"/>
    <cellStyle name="60% - Énfasis2 22 16" xfId="25685"/>
    <cellStyle name="60% - Énfasis2 22 17" xfId="27093"/>
    <cellStyle name="60% - Énfasis2 22 18" xfId="28501"/>
    <cellStyle name="60% - Énfasis2 22 19" xfId="29911"/>
    <cellStyle name="60% - Énfasis2 22 2" xfId="8416"/>
    <cellStyle name="60% - Énfasis2 22 20" xfId="32735"/>
    <cellStyle name="60% - Énfasis2 22 21" xfId="32634"/>
    <cellStyle name="60% - Énfasis2 22 22" xfId="32276"/>
    <cellStyle name="60% - Énfasis2 22 23" xfId="35236"/>
    <cellStyle name="60% - Énfasis2 22 24" xfId="36956"/>
    <cellStyle name="60% - Énfasis2 22 25" xfId="38364"/>
    <cellStyle name="60% - Énfasis2 22 26" xfId="39770"/>
    <cellStyle name="60% - Énfasis2 22 27" xfId="41175"/>
    <cellStyle name="60% - Énfasis2 22 28" xfId="42577"/>
    <cellStyle name="60% - Énfasis2 22 29" xfId="43976"/>
    <cellStyle name="60% - Énfasis2 22 3" xfId="10133"/>
    <cellStyle name="60% - Énfasis2 22 30" xfId="45372"/>
    <cellStyle name="60% - Énfasis2 22 31" xfId="46760"/>
    <cellStyle name="60% - Énfasis2 22 32" xfId="48130"/>
    <cellStyle name="60% - Énfasis2 22 33" xfId="49482"/>
    <cellStyle name="60% - Énfasis2 22 34" xfId="50809"/>
    <cellStyle name="60% - Énfasis2 22 35" xfId="52113"/>
    <cellStyle name="60% - Énfasis2 22 36" xfId="53370"/>
    <cellStyle name="60% - Énfasis2 22 37" xfId="54560"/>
    <cellStyle name="60% - Énfasis2 22 4" xfId="8285"/>
    <cellStyle name="60% - Énfasis2 22 5" xfId="9553"/>
    <cellStyle name="60% - Énfasis2 22 6" xfId="11605"/>
    <cellStyle name="60% - Énfasis2 22 7" xfId="13013"/>
    <cellStyle name="60% - Énfasis2 22 8" xfId="14421"/>
    <cellStyle name="60% - Énfasis2 22 9" xfId="15829"/>
    <cellStyle name="60% - Énfasis2 23" xfId="4811"/>
    <cellStyle name="60% - Énfasis2 23 10" xfId="17436"/>
    <cellStyle name="60% - Énfasis2 23 11" xfId="18844"/>
    <cellStyle name="60% - Énfasis2 23 12" xfId="20252"/>
    <cellStyle name="60% - Énfasis2 23 13" xfId="21660"/>
    <cellStyle name="60% - Énfasis2 23 14" xfId="23068"/>
    <cellStyle name="60% - Énfasis2 23 15" xfId="24476"/>
    <cellStyle name="60% - Énfasis2 23 16" xfId="25884"/>
    <cellStyle name="60% - Énfasis2 23 17" xfId="27292"/>
    <cellStyle name="60% - Énfasis2 23 18" xfId="28700"/>
    <cellStyle name="60% - Énfasis2 23 19" xfId="30110"/>
    <cellStyle name="60% - Énfasis2 23 2" xfId="9337"/>
    <cellStyle name="60% - Énfasis2 23 20" xfId="28761"/>
    <cellStyle name="60% - Énfasis2 23 21" xfId="29355"/>
    <cellStyle name="60% - Énfasis2 23 22" xfId="32050"/>
    <cellStyle name="60% - Énfasis2 23 23" xfId="35404"/>
    <cellStyle name="60% - Énfasis2 23 24" xfId="37154"/>
    <cellStyle name="60% - Énfasis2 23 25" xfId="38562"/>
    <cellStyle name="60% - Énfasis2 23 26" xfId="39968"/>
    <cellStyle name="60% - Énfasis2 23 27" xfId="41373"/>
    <cellStyle name="60% - Énfasis2 23 28" xfId="42775"/>
    <cellStyle name="60% - Énfasis2 23 29" xfId="44174"/>
    <cellStyle name="60% - Énfasis2 23 3" xfId="6892"/>
    <cellStyle name="60% - Énfasis2 23 30" xfId="45570"/>
    <cellStyle name="60% - Énfasis2 23 31" xfId="46955"/>
    <cellStyle name="60% - Énfasis2 23 32" xfId="48325"/>
    <cellStyle name="60% - Énfasis2 23 33" xfId="49677"/>
    <cellStyle name="60% - Énfasis2 23 34" xfId="51001"/>
    <cellStyle name="60% - Énfasis2 23 35" xfId="52300"/>
    <cellStyle name="60% - Énfasis2 23 36" xfId="53548"/>
    <cellStyle name="60% - Énfasis2 23 37" xfId="54727"/>
    <cellStyle name="60% - Énfasis2 23 4" xfId="7938"/>
    <cellStyle name="60% - Énfasis2 23 5" xfId="8296"/>
    <cellStyle name="60% - Énfasis2 23 6" xfId="11804"/>
    <cellStyle name="60% - Énfasis2 23 7" xfId="13212"/>
    <cellStyle name="60% - Énfasis2 23 8" xfId="14620"/>
    <cellStyle name="60% - Énfasis2 23 9" xfId="16028"/>
    <cellStyle name="60% - Énfasis2 24" xfId="4931"/>
    <cellStyle name="60% - Énfasis2 24 10" xfId="14428"/>
    <cellStyle name="60% - Énfasis2 24 11" xfId="15836"/>
    <cellStyle name="60% - Énfasis2 24 12" xfId="17244"/>
    <cellStyle name="60% - Énfasis2 24 13" xfId="18652"/>
    <cellStyle name="60% - Énfasis2 24 14" xfId="20060"/>
    <cellStyle name="60% - Énfasis2 24 15" xfId="21468"/>
    <cellStyle name="60% - Énfasis2 24 16" xfId="22876"/>
    <cellStyle name="60% - Énfasis2 24 17" xfId="24284"/>
    <cellStyle name="60% - Énfasis2 24 18" xfId="25692"/>
    <cellStyle name="60% - Énfasis2 24 19" xfId="27100"/>
    <cellStyle name="60% - Énfasis2 24 2" xfId="9444"/>
    <cellStyle name="60% - Énfasis2 24 20" xfId="35617"/>
    <cellStyle name="60% - Énfasis2 24 21" xfId="29248"/>
    <cellStyle name="60% - Énfasis2 24 22" xfId="35452"/>
    <cellStyle name="60% - Énfasis2 24 23" xfId="33490"/>
    <cellStyle name="60% - Énfasis2 24 24" xfId="26326"/>
    <cellStyle name="60% - Énfasis2 24 25" xfId="35244"/>
    <cellStyle name="60% - Énfasis2 24 26" xfId="36963"/>
    <cellStyle name="60% - Énfasis2 24 27" xfId="38371"/>
    <cellStyle name="60% - Énfasis2 24 28" xfId="39777"/>
    <cellStyle name="60% - Énfasis2 24 29" xfId="41182"/>
    <cellStyle name="60% - Énfasis2 24 3" xfId="8611"/>
    <cellStyle name="60% - Énfasis2 24 30" xfId="42584"/>
    <cellStyle name="60% - Énfasis2 24 31" xfId="43983"/>
    <cellStyle name="60% - Énfasis2 24 32" xfId="45379"/>
    <cellStyle name="60% - Énfasis2 24 33" xfId="46767"/>
    <cellStyle name="60% - Énfasis2 24 34" xfId="48137"/>
    <cellStyle name="60% - Énfasis2 24 35" xfId="49489"/>
    <cellStyle name="60% - Énfasis2 24 36" xfId="50816"/>
    <cellStyle name="60% - Énfasis2 24 37" xfId="52120"/>
    <cellStyle name="60% - Énfasis2 24 4" xfId="8669"/>
    <cellStyle name="60% - Énfasis2 24 5" xfId="8420"/>
    <cellStyle name="60% - Énfasis2 24 6" xfId="9643"/>
    <cellStyle name="60% - Énfasis2 24 7" xfId="9418"/>
    <cellStyle name="60% - Énfasis2 24 8" xfId="11612"/>
    <cellStyle name="60% - Énfasis2 24 9" xfId="13020"/>
    <cellStyle name="60% - Énfasis2 25" xfId="3925"/>
    <cellStyle name="60% - Énfasis2 25 10" xfId="16564"/>
    <cellStyle name="60% - Énfasis2 25 11" xfId="17972"/>
    <cellStyle name="60% - Énfasis2 25 12" xfId="19380"/>
    <cellStyle name="60% - Énfasis2 25 13" xfId="20788"/>
    <cellStyle name="60% - Énfasis2 25 14" xfId="22196"/>
    <cellStyle name="60% - Énfasis2 25 15" xfId="23604"/>
    <cellStyle name="60% - Énfasis2 25 16" xfId="25012"/>
    <cellStyle name="60% - Énfasis2 25 17" xfId="26420"/>
    <cellStyle name="60% - Énfasis2 25 18" xfId="27828"/>
    <cellStyle name="60% - Énfasis2 25 19" xfId="29237"/>
    <cellStyle name="60% - Énfasis2 25 2" xfId="8529"/>
    <cellStyle name="60% - Énfasis2 25 20" xfId="31640"/>
    <cellStyle name="60% - Énfasis2 25 21" xfId="35558"/>
    <cellStyle name="60% - Énfasis2 25 22" xfId="31816"/>
    <cellStyle name="60% - Énfasis2 25 23" xfId="34405"/>
    <cellStyle name="60% - Énfasis2 25 24" xfId="36282"/>
    <cellStyle name="60% - Énfasis2 25 25" xfId="37690"/>
    <cellStyle name="60% - Énfasis2 25 26" xfId="39096"/>
    <cellStyle name="60% - Énfasis2 25 27" xfId="40501"/>
    <cellStyle name="60% - Énfasis2 25 28" xfId="41905"/>
    <cellStyle name="60% - Énfasis2 25 29" xfId="43305"/>
    <cellStyle name="60% - Énfasis2 25 3" xfId="6708"/>
    <cellStyle name="60% - Énfasis2 25 30" xfId="44702"/>
    <cellStyle name="60% - Énfasis2 25 31" xfId="46094"/>
    <cellStyle name="60% - Énfasis2 25 32" xfId="47471"/>
    <cellStyle name="60% - Énfasis2 25 33" xfId="48836"/>
    <cellStyle name="60% - Énfasis2 25 34" xfId="50177"/>
    <cellStyle name="60% - Énfasis2 25 35" xfId="51490"/>
    <cellStyle name="60% - Énfasis2 25 36" xfId="52774"/>
    <cellStyle name="60% - Énfasis2 25 37" xfId="53993"/>
    <cellStyle name="60% - Énfasis2 25 4" xfId="8549"/>
    <cellStyle name="60% - Énfasis2 25 5" xfId="8976"/>
    <cellStyle name="60% - Énfasis2 25 6" xfId="10932"/>
    <cellStyle name="60% - Énfasis2 25 7" xfId="12340"/>
    <cellStyle name="60% - Énfasis2 25 8" xfId="13748"/>
    <cellStyle name="60% - Énfasis2 25 9" xfId="15156"/>
    <cellStyle name="60% - Énfasis2 26" xfId="4981"/>
    <cellStyle name="60% - Énfasis2 26 10" xfId="20735"/>
    <cellStyle name="60% - Énfasis2 26 11" xfId="22143"/>
    <cellStyle name="60% - Énfasis2 26 12" xfId="23551"/>
    <cellStyle name="60% - Énfasis2 26 13" xfId="24959"/>
    <cellStyle name="60% - Énfasis2 26 14" xfId="26367"/>
    <cellStyle name="60% - Énfasis2 26 15" xfId="27775"/>
    <cellStyle name="60% - Énfasis2 26 16" xfId="29184"/>
    <cellStyle name="60% - Énfasis2 26 17" xfId="30593"/>
    <cellStyle name="60% - Énfasis2 26 18" xfId="32001"/>
    <cellStyle name="60% - Énfasis2 26 19" xfId="33410"/>
    <cellStyle name="60% - Énfasis2 26 2" xfId="9484"/>
    <cellStyle name="60% - Énfasis2 26 20" xfId="33005"/>
    <cellStyle name="60% - Énfasis2 26 21" xfId="36229"/>
    <cellStyle name="60% - Énfasis2 26 22" xfId="37637"/>
    <cellStyle name="60% - Énfasis2 26 23" xfId="39043"/>
    <cellStyle name="60% - Énfasis2 26 24" xfId="40448"/>
    <cellStyle name="60% - Énfasis2 26 25" xfId="41852"/>
    <cellStyle name="60% - Énfasis2 26 26" xfId="43252"/>
    <cellStyle name="60% - Énfasis2 26 27" xfId="44650"/>
    <cellStyle name="60% - Énfasis2 26 28" xfId="46042"/>
    <cellStyle name="60% - Énfasis2 26 29" xfId="47419"/>
    <cellStyle name="60% - Énfasis2 26 3" xfId="10879"/>
    <cellStyle name="60% - Énfasis2 26 30" xfId="48784"/>
    <cellStyle name="60% - Énfasis2 26 31" xfId="50125"/>
    <cellStyle name="60% - Énfasis2 26 32" xfId="51438"/>
    <cellStyle name="60% - Énfasis2 26 33" xfId="52723"/>
    <cellStyle name="60% - Énfasis2 26 34" xfId="53944"/>
    <cellStyle name="60% - Énfasis2 26 35" xfId="55082"/>
    <cellStyle name="60% - Énfasis2 26 36" xfId="56114"/>
    <cellStyle name="60% - Énfasis2 26 37" xfId="56966"/>
    <cellStyle name="60% - Énfasis2 26 4" xfId="12287"/>
    <cellStyle name="60% - Énfasis2 26 5" xfId="13695"/>
    <cellStyle name="60% - Énfasis2 26 6" xfId="15103"/>
    <cellStyle name="60% - Énfasis2 26 7" xfId="16511"/>
    <cellStyle name="60% - Énfasis2 26 8" xfId="17919"/>
    <cellStyle name="60% - Énfasis2 26 9" xfId="19327"/>
    <cellStyle name="60% - Énfasis2 27" xfId="5767"/>
    <cellStyle name="60% - Énfasis2 27 10" xfId="17123"/>
    <cellStyle name="60% - Énfasis2 27 11" xfId="18531"/>
    <cellStyle name="60% - Énfasis2 27 12" xfId="19939"/>
    <cellStyle name="60% - Énfasis2 27 13" xfId="21347"/>
    <cellStyle name="60% - Énfasis2 27 14" xfId="22755"/>
    <cellStyle name="60% - Énfasis2 27 15" xfId="24163"/>
    <cellStyle name="60% - Énfasis2 27 16" xfId="25571"/>
    <cellStyle name="60% - Énfasis2 27 17" xfId="26979"/>
    <cellStyle name="60% - Énfasis2 27 18" xfId="28387"/>
    <cellStyle name="60% - Énfasis2 27 19" xfId="29797"/>
    <cellStyle name="60% - Énfasis2 27 2" xfId="10240"/>
    <cellStyle name="60% - Énfasis2 27 20" xfId="33297"/>
    <cellStyle name="60% - Énfasis2 27 21" xfId="30677"/>
    <cellStyle name="60% - Énfasis2 27 22" xfId="26538"/>
    <cellStyle name="60% - Énfasis2 27 23" xfId="35113"/>
    <cellStyle name="60% - Énfasis2 27 24" xfId="36842"/>
    <cellStyle name="60% - Énfasis2 27 25" xfId="38250"/>
    <cellStyle name="60% - Énfasis2 27 26" xfId="39656"/>
    <cellStyle name="60% - Énfasis2 27 27" xfId="41061"/>
    <cellStyle name="60% - Énfasis2 27 28" xfId="42463"/>
    <cellStyle name="60% - Énfasis2 27 29" xfId="43862"/>
    <cellStyle name="60% - Énfasis2 27 3" xfId="8994"/>
    <cellStyle name="60% - Énfasis2 27 30" xfId="45258"/>
    <cellStyle name="60% - Énfasis2 27 31" xfId="46646"/>
    <cellStyle name="60% - Énfasis2 27 32" xfId="48018"/>
    <cellStyle name="60% - Énfasis2 27 33" xfId="49371"/>
    <cellStyle name="60% - Énfasis2 27 34" xfId="50701"/>
    <cellStyle name="60% - Énfasis2 27 35" xfId="52005"/>
    <cellStyle name="60% - Énfasis2 27 36" xfId="53268"/>
    <cellStyle name="60% - Énfasis2 27 37" xfId="54462"/>
    <cellStyle name="60% - Énfasis2 27 4" xfId="7019"/>
    <cellStyle name="60% - Énfasis2 27 5" xfId="9730"/>
    <cellStyle name="60% - Énfasis2 27 6" xfId="11491"/>
    <cellStyle name="60% - Énfasis2 27 7" xfId="12899"/>
    <cellStyle name="60% - Énfasis2 27 8" xfId="14307"/>
    <cellStyle name="60% - Énfasis2 27 9" xfId="15715"/>
    <cellStyle name="60% - Énfasis2 28" xfId="5788"/>
    <cellStyle name="60% - Énfasis2 28 10" xfId="16732"/>
    <cellStyle name="60% - Énfasis2 28 11" xfId="18140"/>
    <cellStyle name="60% - Énfasis2 28 12" xfId="19548"/>
    <cellStyle name="60% - Énfasis2 28 13" xfId="20956"/>
    <cellStyle name="60% - Énfasis2 28 14" xfId="22364"/>
    <cellStyle name="60% - Énfasis2 28 15" xfId="23772"/>
    <cellStyle name="60% - Énfasis2 28 16" xfId="25180"/>
    <cellStyle name="60% - Énfasis2 28 17" xfId="26588"/>
    <cellStyle name="60% - Énfasis2 28 18" xfId="27996"/>
    <cellStyle name="60% - Énfasis2 28 19" xfId="29405"/>
    <cellStyle name="60% - Énfasis2 28 2" xfId="10256"/>
    <cellStyle name="60% - Énfasis2 28 20" xfId="34997"/>
    <cellStyle name="60% - Énfasis2 28 21" xfId="33993"/>
    <cellStyle name="60% - Énfasis2 28 22" xfId="35608"/>
    <cellStyle name="60% - Énfasis2 28 23" xfId="34695"/>
    <cellStyle name="60% - Énfasis2 28 24" xfId="36450"/>
    <cellStyle name="60% - Énfasis2 28 25" xfId="37858"/>
    <cellStyle name="60% - Énfasis2 28 26" xfId="39264"/>
    <cellStyle name="60% - Énfasis2 28 27" xfId="40669"/>
    <cellStyle name="60% - Énfasis2 28 28" xfId="42073"/>
    <cellStyle name="60% - Énfasis2 28 29" xfId="43472"/>
    <cellStyle name="60% - Énfasis2 28 3" xfId="8388"/>
    <cellStyle name="60% - Énfasis2 28 30" xfId="44868"/>
    <cellStyle name="60% - Énfasis2 28 31" xfId="46260"/>
    <cellStyle name="60% - Énfasis2 28 32" xfId="47637"/>
    <cellStyle name="60% - Énfasis2 28 33" xfId="48996"/>
    <cellStyle name="60% - Énfasis2 28 34" xfId="50335"/>
    <cellStyle name="60% - Énfasis2 28 35" xfId="51645"/>
    <cellStyle name="60% - Énfasis2 28 36" xfId="52921"/>
    <cellStyle name="60% - Énfasis2 28 37" xfId="54128"/>
    <cellStyle name="60% - Énfasis2 28 4" xfId="7333"/>
    <cellStyle name="60% - Énfasis2 28 5" xfId="8602"/>
    <cellStyle name="60% - Énfasis2 28 6" xfId="11100"/>
    <cellStyle name="60% - Énfasis2 28 7" xfId="12508"/>
    <cellStyle name="60% - Énfasis2 28 8" xfId="13916"/>
    <cellStyle name="60% - Énfasis2 28 9" xfId="15324"/>
    <cellStyle name="60% - Énfasis2 29" xfId="5815"/>
    <cellStyle name="60% - Énfasis2 29 10" xfId="16221"/>
    <cellStyle name="60% - Énfasis2 29 11" xfId="17629"/>
    <cellStyle name="60% - Énfasis2 29 12" xfId="19037"/>
    <cellStyle name="60% - Énfasis2 29 13" xfId="20445"/>
    <cellStyle name="60% - Énfasis2 29 14" xfId="21853"/>
    <cellStyle name="60% - Énfasis2 29 15" xfId="23261"/>
    <cellStyle name="60% - Énfasis2 29 16" xfId="24669"/>
    <cellStyle name="60% - Énfasis2 29 17" xfId="26077"/>
    <cellStyle name="60% - Énfasis2 29 18" xfId="27485"/>
    <cellStyle name="60% - Énfasis2 29 19" xfId="28893"/>
    <cellStyle name="60% - Énfasis2 29 2" xfId="10278"/>
    <cellStyle name="60% - Énfasis2 29 20" xfId="24700"/>
    <cellStyle name="60% - Énfasis2 29 21" xfId="31585"/>
    <cellStyle name="60% - Énfasis2 29 22" xfId="33782"/>
    <cellStyle name="60% - Énfasis2 29 23" xfId="32286"/>
    <cellStyle name="60% - Énfasis2 29 24" xfId="35938"/>
    <cellStyle name="60% - Énfasis2 29 25" xfId="37346"/>
    <cellStyle name="60% - Énfasis2 29 26" xfId="38754"/>
    <cellStyle name="60% - Énfasis2 29 27" xfId="40160"/>
    <cellStyle name="60% - Énfasis2 29 28" xfId="41565"/>
    <cellStyle name="60% - Énfasis2 29 29" xfId="42965"/>
    <cellStyle name="60% - Énfasis2 29 3" xfId="6951"/>
    <cellStyle name="60% - Énfasis2 29 30" xfId="44364"/>
    <cellStyle name="60% - Énfasis2 29 31" xfId="45758"/>
    <cellStyle name="60% - Énfasis2 29 32" xfId="47139"/>
    <cellStyle name="60% - Énfasis2 29 33" xfId="48506"/>
    <cellStyle name="60% - Énfasis2 29 34" xfId="49856"/>
    <cellStyle name="60% - Énfasis2 29 35" xfId="51175"/>
    <cellStyle name="60% - Énfasis2 29 36" xfId="52470"/>
    <cellStyle name="60% - Énfasis2 29 37" xfId="53710"/>
    <cellStyle name="60% - Énfasis2 29 4" xfId="8329"/>
    <cellStyle name="60% - Énfasis2 29 5" xfId="6342"/>
    <cellStyle name="60% - Énfasis2 29 6" xfId="10589"/>
    <cellStyle name="60% - Énfasis2 29 7" xfId="11997"/>
    <cellStyle name="60% - Énfasis2 29 8" xfId="13405"/>
    <cellStyle name="60% - Énfasis2 29 9" xfId="14813"/>
    <cellStyle name="60% - Énfasis2 3" xfId="480"/>
    <cellStyle name="60% - Énfasis2 3 10" xfId="2112"/>
    <cellStyle name="60% - Énfasis2 3 11" xfId="2258"/>
    <cellStyle name="60% - Énfasis2 3 12" xfId="2447"/>
    <cellStyle name="60% - Énfasis2 3 13" xfId="2604"/>
    <cellStyle name="60% - Énfasis2 3 14" xfId="2753"/>
    <cellStyle name="60% - Énfasis2 3 15" xfId="2894"/>
    <cellStyle name="60% - Énfasis2 3 16" xfId="3011"/>
    <cellStyle name="60% - Énfasis2 3 2" xfId="850"/>
    <cellStyle name="60% - Énfasis2 3 2 2" xfId="57972"/>
    <cellStyle name="60% - Énfasis2 3 3" xfId="1010"/>
    <cellStyle name="60% - Énfasis2 3 3 2" xfId="58051"/>
    <cellStyle name="60% - Énfasis2 3 4" xfId="1170"/>
    <cellStyle name="60% - Énfasis2 3 4 2" xfId="58120"/>
    <cellStyle name="60% - Énfasis2 3 5" xfId="1330"/>
    <cellStyle name="60% - Énfasis2 3 6" xfId="1489"/>
    <cellStyle name="60% - Énfasis2 3 7" xfId="1648"/>
    <cellStyle name="60% - Énfasis2 3 8" xfId="1804"/>
    <cellStyle name="60% - Énfasis2 3 9" xfId="1960"/>
    <cellStyle name="60% - Énfasis2 30" xfId="5419"/>
    <cellStyle name="60% - Énfasis2 30 10" xfId="18102"/>
    <cellStyle name="60% - Énfasis2 30 11" xfId="19510"/>
    <cellStyle name="60% - Énfasis2 30 12" xfId="20918"/>
    <cellStyle name="60% - Énfasis2 30 13" xfId="22326"/>
    <cellStyle name="60% - Énfasis2 30 14" xfId="23734"/>
    <cellStyle name="60% - Énfasis2 30 15" xfId="25142"/>
    <cellStyle name="60% - Énfasis2 30 16" xfId="26550"/>
    <cellStyle name="60% - Énfasis2 30 17" xfId="27958"/>
    <cellStyle name="60% - Énfasis2 30 18" xfId="29367"/>
    <cellStyle name="60% - Énfasis2 30 19" xfId="30776"/>
    <cellStyle name="60% - Énfasis2 30 2" xfId="9906"/>
    <cellStyle name="60% - Énfasis2 30 20" xfId="31552"/>
    <cellStyle name="60% - Énfasis2 30 21" xfId="26472"/>
    <cellStyle name="60% - Énfasis2 30 22" xfId="34540"/>
    <cellStyle name="60% - Énfasis2 30 23" xfId="36412"/>
    <cellStyle name="60% - Énfasis2 30 24" xfId="37820"/>
    <cellStyle name="60% - Énfasis2 30 25" xfId="39226"/>
    <cellStyle name="60% - Énfasis2 30 26" xfId="40631"/>
    <cellStyle name="60% - Énfasis2 30 27" xfId="42035"/>
    <cellStyle name="60% - Énfasis2 30 28" xfId="43435"/>
    <cellStyle name="60% - Énfasis2 30 29" xfId="44831"/>
    <cellStyle name="60% - Énfasis2 30 3" xfId="5293"/>
    <cellStyle name="60% - Énfasis2 30 30" xfId="46223"/>
    <cellStyle name="60% - Énfasis2 30 31" xfId="47600"/>
    <cellStyle name="60% - Énfasis2 30 32" xfId="48961"/>
    <cellStyle name="60% - Énfasis2 30 33" xfId="50300"/>
    <cellStyle name="60% - Énfasis2 30 34" xfId="51610"/>
    <cellStyle name="60% - Énfasis2 30 35" xfId="52889"/>
    <cellStyle name="60% - Énfasis2 30 36" xfId="54100"/>
    <cellStyle name="60% - Énfasis2 30 37" xfId="55224"/>
    <cellStyle name="60% - Énfasis2 30 4" xfId="10185"/>
    <cellStyle name="60% - Énfasis2 30 5" xfId="11062"/>
    <cellStyle name="60% - Énfasis2 30 6" xfId="12470"/>
    <cellStyle name="60% - Énfasis2 30 7" xfId="13878"/>
    <cellStyle name="60% - Énfasis2 30 8" xfId="15286"/>
    <cellStyle name="60% - Énfasis2 30 9" xfId="16694"/>
    <cellStyle name="60% - Énfasis2 31" xfId="5557"/>
    <cellStyle name="60% - Énfasis2 31 10" xfId="20467"/>
    <cellStyle name="60% - Énfasis2 31 11" xfId="21875"/>
    <cellStyle name="60% - Énfasis2 31 12" xfId="23283"/>
    <cellStyle name="60% - Énfasis2 31 13" xfId="24691"/>
    <cellStyle name="60% - Énfasis2 31 14" xfId="26099"/>
    <cellStyle name="60% - Énfasis2 31 15" xfId="27507"/>
    <cellStyle name="60% - Énfasis2 31 16" xfId="28915"/>
    <cellStyle name="60% - Énfasis2 31 17" xfId="30325"/>
    <cellStyle name="60% - Énfasis2 31 18" xfId="31732"/>
    <cellStyle name="60% - Énfasis2 31 19" xfId="33142"/>
    <cellStyle name="60% - Énfasis2 31 2" xfId="10039"/>
    <cellStyle name="60% - Énfasis2 31 20" xfId="32804"/>
    <cellStyle name="60% - Énfasis2 31 21" xfId="35960"/>
    <cellStyle name="60% - Énfasis2 31 22" xfId="37368"/>
    <cellStyle name="60% - Énfasis2 31 23" xfId="38776"/>
    <cellStyle name="60% - Énfasis2 31 24" xfId="40182"/>
    <cellStyle name="60% - Énfasis2 31 25" xfId="41587"/>
    <cellStyle name="60% - Énfasis2 31 26" xfId="42987"/>
    <cellStyle name="60% - Énfasis2 31 27" xfId="44386"/>
    <cellStyle name="60% - Énfasis2 31 28" xfId="45780"/>
    <cellStyle name="60% - Énfasis2 31 29" xfId="47160"/>
    <cellStyle name="60% - Énfasis2 31 3" xfId="10611"/>
    <cellStyle name="60% - Énfasis2 31 30" xfId="48527"/>
    <cellStyle name="60% - Énfasis2 31 31" xfId="49877"/>
    <cellStyle name="60% - Énfasis2 31 32" xfId="51196"/>
    <cellStyle name="60% - Énfasis2 31 33" xfId="52490"/>
    <cellStyle name="60% - Énfasis2 31 34" xfId="53729"/>
    <cellStyle name="60% - Énfasis2 31 35" xfId="54888"/>
    <cellStyle name="60% - Énfasis2 31 36" xfId="55943"/>
    <cellStyle name="60% - Énfasis2 31 37" xfId="56831"/>
    <cellStyle name="60% - Énfasis2 31 4" xfId="12019"/>
    <cellStyle name="60% - Énfasis2 31 5" xfId="13427"/>
    <cellStyle name="60% - Énfasis2 31 6" xfId="14835"/>
    <cellStyle name="60% - Énfasis2 31 7" xfId="16243"/>
    <cellStyle name="60% - Énfasis2 31 8" xfId="17651"/>
    <cellStyle name="60% - Énfasis2 31 9" xfId="19059"/>
    <cellStyle name="60% - Énfasis2 32" xfId="5055"/>
    <cellStyle name="60% - Énfasis2 32 10" xfId="19744"/>
    <cellStyle name="60% - Énfasis2 32 11" xfId="21152"/>
    <cellStyle name="60% - Énfasis2 32 12" xfId="22560"/>
    <cellStyle name="60% - Énfasis2 32 13" xfId="23968"/>
    <cellStyle name="60% - Énfasis2 32 14" xfId="25376"/>
    <cellStyle name="60% - Énfasis2 32 15" xfId="26784"/>
    <cellStyle name="60% - Énfasis2 32 16" xfId="28192"/>
    <cellStyle name="60% - Énfasis2 32 17" xfId="29601"/>
    <cellStyle name="60% - Énfasis2 32 18" xfId="31010"/>
    <cellStyle name="60% - Énfasis2 32 19" xfId="32418"/>
    <cellStyle name="60% - Énfasis2 32 2" xfId="9555"/>
    <cellStyle name="60% - Énfasis2 32 20" xfId="35015"/>
    <cellStyle name="60% - Énfasis2 32 21" xfId="34786"/>
    <cellStyle name="60% - Énfasis2 32 22" xfId="36646"/>
    <cellStyle name="60% - Énfasis2 32 23" xfId="38054"/>
    <cellStyle name="60% - Énfasis2 32 24" xfId="39460"/>
    <cellStyle name="60% - Énfasis2 32 25" xfId="40865"/>
    <cellStyle name="60% - Énfasis2 32 26" xfId="42268"/>
    <cellStyle name="60% - Énfasis2 32 27" xfId="43667"/>
    <cellStyle name="60% - Énfasis2 32 28" xfId="45063"/>
    <cellStyle name="60% - Énfasis2 32 29" xfId="46454"/>
    <cellStyle name="60% - Énfasis2 32 3" xfId="8407"/>
    <cellStyle name="60% - Énfasis2 32 30" xfId="47828"/>
    <cellStyle name="60% - Énfasis2 32 31" xfId="49186"/>
    <cellStyle name="60% - Énfasis2 32 32" xfId="50521"/>
    <cellStyle name="60% - Énfasis2 32 33" xfId="51826"/>
    <cellStyle name="60% - Énfasis2 32 34" xfId="53095"/>
    <cellStyle name="60% - Énfasis2 32 35" xfId="54297"/>
    <cellStyle name="60% - Énfasis2 32 36" xfId="55403"/>
    <cellStyle name="60% - Énfasis2 32 37" xfId="56391"/>
    <cellStyle name="60% - Énfasis2 32 4" xfId="11296"/>
    <cellStyle name="60% - Énfasis2 32 5" xfId="12704"/>
    <cellStyle name="60% - Énfasis2 32 6" xfId="14112"/>
    <cellStyle name="60% - Énfasis2 32 7" xfId="15520"/>
    <cellStyle name="60% - Énfasis2 32 8" xfId="16928"/>
    <cellStyle name="60% - Énfasis2 32 9" xfId="18336"/>
    <cellStyle name="60% - Énfasis2 33" xfId="5806"/>
    <cellStyle name="60% - Énfasis2 33 10" xfId="20052"/>
    <cellStyle name="60% - Énfasis2 33 11" xfId="21460"/>
    <cellStyle name="60% - Énfasis2 33 12" xfId="22868"/>
    <cellStyle name="60% - Énfasis2 33 13" xfId="24276"/>
    <cellStyle name="60% - Énfasis2 33 14" xfId="25684"/>
    <cellStyle name="60% - Énfasis2 33 15" xfId="27092"/>
    <cellStyle name="60% - Énfasis2 33 16" xfId="28500"/>
    <cellStyle name="60% - Énfasis2 33 17" xfId="29910"/>
    <cellStyle name="60% - Énfasis2 33 18" xfId="31317"/>
    <cellStyle name="60% - Énfasis2 33 19" xfId="32727"/>
    <cellStyle name="60% - Énfasis2 33 2" xfId="10270"/>
    <cellStyle name="60% - Énfasis2 33 20" xfId="34010"/>
    <cellStyle name="60% - Énfasis2 33 21" xfId="35235"/>
    <cellStyle name="60% - Énfasis2 33 22" xfId="36955"/>
    <cellStyle name="60% - Énfasis2 33 23" xfId="38363"/>
    <cellStyle name="60% - Énfasis2 33 24" xfId="39769"/>
    <cellStyle name="60% - Énfasis2 33 25" xfId="41174"/>
    <cellStyle name="60% - Énfasis2 33 26" xfId="42576"/>
    <cellStyle name="60% - Énfasis2 33 27" xfId="43975"/>
    <cellStyle name="60% - Énfasis2 33 28" xfId="45371"/>
    <cellStyle name="60% - Énfasis2 33 29" xfId="46759"/>
    <cellStyle name="60% - Énfasis2 33 3" xfId="9996"/>
    <cellStyle name="60% - Énfasis2 33 30" xfId="48129"/>
    <cellStyle name="60% - Énfasis2 33 31" xfId="49481"/>
    <cellStyle name="60% - Énfasis2 33 32" xfId="50808"/>
    <cellStyle name="60% - Énfasis2 33 33" xfId="52112"/>
    <cellStyle name="60% - Énfasis2 33 34" xfId="53369"/>
    <cellStyle name="60% - Énfasis2 33 35" xfId="54559"/>
    <cellStyle name="60% - Énfasis2 33 36" xfId="55646"/>
    <cellStyle name="60% - Énfasis2 33 37" xfId="56601"/>
    <cellStyle name="60% - Énfasis2 33 4" xfId="11604"/>
    <cellStyle name="60% - Énfasis2 33 5" xfId="13012"/>
    <cellStyle name="60% - Énfasis2 33 6" xfId="14420"/>
    <cellStyle name="60% - Énfasis2 33 7" xfId="15828"/>
    <cellStyle name="60% - Énfasis2 33 8" xfId="17236"/>
    <cellStyle name="60% - Énfasis2 33 9" xfId="18644"/>
    <cellStyle name="60% - Énfasis2 34" xfId="5540"/>
    <cellStyle name="60% - Énfasis2 34 10" xfId="19871"/>
    <cellStyle name="60% - Énfasis2 34 11" xfId="21279"/>
    <cellStyle name="60% - Énfasis2 34 12" xfId="22687"/>
    <cellStyle name="60% - Énfasis2 34 13" xfId="24095"/>
    <cellStyle name="60% - Énfasis2 34 14" xfId="25503"/>
    <cellStyle name="60% - Énfasis2 34 15" xfId="26911"/>
    <cellStyle name="60% - Énfasis2 34 16" xfId="28319"/>
    <cellStyle name="60% - Énfasis2 34 17" xfId="29728"/>
    <cellStyle name="60% - Énfasis2 34 18" xfId="31135"/>
    <cellStyle name="60% - Énfasis2 34 19" xfId="32545"/>
    <cellStyle name="60% - Énfasis2 34 2" xfId="10023"/>
    <cellStyle name="60% - Énfasis2 34 20" xfId="35717"/>
    <cellStyle name="60% - Énfasis2 34 21" xfId="35042"/>
    <cellStyle name="60% - Énfasis2 34 22" xfId="36773"/>
    <cellStyle name="60% - Énfasis2 34 23" xfId="38181"/>
    <cellStyle name="60% - Énfasis2 34 24" xfId="39587"/>
    <cellStyle name="60% - Énfasis2 34 25" xfId="40992"/>
    <cellStyle name="60% - Énfasis2 34 26" xfId="42395"/>
    <cellStyle name="60% - Énfasis2 34 27" xfId="43794"/>
    <cellStyle name="60% - Énfasis2 34 28" xfId="45190"/>
    <cellStyle name="60% - Énfasis2 34 29" xfId="46580"/>
    <cellStyle name="60% - Énfasis2 34 3" xfId="8737"/>
    <cellStyle name="60% - Énfasis2 34 30" xfId="47952"/>
    <cellStyle name="60% - Énfasis2 34 31" xfId="49305"/>
    <cellStyle name="60% - Énfasis2 34 32" xfId="50637"/>
    <cellStyle name="60% - Énfasis2 34 33" xfId="51941"/>
    <cellStyle name="60% - Énfasis2 34 34" xfId="53205"/>
    <cellStyle name="60% - Énfasis2 34 35" xfId="54401"/>
    <cellStyle name="60% - Énfasis2 34 36" xfId="55499"/>
    <cellStyle name="60% - Énfasis2 34 37" xfId="56470"/>
    <cellStyle name="60% - Énfasis2 34 4" xfId="11423"/>
    <cellStyle name="60% - Énfasis2 34 5" xfId="12831"/>
    <cellStyle name="60% - Énfasis2 34 6" xfId="14239"/>
    <cellStyle name="60% - Énfasis2 34 7" xfId="15647"/>
    <cellStyle name="60% - Énfasis2 34 8" xfId="17055"/>
    <cellStyle name="60% - Énfasis2 34 9" xfId="18463"/>
    <cellStyle name="60% - Énfasis2 35" xfId="4947"/>
    <cellStyle name="60% - Énfasis2 35 10" xfId="20336"/>
    <cellStyle name="60% - Énfasis2 35 11" xfId="21744"/>
    <cellStyle name="60% - Énfasis2 35 12" xfId="23152"/>
    <cellStyle name="60% - Énfasis2 35 13" xfId="24560"/>
    <cellStyle name="60% - Énfasis2 35 14" xfId="25968"/>
    <cellStyle name="60% - Énfasis2 35 15" xfId="27376"/>
    <cellStyle name="60% - Énfasis2 35 16" xfId="28784"/>
    <cellStyle name="60% - Énfasis2 35 17" xfId="30194"/>
    <cellStyle name="60% - Énfasis2 35 18" xfId="31601"/>
    <cellStyle name="60% - Énfasis2 35 19" xfId="33011"/>
    <cellStyle name="60% - Énfasis2 35 2" xfId="9460"/>
    <cellStyle name="60% - Énfasis2 35 20" xfId="33138"/>
    <cellStyle name="60% - Énfasis2 35 21" xfId="35830"/>
    <cellStyle name="60% - Énfasis2 35 22" xfId="37238"/>
    <cellStyle name="60% - Énfasis2 35 23" xfId="38646"/>
    <cellStyle name="60% - Énfasis2 35 24" xfId="40052"/>
    <cellStyle name="60% - Énfasis2 35 25" xfId="41457"/>
    <cellStyle name="60% - Énfasis2 35 26" xfId="42857"/>
    <cellStyle name="60% - Énfasis2 35 27" xfId="44256"/>
    <cellStyle name="60% - Énfasis2 35 28" xfId="45651"/>
    <cellStyle name="60% - Énfasis2 35 29" xfId="47034"/>
    <cellStyle name="60% - Énfasis2 35 3" xfId="10480"/>
    <cellStyle name="60% - Énfasis2 35 30" xfId="48402"/>
    <cellStyle name="60% - Énfasis2 35 31" xfId="49753"/>
    <cellStyle name="60% - Énfasis2 35 32" xfId="51073"/>
    <cellStyle name="60% - Énfasis2 35 33" xfId="52370"/>
    <cellStyle name="60% - Énfasis2 35 34" xfId="53615"/>
    <cellStyle name="60% - Énfasis2 35 35" xfId="54785"/>
    <cellStyle name="60% - Énfasis2 35 36" xfId="55849"/>
    <cellStyle name="60% - Énfasis2 35 37" xfId="56767"/>
    <cellStyle name="60% - Énfasis2 35 4" xfId="11888"/>
    <cellStyle name="60% - Énfasis2 35 5" xfId="13296"/>
    <cellStyle name="60% - Énfasis2 35 6" xfId="14704"/>
    <cellStyle name="60% - Énfasis2 35 7" xfId="16112"/>
    <cellStyle name="60% - Énfasis2 35 8" xfId="17520"/>
    <cellStyle name="60% - Énfasis2 35 9" xfId="18928"/>
    <cellStyle name="60% - Énfasis2 36" xfId="5168"/>
    <cellStyle name="60% - Énfasis2 36 10" xfId="20695"/>
    <cellStyle name="60% - Énfasis2 36 11" xfId="22103"/>
    <cellStyle name="60% - Énfasis2 36 12" xfId="23511"/>
    <cellStyle name="60% - Énfasis2 36 13" xfId="24919"/>
    <cellStyle name="60% - Énfasis2 36 14" xfId="26327"/>
    <cellStyle name="60% - Énfasis2 36 15" xfId="27735"/>
    <cellStyle name="60% - Énfasis2 36 16" xfId="29144"/>
    <cellStyle name="60% - Énfasis2 36 17" xfId="30553"/>
    <cellStyle name="60% - Énfasis2 36 18" xfId="31961"/>
    <cellStyle name="60% - Énfasis2 36 19" xfId="33370"/>
    <cellStyle name="60% - Énfasis2 36 2" xfId="9662"/>
    <cellStyle name="60% - Énfasis2 36 20" xfId="21859"/>
    <cellStyle name="60% - Énfasis2 36 21" xfId="36189"/>
    <cellStyle name="60% - Énfasis2 36 22" xfId="37597"/>
    <cellStyle name="60% - Énfasis2 36 23" xfId="39003"/>
    <cellStyle name="60% - Énfasis2 36 24" xfId="40409"/>
    <cellStyle name="60% - Énfasis2 36 25" xfId="41813"/>
    <cellStyle name="60% - Énfasis2 36 26" xfId="43213"/>
    <cellStyle name="60% - Énfasis2 36 27" xfId="44611"/>
    <cellStyle name="60% - Énfasis2 36 28" xfId="46003"/>
    <cellStyle name="60% - Énfasis2 36 29" xfId="47380"/>
    <cellStyle name="60% - Énfasis2 36 3" xfId="10839"/>
    <cellStyle name="60% - Énfasis2 36 30" xfId="48745"/>
    <cellStyle name="60% - Énfasis2 36 31" xfId="50087"/>
    <cellStyle name="60% - Énfasis2 36 32" xfId="51400"/>
    <cellStyle name="60% - Énfasis2 36 33" xfId="52686"/>
    <cellStyle name="60% - Énfasis2 36 34" xfId="53914"/>
    <cellStyle name="60% - Énfasis2 36 35" xfId="55056"/>
    <cellStyle name="60% - Énfasis2 36 36" xfId="56091"/>
    <cellStyle name="60% - Énfasis2 36 37" xfId="56946"/>
    <cellStyle name="60% - Énfasis2 36 4" xfId="12247"/>
    <cellStyle name="60% - Énfasis2 36 5" xfId="13655"/>
    <cellStyle name="60% - Énfasis2 36 6" xfId="15063"/>
    <cellStyle name="60% - Énfasis2 36 7" xfId="16471"/>
    <cellStyle name="60% - Énfasis2 36 8" xfId="17879"/>
    <cellStyle name="60% - Énfasis2 36 9" xfId="19287"/>
    <cellStyle name="60% - Énfasis2 37" xfId="5152"/>
    <cellStyle name="60% - Énfasis2 37 10" xfId="17874"/>
    <cellStyle name="60% - Énfasis2 37 11" xfId="19282"/>
    <cellStyle name="60% - Énfasis2 37 12" xfId="20690"/>
    <cellStyle name="60% - Énfasis2 37 13" xfId="22098"/>
    <cellStyle name="60% - Énfasis2 37 14" xfId="23506"/>
    <cellStyle name="60% - Énfasis2 37 15" xfId="24914"/>
    <cellStyle name="60% - Énfasis2 37 16" xfId="26322"/>
    <cellStyle name="60% - Énfasis2 37 17" xfId="27730"/>
    <cellStyle name="60% - Énfasis2 37 18" xfId="29139"/>
    <cellStyle name="60% - Énfasis2 37 19" xfId="30548"/>
    <cellStyle name="60% - Énfasis2 37 2" xfId="9648"/>
    <cellStyle name="60% - Énfasis2 37 20" xfId="35771"/>
    <cellStyle name="60% - Énfasis2 37 21" xfId="33813"/>
    <cellStyle name="60% - Énfasis2 37 22" xfId="30925"/>
    <cellStyle name="60% - Énfasis2 37 23" xfId="36184"/>
    <cellStyle name="60% - Énfasis2 37 24" xfId="37592"/>
    <cellStyle name="60% - Énfasis2 37 25" xfId="38998"/>
    <cellStyle name="60% - Énfasis2 37 26" xfId="40404"/>
    <cellStyle name="60% - Énfasis2 37 27" xfId="41808"/>
    <cellStyle name="60% - Énfasis2 37 28" xfId="43208"/>
    <cellStyle name="60% - Énfasis2 37 29" xfId="44607"/>
    <cellStyle name="60% - Énfasis2 37 3" xfId="8847"/>
    <cellStyle name="60% - Énfasis2 37 30" xfId="45999"/>
    <cellStyle name="60% - Énfasis2 37 31" xfId="47376"/>
    <cellStyle name="60% - Énfasis2 37 32" xfId="48741"/>
    <cellStyle name="60% - Énfasis2 37 33" xfId="50083"/>
    <cellStyle name="60% - Énfasis2 37 34" xfId="51396"/>
    <cellStyle name="60% - Énfasis2 37 35" xfId="52683"/>
    <cellStyle name="60% - Énfasis2 37 36" xfId="53912"/>
    <cellStyle name="60% - Énfasis2 37 37" xfId="55054"/>
    <cellStyle name="60% - Énfasis2 37 4" xfId="10187"/>
    <cellStyle name="60% - Énfasis2 37 5" xfId="10834"/>
    <cellStyle name="60% - Énfasis2 37 6" xfId="12242"/>
    <cellStyle name="60% - Énfasis2 37 7" xfId="13650"/>
    <cellStyle name="60% - Énfasis2 37 8" xfId="15058"/>
    <cellStyle name="60% - Énfasis2 37 9" xfId="16466"/>
    <cellStyle name="60% - Énfasis2 38" xfId="4203"/>
    <cellStyle name="60% - Énfasis2 38 10" xfId="18700"/>
    <cellStyle name="60% - Énfasis2 38 11" xfId="20108"/>
    <cellStyle name="60% - Énfasis2 38 12" xfId="21516"/>
    <cellStyle name="60% - Énfasis2 38 13" xfId="22924"/>
    <cellStyle name="60% - Énfasis2 38 14" xfId="24332"/>
    <cellStyle name="60% - Énfasis2 38 15" xfId="25740"/>
    <cellStyle name="60% - Énfasis2 38 16" xfId="27148"/>
    <cellStyle name="60% - Énfasis2 38 17" xfId="28556"/>
    <cellStyle name="60% - Énfasis2 38 18" xfId="29966"/>
    <cellStyle name="60% - Énfasis2 38 19" xfId="31373"/>
    <cellStyle name="60% - Énfasis2 38 2" xfId="8785"/>
    <cellStyle name="60% - Énfasis2 38 20" xfId="32706"/>
    <cellStyle name="60% - Énfasis2 38 21" xfId="32274"/>
    <cellStyle name="60% - Énfasis2 38 22" xfId="35302"/>
    <cellStyle name="60% - Énfasis2 38 23" xfId="37011"/>
    <cellStyle name="60% - Énfasis2 38 24" xfId="38419"/>
    <cellStyle name="60% - Énfasis2 38 25" xfId="39825"/>
    <cellStyle name="60% - Énfasis2 38 26" xfId="41230"/>
    <cellStyle name="60% - Énfasis2 38 27" xfId="42632"/>
    <cellStyle name="60% - Énfasis2 38 28" xfId="44031"/>
    <cellStyle name="60% - Énfasis2 38 29" xfId="45427"/>
    <cellStyle name="60% - Énfasis2 38 3" xfId="9868"/>
    <cellStyle name="60% - Énfasis2 38 30" xfId="46814"/>
    <cellStyle name="60% - Énfasis2 38 31" xfId="48184"/>
    <cellStyle name="60% - Énfasis2 38 32" xfId="49536"/>
    <cellStyle name="60% - Énfasis2 38 33" xfId="50862"/>
    <cellStyle name="60% - Énfasis2 38 34" xfId="52166"/>
    <cellStyle name="60% - Énfasis2 38 35" xfId="53421"/>
    <cellStyle name="60% - Énfasis2 38 36" xfId="54610"/>
    <cellStyle name="60% - Énfasis2 38 37" xfId="55694"/>
    <cellStyle name="60% - Énfasis2 38 4" xfId="9104"/>
    <cellStyle name="60% - Énfasis2 38 5" xfId="11660"/>
    <cellStyle name="60% - Énfasis2 38 6" xfId="13068"/>
    <cellStyle name="60% - Énfasis2 38 7" xfId="14476"/>
    <cellStyle name="60% - Énfasis2 38 8" xfId="15884"/>
    <cellStyle name="60% - Énfasis2 38 9" xfId="17292"/>
    <cellStyle name="60% - Énfasis2 39" xfId="5936"/>
    <cellStyle name="60% - Énfasis2 39 10" xfId="15147"/>
    <cellStyle name="60% - Énfasis2 39 11" xfId="16555"/>
    <cellStyle name="60% - Énfasis2 39 12" xfId="17963"/>
    <cellStyle name="60% - Énfasis2 39 13" xfId="19371"/>
    <cellStyle name="60% - Énfasis2 39 14" xfId="20779"/>
    <cellStyle name="60% - Énfasis2 39 15" xfId="22187"/>
    <cellStyle name="60% - Énfasis2 39 16" xfId="23595"/>
    <cellStyle name="60% - Énfasis2 39 17" xfId="25003"/>
    <cellStyle name="60% - Énfasis2 39 18" xfId="26411"/>
    <cellStyle name="60% - Énfasis2 39 19" xfId="27819"/>
    <cellStyle name="60% - Énfasis2 39 2" xfId="10392"/>
    <cellStyle name="60% - Énfasis2 39 20" xfId="33534"/>
    <cellStyle name="60% - Énfasis2 39 21" xfId="31087"/>
    <cellStyle name="60% - Énfasis2 39 22" xfId="34928"/>
    <cellStyle name="60% - Énfasis2 39 23" xfId="32588"/>
    <cellStyle name="60% - Énfasis2 39 24" xfId="34396"/>
    <cellStyle name="60% - Énfasis2 39 25" xfId="36273"/>
    <cellStyle name="60% - Énfasis2 39 26" xfId="37681"/>
    <cellStyle name="60% - Énfasis2 39 27" xfId="39087"/>
    <cellStyle name="60% - Énfasis2 39 28" xfId="40492"/>
    <cellStyle name="60% - Énfasis2 39 29" xfId="41896"/>
    <cellStyle name="60% - Énfasis2 39 3" xfId="8895"/>
    <cellStyle name="60% - Énfasis2 39 30" xfId="43296"/>
    <cellStyle name="60% - Énfasis2 39 31" xfId="44693"/>
    <cellStyle name="60% - Énfasis2 39 32" xfId="46085"/>
    <cellStyle name="60% - Énfasis2 39 33" xfId="47462"/>
    <cellStyle name="60% - Énfasis2 39 34" xfId="48827"/>
    <cellStyle name="60% - Énfasis2 39 35" xfId="50168"/>
    <cellStyle name="60% - Énfasis2 39 36" xfId="51481"/>
    <cellStyle name="60% - Énfasis2 39 37" xfId="52766"/>
    <cellStyle name="60% - Énfasis2 39 4" xfId="9005"/>
    <cellStyle name="60% - Énfasis2 39 5" xfId="7983"/>
    <cellStyle name="60% - Énfasis2 39 6" xfId="6952"/>
    <cellStyle name="60% - Énfasis2 39 7" xfId="10923"/>
    <cellStyle name="60% - Énfasis2 39 8" xfId="12331"/>
    <cellStyle name="60% - Énfasis2 39 9" xfId="13739"/>
    <cellStyle name="60% - Énfasis2 4" xfId="2545"/>
    <cellStyle name="60% - Énfasis2 4 2" xfId="3012"/>
    <cellStyle name="60% - Énfasis2 40" xfId="6063"/>
    <cellStyle name="60% - Énfasis2 40 10" xfId="21773"/>
    <cellStyle name="60% - Énfasis2 40 11" xfId="23181"/>
    <cellStyle name="60% - Énfasis2 40 12" xfId="24589"/>
    <cellStyle name="60% - Énfasis2 40 13" xfId="25997"/>
    <cellStyle name="60% - Énfasis2 40 14" xfId="27405"/>
    <cellStyle name="60% - Énfasis2 40 15" xfId="28813"/>
    <cellStyle name="60% - Énfasis2 40 16" xfId="30223"/>
    <cellStyle name="60% - Énfasis2 40 17" xfId="31630"/>
    <cellStyle name="60% - Énfasis2 40 18" xfId="33040"/>
    <cellStyle name="60% - Énfasis2 40 19" xfId="34446"/>
    <cellStyle name="60% - Énfasis2 40 2" xfId="10509"/>
    <cellStyle name="60% - Énfasis2 40 20" xfId="35858"/>
    <cellStyle name="60% - Énfasis2 40 21" xfId="37266"/>
    <cellStyle name="60% - Énfasis2 40 22" xfId="38674"/>
    <cellStyle name="60% - Énfasis2 40 23" xfId="40080"/>
    <cellStyle name="60% - Énfasis2 40 24" xfId="41485"/>
    <cellStyle name="60% - Énfasis2 40 25" xfId="42885"/>
    <cellStyle name="60% - Énfasis2 40 26" xfId="44284"/>
    <cellStyle name="60% - Énfasis2 40 27" xfId="45679"/>
    <cellStyle name="60% - Énfasis2 40 28" xfId="47061"/>
    <cellStyle name="60% - Énfasis2 40 29" xfId="48428"/>
    <cellStyle name="60% - Énfasis2 40 3" xfId="11917"/>
    <cellStyle name="60% - Énfasis2 40 30" xfId="49778"/>
    <cellStyle name="60% - Énfasis2 40 31" xfId="51098"/>
    <cellStyle name="60% - Énfasis2 40 32" xfId="52394"/>
    <cellStyle name="60% - Énfasis2 40 33" xfId="53638"/>
    <cellStyle name="60% - Énfasis2 40 34" xfId="54804"/>
    <cellStyle name="60% - Énfasis2 40 35" xfId="55867"/>
    <cellStyle name="60% - Énfasis2 40 36" xfId="56778"/>
    <cellStyle name="60% - Énfasis2 40 37" xfId="57468"/>
    <cellStyle name="60% - Énfasis2 40 4" xfId="13325"/>
    <cellStyle name="60% - Énfasis2 40 5" xfId="14733"/>
    <cellStyle name="60% - Énfasis2 40 6" xfId="16141"/>
    <cellStyle name="60% - Énfasis2 40 7" xfId="17549"/>
    <cellStyle name="60% - Énfasis2 40 8" xfId="18957"/>
    <cellStyle name="60% - Énfasis2 40 9" xfId="20365"/>
    <cellStyle name="60% - Énfasis2 41" xfId="6190"/>
    <cellStyle name="60% - Énfasis2 41 10" xfId="21890"/>
    <cellStyle name="60% - Énfasis2 41 11" xfId="23298"/>
    <cellStyle name="60% - Énfasis2 41 12" xfId="24706"/>
    <cellStyle name="60% - Énfasis2 41 13" xfId="26114"/>
    <cellStyle name="60% - Énfasis2 41 14" xfId="27522"/>
    <cellStyle name="60% - Énfasis2 41 15" xfId="28930"/>
    <cellStyle name="60% - Énfasis2 41 16" xfId="30340"/>
    <cellStyle name="60% - Énfasis2 41 17" xfId="31747"/>
    <cellStyle name="60% - Énfasis2 41 18" xfId="33157"/>
    <cellStyle name="60% - Énfasis2 41 19" xfId="34563"/>
    <cellStyle name="60% - Énfasis2 41 2" xfId="10626"/>
    <cellStyle name="60% - Énfasis2 41 20" xfId="35975"/>
    <cellStyle name="60% - Énfasis2 41 21" xfId="37383"/>
    <cellStyle name="60% - Énfasis2 41 22" xfId="38791"/>
    <cellStyle name="60% - Énfasis2 41 23" xfId="40197"/>
    <cellStyle name="60% - Énfasis2 41 24" xfId="41601"/>
    <cellStyle name="60% - Énfasis2 41 25" xfId="43001"/>
    <cellStyle name="60% - Énfasis2 41 26" xfId="44400"/>
    <cellStyle name="60% - Énfasis2 41 27" xfId="45794"/>
    <cellStyle name="60% - Énfasis2 41 28" xfId="47174"/>
    <cellStyle name="60% - Énfasis2 41 29" xfId="48540"/>
    <cellStyle name="60% - Énfasis2 41 3" xfId="12034"/>
    <cellStyle name="60% - Énfasis2 41 30" xfId="49890"/>
    <cellStyle name="60% - Énfasis2 41 31" xfId="51209"/>
    <cellStyle name="60% - Énfasis2 41 32" xfId="52503"/>
    <cellStyle name="60% - Énfasis2 41 33" xfId="53741"/>
    <cellStyle name="60% - Énfasis2 41 34" xfId="54900"/>
    <cellStyle name="60% - Énfasis2 41 35" xfId="55953"/>
    <cellStyle name="60% - Énfasis2 41 36" xfId="56838"/>
    <cellStyle name="60% - Énfasis2 41 37" xfId="57505"/>
    <cellStyle name="60% - Énfasis2 41 4" xfId="13442"/>
    <cellStyle name="60% - Énfasis2 41 5" xfId="14850"/>
    <cellStyle name="60% - Énfasis2 41 6" xfId="16258"/>
    <cellStyle name="60% - Énfasis2 41 7" xfId="17666"/>
    <cellStyle name="60% - Énfasis2 41 8" xfId="19074"/>
    <cellStyle name="60% - Énfasis2 41 9" xfId="20482"/>
    <cellStyle name="60% - Énfasis2 42" xfId="6317"/>
    <cellStyle name="60% - Énfasis2 43" xfId="9675"/>
    <cellStyle name="60% - Énfasis2 44" xfId="9412"/>
    <cellStyle name="60% - Énfasis2 45" xfId="8757"/>
    <cellStyle name="60% - Énfasis2 46" xfId="8893"/>
    <cellStyle name="60% - Énfasis2 47" xfId="8863"/>
    <cellStyle name="60% - Énfasis2 48" xfId="6856"/>
    <cellStyle name="60% - Énfasis2 49" xfId="10820"/>
    <cellStyle name="60% - Énfasis2 5" xfId="3013"/>
    <cellStyle name="60% - Énfasis2 50" xfId="12228"/>
    <cellStyle name="60% - Énfasis2 51" xfId="13636"/>
    <cellStyle name="60% - Énfasis2 52" xfId="15044"/>
    <cellStyle name="60% - Énfasis2 53" xfId="16452"/>
    <cellStyle name="60% - Énfasis2 54" xfId="17860"/>
    <cellStyle name="60% - Énfasis2 55" xfId="19268"/>
    <cellStyle name="60% - Énfasis2 56" xfId="20676"/>
    <cellStyle name="60% - Énfasis2 57" xfId="22084"/>
    <cellStyle name="60% - Énfasis2 58" xfId="23492"/>
    <cellStyle name="60% - Énfasis2 59" xfId="24900"/>
    <cellStyle name="60% - Énfasis2 6" xfId="3014"/>
    <cellStyle name="60% - Énfasis2 60" xfId="30148"/>
    <cellStyle name="60% - Énfasis2 61" xfId="17736"/>
    <cellStyle name="60% - Énfasis2 62" xfId="35730"/>
    <cellStyle name="60% - Énfasis2 63" xfId="21913"/>
    <cellStyle name="60% - Énfasis2 64" xfId="32997"/>
    <cellStyle name="60% - Énfasis2 65" xfId="31524"/>
    <cellStyle name="60% - Énfasis2 66" xfId="30698"/>
    <cellStyle name="60% - Énfasis2 67" xfId="36170"/>
    <cellStyle name="60% - Énfasis2 68" xfId="37578"/>
    <cellStyle name="60% - Énfasis2 69" xfId="38984"/>
    <cellStyle name="60% - Énfasis2 7" xfId="3015"/>
    <cellStyle name="60% - Énfasis2 70" xfId="40390"/>
    <cellStyle name="60% - Énfasis2 71" xfId="41794"/>
    <cellStyle name="60% - Énfasis2 72" xfId="43194"/>
    <cellStyle name="60% - Énfasis2 73" xfId="44593"/>
    <cellStyle name="60% - Énfasis2 74" xfId="45986"/>
    <cellStyle name="60% - Énfasis2 75" xfId="47363"/>
    <cellStyle name="60% - Énfasis2 76" xfId="48728"/>
    <cellStyle name="60% - Énfasis2 77" xfId="50074"/>
    <cellStyle name="60% - Énfasis2 8" xfId="3180"/>
    <cellStyle name="60% - Énfasis2 8 10" xfId="4625"/>
    <cellStyle name="60% - Énfasis2 8 11" xfId="4762"/>
    <cellStyle name="60% - Énfasis2 8 12" xfId="4884"/>
    <cellStyle name="60% - Énfasis2 8 13" xfId="5010"/>
    <cellStyle name="60% - Énfasis2 8 14" xfId="5128"/>
    <cellStyle name="60% - Énfasis2 8 15" xfId="5261"/>
    <cellStyle name="60% - Énfasis2 8 16" xfId="5387"/>
    <cellStyle name="60% - Énfasis2 8 17" xfId="5511"/>
    <cellStyle name="60% - Énfasis2 8 18" xfId="5634"/>
    <cellStyle name="60% - Énfasis2 8 19" xfId="5732"/>
    <cellStyle name="60% - Énfasis2 8 2" xfId="3650"/>
    <cellStyle name="60% - Énfasis2 8 20" xfId="5902"/>
    <cellStyle name="60% - Énfasis2 8 21" xfId="6029"/>
    <cellStyle name="60% - Énfasis2 8 22" xfId="6156"/>
    <cellStyle name="60% - Énfasis2 8 23" xfId="6283"/>
    <cellStyle name="60% - Énfasis2 8 24" xfId="6410"/>
    <cellStyle name="60% - Énfasis2 8 25" xfId="6537"/>
    <cellStyle name="60% - Énfasis2 8 26" xfId="6664"/>
    <cellStyle name="60% - Énfasis2 8 27" xfId="6791"/>
    <cellStyle name="60% - Énfasis2 8 28" xfId="6918"/>
    <cellStyle name="60% - Énfasis2 8 29" xfId="7045"/>
    <cellStyle name="60% - Énfasis2 8 3" xfId="3772"/>
    <cellStyle name="60% - Énfasis2 8 30" xfId="7172"/>
    <cellStyle name="60% - Énfasis2 8 31" xfId="7299"/>
    <cellStyle name="60% - Énfasis2 8 32" xfId="7426"/>
    <cellStyle name="60% - Énfasis2 8 33" xfId="7552"/>
    <cellStyle name="60% - Énfasis2 8 34" xfId="7679"/>
    <cellStyle name="60% - Énfasis2 8 35" xfId="7770"/>
    <cellStyle name="60% - Énfasis2 8 36" xfId="9154"/>
    <cellStyle name="60% - Énfasis2 8 37" xfId="10619"/>
    <cellStyle name="60% - Énfasis2 8 38" xfId="12027"/>
    <cellStyle name="60% - Énfasis2 8 39" xfId="13435"/>
    <cellStyle name="60% - Énfasis2 8 4" xfId="3893"/>
    <cellStyle name="60% - Énfasis2 8 40" xfId="14843"/>
    <cellStyle name="60% - Énfasis2 8 41" xfId="16251"/>
    <cellStyle name="60% - Énfasis2 8 42" xfId="17659"/>
    <cellStyle name="60% - Énfasis2 8 43" xfId="19067"/>
    <cellStyle name="60% - Énfasis2 8 44" xfId="20475"/>
    <cellStyle name="60% - Énfasis2 8 45" xfId="21883"/>
    <cellStyle name="60% - Énfasis2 8 46" xfId="23291"/>
    <cellStyle name="60% - Énfasis2 8 47" xfId="24699"/>
    <cellStyle name="60% - Énfasis2 8 48" xfId="26107"/>
    <cellStyle name="60% - Énfasis2 8 49" xfId="27515"/>
    <cellStyle name="60% - Énfasis2 8 5" xfId="4016"/>
    <cellStyle name="60% - Énfasis2 8 50" xfId="28923"/>
    <cellStyle name="60% - Énfasis2 8 51" xfId="30333"/>
    <cellStyle name="60% - Énfasis2 8 52" xfId="31740"/>
    <cellStyle name="60% - Énfasis2 8 53" xfId="23623"/>
    <cellStyle name="60% - Énfasis2 8 54" xfId="32806"/>
    <cellStyle name="60% - Énfasis2 8 55" xfId="35968"/>
    <cellStyle name="60% - Énfasis2 8 56" xfId="37376"/>
    <cellStyle name="60% - Énfasis2 8 57" xfId="38784"/>
    <cellStyle name="60% - Énfasis2 8 58" xfId="40190"/>
    <cellStyle name="60% - Énfasis2 8 59" xfId="41595"/>
    <cellStyle name="60% - Énfasis2 8 6" xfId="4139"/>
    <cellStyle name="60% - Énfasis2 8 60" xfId="42995"/>
    <cellStyle name="60% - Énfasis2 8 61" xfId="44394"/>
    <cellStyle name="60% - Énfasis2 8 62" xfId="45788"/>
    <cellStyle name="60% - Énfasis2 8 63" xfId="47168"/>
    <cellStyle name="60% - Énfasis2 8 64" xfId="48534"/>
    <cellStyle name="60% - Énfasis2 8 65" xfId="49884"/>
    <cellStyle name="60% - Énfasis2 8 66" xfId="51203"/>
    <cellStyle name="60% - Énfasis2 8 67" xfId="52497"/>
    <cellStyle name="60% - Énfasis2 8 68" xfId="53736"/>
    <cellStyle name="60% - Énfasis2 8 69" xfId="54895"/>
    <cellStyle name="60% - Énfasis2 8 7" xfId="4263"/>
    <cellStyle name="60% - Énfasis2 8 70" xfId="55948"/>
    <cellStyle name="60% - Énfasis2 8 8" xfId="4386"/>
    <cellStyle name="60% - Énfasis2 8 9" xfId="4511"/>
    <cellStyle name="60% - Énfasis2 9" xfId="3221"/>
    <cellStyle name="60% - Énfasis2 9 10" xfId="4547"/>
    <cellStyle name="60% - Énfasis2 9 11" xfId="3503"/>
    <cellStyle name="60% - Énfasis2 9 12" xfId="4798"/>
    <cellStyle name="60% - Énfasis2 9 13" xfId="4920"/>
    <cellStyle name="60% - Énfasis2 9 14" xfId="5046"/>
    <cellStyle name="60% - Énfasis2 9 15" xfId="5162"/>
    <cellStyle name="60% - Énfasis2 9 16" xfId="5297"/>
    <cellStyle name="60% - Énfasis2 9 17" xfId="5423"/>
    <cellStyle name="60% - Énfasis2 9 18" xfId="5547"/>
    <cellStyle name="60% - Énfasis2 9 19" xfId="5670"/>
    <cellStyle name="60% - Énfasis2 9 2" xfId="3420"/>
    <cellStyle name="60% - Énfasis2 9 20" xfId="4982"/>
    <cellStyle name="60% - Énfasis2 9 21" xfId="5938"/>
    <cellStyle name="60% - Énfasis2 9 22" xfId="6065"/>
    <cellStyle name="60% - Énfasis2 9 23" xfId="6192"/>
    <cellStyle name="60% - Énfasis2 9 24" xfId="6319"/>
    <cellStyle name="60% - Énfasis2 9 25" xfId="6446"/>
    <cellStyle name="60% - Énfasis2 9 26" xfId="6573"/>
    <cellStyle name="60% - Énfasis2 9 27" xfId="6700"/>
    <cellStyle name="60% - Énfasis2 9 28" xfId="6827"/>
    <cellStyle name="60% - Énfasis2 9 29" xfId="6954"/>
    <cellStyle name="60% - Énfasis2 9 3" xfId="3340"/>
    <cellStyle name="60% - Énfasis2 9 30" xfId="7081"/>
    <cellStyle name="60% - Énfasis2 9 31" xfId="7208"/>
    <cellStyle name="60% - Énfasis2 9 32" xfId="7335"/>
    <cellStyle name="60% - Énfasis2 9 33" xfId="7462"/>
    <cellStyle name="60% - Énfasis2 9 34" xfId="7588"/>
    <cellStyle name="60% - Énfasis2 9 35" xfId="7810"/>
    <cellStyle name="60% - Énfasis2 9 36" xfId="8060"/>
    <cellStyle name="60% - Énfasis2 9 37" xfId="11662"/>
    <cellStyle name="60% - Énfasis2 9 38" xfId="13070"/>
    <cellStyle name="60% - Énfasis2 9 39" xfId="14478"/>
    <cellStyle name="60% - Énfasis2 9 4" xfId="3807"/>
    <cellStyle name="60% - Énfasis2 9 40" xfId="15886"/>
    <cellStyle name="60% - Énfasis2 9 41" xfId="17294"/>
    <cellStyle name="60% - Énfasis2 9 42" xfId="18702"/>
    <cellStyle name="60% - Énfasis2 9 43" xfId="20110"/>
    <cellStyle name="60% - Énfasis2 9 44" xfId="21518"/>
    <cellStyle name="60% - Énfasis2 9 45" xfId="22926"/>
    <cellStyle name="60% - Énfasis2 9 46" xfId="24334"/>
    <cellStyle name="60% - Énfasis2 9 47" xfId="25742"/>
    <cellStyle name="60% - Énfasis2 9 48" xfId="27150"/>
    <cellStyle name="60% - Énfasis2 9 49" xfId="28558"/>
    <cellStyle name="60% - Énfasis2 9 5" xfId="3929"/>
    <cellStyle name="60% - Énfasis2 9 50" xfId="29968"/>
    <cellStyle name="60% - Énfasis2 9 51" xfId="31375"/>
    <cellStyle name="60% - Énfasis2 9 52" xfId="32785"/>
    <cellStyle name="60% - Énfasis2 9 53" xfId="32528"/>
    <cellStyle name="60% - Énfasis2 9 54" xfId="35304"/>
    <cellStyle name="60% - Énfasis2 9 55" xfId="37013"/>
    <cellStyle name="60% - Énfasis2 9 56" xfId="38421"/>
    <cellStyle name="60% - Énfasis2 9 57" xfId="39827"/>
    <cellStyle name="60% - Énfasis2 9 58" xfId="41232"/>
    <cellStyle name="60% - Énfasis2 9 59" xfId="42634"/>
    <cellStyle name="60% - Énfasis2 9 6" xfId="4052"/>
    <cellStyle name="60% - Énfasis2 9 60" xfId="44033"/>
    <cellStyle name="60% - Énfasis2 9 61" xfId="45429"/>
    <cellStyle name="60% - Énfasis2 9 62" xfId="46816"/>
    <cellStyle name="60% - Énfasis2 9 63" xfId="48186"/>
    <cellStyle name="60% - Énfasis2 9 64" xfId="49538"/>
    <cellStyle name="60% - Énfasis2 9 65" xfId="50864"/>
    <cellStyle name="60% - Énfasis2 9 66" xfId="52168"/>
    <cellStyle name="60% - Énfasis2 9 67" xfId="53423"/>
    <cellStyle name="60% - Énfasis2 9 68" xfId="54612"/>
    <cellStyle name="60% - Énfasis2 9 69" xfId="55696"/>
    <cellStyle name="60% - Énfasis2 9 7" xfId="4175"/>
    <cellStyle name="60% - Énfasis2 9 70" xfId="56645"/>
    <cellStyle name="60% - Énfasis2 9 8" xfId="4299"/>
    <cellStyle name="60% - Énfasis2 9 9" xfId="4421"/>
    <cellStyle name="60% - Énfasis3" xfId="273" builtinId="40" customBuiltin="1"/>
    <cellStyle name="60% - Énfasis3 10" xfId="3604"/>
    <cellStyle name="60% - Énfasis3 10 10" xfId="20493"/>
    <cellStyle name="60% - Énfasis3 10 11" xfId="21901"/>
    <cellStyle name="60% - Énfasis3 10 12" xfId="23309"/>
    <cellStyle name="60% - Énfasis3 10 13" xfId="24717"/>
    <cellStyle name="60% - Énfasis3 10 14" xfId="26125"/>
    <cellStyle name="60% - Énfasis3 10 15" xfId="27533"/>
    <cellStyle name="60% - Énfasis3 10 16" xfId="28941"/>
    <cellStyle name="60% - Énfasis3 10 17" xfId="30351"/>
    <cellStyle name="60% - Énfasis3 10 18" xfId="31758"/>
    <cellStyle name="60% - Énfasis3 10 19" xfId="33168"/>
    <cellStyle name="60% - Énfasis3 10 2" xfId="8180"/>
    <cellStyle name="60% - Énfasis3 10 20" xfId="34226"/>
    <cellStyle name="60% - Énfasis3 10 21" xfId="35986"/>
    <cellStyle name="60% - Énfasis3 10 22" xfId="37394"/>
    <cellStyle name="60% - Énfasis3 10 23" xfId="38802"/>
    <cellStyle name="60% - Énfasis3 10 24" xfId="40208"/>
    <cellStyle name="60% - Énfasis3 10 25" xfId="41612"/>
    <cellStyle name="60% - Énfasis3 10 26" xfId="43012"/>
    <cellStyle name="60% - Énfasis3 10 27" xfId="44411"/>
    <cellStyle name="60% - Énfasis3 10 28" xfId="45805"/>
    <cellStyle name="60% - Énfasis3 10 29" xfId="47185"/>
    <cellStyle name="60% - Énfasis3 10 3" xfId="10637"/>
    <cellStyle name="60% - Énfasis3 10 30" xfId="48551"/>
    <cellStyle name="60% - Énfasis3 10 31" xfId="49901"/>
    <cellStyle name="60% - Énfasis3 10 32" xfId="51220"/>
    <cellStyle name="60% - Énfasis3 10 33" xfId="52514"/>
    <cellStyle name="60% - Énfasis3 10 34" xfId="53752"/>
    <cellStyle name="60% - Énfasis3 10 35" xfId="54911"/>
    <cellStyle name="60% - Énfasis3 10 36" xfId="55963"/>
    <cellStyle name="60% - Énfasis3 10 37" xfId="56847"/>
    <cellStyle name="60% - Énfasis3 10 4" xfId="12045"/>
    <cellStyle name="60% - Énfasis3 10 5" xfId="13453"/>
    <cellStyle name="60% - Énfasis3 10 6" xfId="14861"/>
    <cellStyle name="60% - Énfasis3 10 7" xfId="16269"/>
    <cellStyle name="60% - Énfasis3 10 8" xfId="17677"/>
    <cellStyle name="60% - Énfasis3 10 9" xfId="19085"/>
    <cellStyle name="60% - Énfasis3 11" xfId="3722"/>
    <cellStyle name="60% - Énfasis3 11 10" xfId="13976"/>
    <cellStyle name="60% - Énfasis3 11 11" xfId="15384"/>
    <cellStyle name="60% - Énfasis3 11 12" xfId="16792"/>
    <cellStyle name="60% - Énfasis3 11 13" xfId="18200"/>
    <cellStyle name="60% - Énfasis3 11 14" xfId="19608"/>
    <cellStyle name="60% - Énfasis3 11 15" xfId="21016"/>
    <cellStyle name="60% - Énfasis3 11 16" xfId="22424"/>
    <cellStyle name="60% - Énfasis3 11 17" xfId="23832"/>
    <cellStyle name="60% - Énfasis3 11 18" xfId="25240"/>
    <cellStyle name="60% - Énfasis3 11 19" xfId="26648"/>
    <cellStyle name="60% - Énfasis3 11 2" xfId="8342"/>
    <cellStyle name="60% - Énfasis3 11 20" xfId="28797"/>
    <cellStyle name="60% - Énfasis3 11 21" xfId="24908"/>
    <cellStyle name="60% - Énfasis3 11 22" xfId="35781"/>
    <cellStyle name="60% - Énfasis3 11 23" xfId="27382"/>
    <cellStyle name="60% - Énfasis3 11 24" xfId="34106"/>
    <cellStyle name="60% - Énfasis3 11 25" xfId="34643"/>
    <cellStyle name="60% - Énfasis3 11 26" xfId="36510"/>
    <cellStyle name="60% - Énfasis3 11 27" xfId="37918"/>
    <cellStyle name="60% - Énfasis3 11 28" xfId="39324"/>
    <cellStyle name="60% - Énfasis3 11 29" xfId="40729"/>
    <cellStyle name="60% - Énfasis3 11 3" xfId="9436"/>
    <cellStyle name="60% - Énfasis3 11 30" xfId="42133"/>
    <cellStyle name="60% - Énfasis3 11 31" xfId="43532"/>
    <cellStyle name="60% - Énfasis3 11 32" xfId="44928"/>
    <cellStyle name="60% - Énfasis3 11 33" xfId="46320"/>
    <cellStyle name="60% - Énfasis3 11 34" xfId="47696"/>
    <cellStyle name="60% - Énfasis3 11 35" xfId="49055"/>
    <cellStyle name="60% - Énfasis3 11 36" xfId="50394"/>
    <cellStyle name="60% - Énfasis3 11 37" xfId="51703"/>
    <cellStyle name="60% - Énfasis3 11 4" xfId="9547"/>
    <cellStyle name="60% - Énfasis3 11 5" xfId="8857"/>
    <cellStyle name="60% - Énfasis3 11 6" xfId="3363"/>
    <cellStyle name="60% - Énfasis3 11 7" xfId="6189"/>
    <cellStyle name="60% - Énfasis3 11 8" xfId="11160"/>
    <cellStyle name="60% - Énfasis3 11 9" xfId="12568"/>
    <cellStyle name="60% - Énfasis3 12" xfId="3843"/>
    <cellStyle name="60% - Énfasis3 12 10" xfId="18265"/>
    <cellStyle name="60% - Énfasis3 12 11" xfId="19673"/>
    <cellStyle name="60% - Énfasis3 12 12" xfId="21081"/>
    <cellStyle name="60% - Énfasis3 12 13" xfId="22489"/>
    <cellStyle name="60% - Énfasis3 12 14" xfId="23897"/>
    <cellStyle name="60% - Énfasis3 12 15" xfId="25305"/>
    <cellStyle name="60% - Énfasis3 12 16" xfId="26713"/>
    <cellStyle name="60% - Énfasis3 12 17" xfId="28121"/>
    <cellStyle name="60% - Énfasis3 12 18" xfId="29530"/>
    <cellStyle name="60% - Énfasis3 12 19" xfId="30939"/>
    <cellStyle name="60% - Énfasis3 12 2" xfId="8455"/>
    <cellStyle name="60% - Énfasis3 12 20" xfId="29593"/>
    <cellStyle name="60% - Énfasis3 12 21" xfId="28720"/>
    <cellStyle name="60% - Énfasis3 12 22" xfId="34829"/>
    <cellStyle name="60% - Énfasis3 12 23" xfId="36575"/>
    <cellStyle name="60% - Énfasis3 12 24" xfId="37983"/>
    <cellStyle name="60% - Énfasis3 12 25" xfId="39389"/>
    <cellStyle name="60% - Énfasis3 12 26" xfId="40794"/>
    <cellStyle name="60% - Énfasis3 12 27" xfId="42198"/>
    <cellStyle name="60% - Énfasis3 12 28" xfId="43597"/>
    <cellStyle name="60% - Énfasis3 12 29" xfId="44993"/>
    <cellStyle name="60% - Énfasis3 12 3" xfId="6844"/>
    <cellStyle name="60% - Énfasis3 12 30" xfId="46384"/>
    <cellStyle name="60% - Énfasis3 12 31" xfId="47758"/>
    <cellStyle name="60% - Énfasis3 12 32" xfId="49117"/>
    <cellStyle name="60% - Énfasis3 12 33" xfId="50454"/>
    <cellStyle name="60% - Énfasis3 12 34" xfId="51762"/>
    <cellStyle name="60% - Énfasis3 12 35" xfId="53032"/>
    <cellStyle name="60% - Énfasis3 12 36" xfId="54235"/>
    <cellStyle name="60% - Énfasis3 12 37" xfId="55346"/>
    <cellStyle name="60% - Énfasis3 12 4" xfId="8938"/>
    <cellStyle name="60% - Énfasis3 12 5" xfId="11225"/>
    <cellStyle name="60% - Énfasis3 12 6" xfId="12633"/>
    <cellStyle name="60% - Énfasis3 12 7" xfId="14041"/>
    <cellStyle name="60% - Énfasis3 12 8" xfId="15449"/>
    <cellStyle name="60% - Énfasis3 12 9" xfId="16857"/>
    <cellStyle name="60% - Énfasis3 13" xfId="3966"/>
    <cellStyle name="60% - Énfasis3 13 10" xfId="21445"/>
    <cellStyle name="60% - Énfasis3 13 11" xfId="22853"/>
    <cellStyle name="60% - Énfasis3 13 12" xfId="24261"/>
    <cellStyle name="60% - Énfasis3 13 13" xfId="25669"/>
    <cellStyle name="60% - Énfasis3 13 14" xfId="27077"/>
    <cellStyle name="60% - Énfasis3 13 15" xfId="28485"/>
    <cellStyle name="60% - Énfasis3 13 16" xfId="29895"/>
    <cellStyle name="60% - Énfasis3 13 17" xfId="31302"/>
    <cellStyle name="60% - Énfasis3 13 18" xfId="32712"/>
    <cellStyle name="60% - Énfasis3 13 19" xfId="34118"/>
    <cellStyle name="60% - Énfasis3 13 2" xfId="8567"/>
    <cellStyle name="60% - Énfasis3 13 20" xfId="35220"/>
    <cellStyle name="60% - Énfasis3 13 21" xfId="36940"/>
    <cellStyle name="60% - Énfasis3 13 22" xfId="38348"/>
    <cellStyle name="60% - Énfasis3 13 23" xfId="39754"/>
    <cellStyle name="60% - Énfasis3 13 24" xfId="41159"/>
    <cellStyle name="60% - Énfasis3 13 25" xfId="42561"/>
    <cellStyle name="60% - Énfasis3 13 26" xfId="43960"/>
    <cellStyle name="60% - Énfasis3 13 27" xfId="45356"/>
    <cellStyle name="60% - Énfasis3 13 28" xfId="46744"/>
    <cellStyle name="60% - Énfasis3 13 29" xfId="48114"/>
    <cellStyle name="60% - Énfasis3 13 3" xfId="11589"/>
    <cellStyle name="60% - Énfasis3 13 30" xfId="49467"/>
    <cellStyle name="60% - Énfasis3 13 31" xfId="50794"/>
    <cellStyle name="60% - Énfasis3 13 32" xfId="52098"/>
    <cellStyle name="60% - Énfasis3 13 33" xfId="53355"/>
    <cellStyle name="60% - Énfasis3 13 34" xfId="54547"/>
    <cellStyle name="60% - Énfasis3 13 35" xfId="55637"/>
    <cellStyle name="60% - Énfasis3 13 36" xfId="56594"/>
    <cellStyle name="60% - Énfasis3 13 37" xfId="57338"/>
    <cellStyle name="60% - Énfasis3 13 4" xfId="12997"/>
    <cellStyle name="60% - Énfasis3 13 5" xfId="14405"/>
    <cellStyle name="60% - Énfasis3 13 6" xfId="15813"/>
    <cellStyle name="60% - Énfasis3 13 7" xfId="17221"/>
    <cellStyle name="60% - Énfasis3 13 8" xfId="18629"/>
    <cellStyle name="60% - Énfasis3 13 9" xfId="20037"/>
    <cellStyle name="60% - Énfasis3 14" xfId="4089"/>
    <cellStyle name="60% - Énfasis3 14 10" xfId="20368"/>
    <cellStyle name="60% - Énfasis3 14 11" xfId="21776"/>
    <cellStyle name="60% - Énfasis3 14 12" xfId="23184"/>
    <cellStyle name="60% - Énfasis3 14 13" xfId="24592"/>
    <cellStyle name="60% - Énfasis3 14 14" xfId="26000"/>
    <cellStyle name="60% - Énfasis3 14 15" xfId="27408"/>
    <cellStyle name="60% - Énfasis3 14 16" xfId="28816"/>
    <cellStyle name="60% - Énfasis3 14 17" xfId="30226"/>
    <cellStyle name="60% - Énfasis3 14 18" xfId="31633"/>
    <cellStyle name="60% - Énfasis3 14 19" xfId="33043"/>
    <cellStyle name="60% - Énfasis3 14 2" xfId="8680"/>
    <cellStyle name="60% - Énfasis3 14 20" xfId="22758"/>
    <cellStyle name="60% - Énfasis3 14 21" xfId="35861"/>
    <cellStyle name="60% - Énfasis3 14 22" xfId="37269"/>
    <cellStyle name="60% - Énfasis3 14 23" xfId="38677"/>
    <cellStyle name="60% - Énfasis3 14 24" xfId="40083"/>
    <cellStyle name="60% - Énfasis3 14 25" xfId="41488"/>
    <cellStyle name="60% - Énfasis3 14 26" xfId="42888"/>
    <cellStyle name="60% - Énfasis3 14 27" xfId="44287"/>
    <cellStyle name="60% - Énfasis3 14 28" xfId="45682"/>
    <cellStyle name="60% - Énfasis3 14 29" xfId="47064"/>
    <cellStyle name="60% - Énfasis3 14 3" xfId="10512"/>
    <cellStyle name="60% - Énfasis3 14 30" xfId="48431"/>
    <cellStyle name="60% - Énfasis3 14 31" xfId="49781"/>
    <cellStyle name="60% - Énfasis3 14 32" xfId="51101"/>
    <cellStyle name="60% - Énfasis3 14 33" xfId="52397"/>
    <cellStyle name="60% - Énfasis3 14 34" xfId="53641"/>
    <cellStyle name="60% - Énfasis3 14 35" xfId="54807"/>
    <cellStyle name="60% - Énfasis3 14 36" xfId="55870"/>
    <cellStyle name="60% - Énfasis3 14 37" xfId="56780"/>
    <cellStyle name="60% - Énfasis3 14 4" xfId="11920"/>
    <cellStyle name="60% - Énfasis3 14 5" xfId="13328"/>
    <cellStyle name="60% - Énfasis3 14 6" xfId="14736"/>
    <cellStyle name="60% - Énfasis3 14 7" xfId="16144"/>
    <cellStyle name="60% - Énfasis3 14 8" xfId="17552"/>
    <cellStyle name="60% - Énfasis3 14 9" xfId="18960"/>
    <cellStyle name="60% - Énfasis3 15" xfId="4213"/>
    <cellStyle name="60% - Énfasis3 15 10" xfId="9272"/>
    <cellStyle name="60% - Énfasis3 15 11" xfId="8749"/>
    <cellStyle name="60% - Énfasis3 15 12" xfId="8049"/>
    <cellStyle name="60% - Énfasis3 15 13" xfId="7838"/>
    <cellStyle name="60% - Énfasis3 15 14" xfId="9498"/>
    <cellStyle name="60% - Énfasis3 15 15" xfId="9207"/>
    <cellStyle name="60% - Énfasis3 15 16" xfId="7273"/>
    <cellStyle name="60% - Énfasis3 15 17" xfId="8307"/>
    <cellStyle name="60% - Énfasis3 15 18" xfId="10696"/>
    <cellStyle name="60% - Énfasis3 15 19" xfId="12104"/>
    <cellStyle name="60% - Énfasis3 15 2" xfId="8792"/>
    <cellStyle name="60% - Énfasis3 15 20" xfId="33107"/>
    <cellStyle name="60% - Énfasis3 15 21" xfId="34364"/>
    <cellStyle name="60% - Énfasis3 15 22" xfId="31592"/>
    <cellStyle name="60% - Énfasis3 15 23" xfId="28070"/>
    <cellStyle name="60% - Énfasis3 15 24" xfId="26018"/>
    <cellStyle name="60% - Énfasis3 15 25" xfId="33688"/>
    <cellStyle name="60% - Énfasis3 15 26" xfId="33892"/>
    <cellStyle name="60% - Énfasis3 15 27" xfId="30559"/>
    <cellStyle name="60% - Énfasis3 15 28" xfId="33789"/>
    <cellStyle name="60% - Énfasis3 15 29" xfId="30544"/>
    <cellStyle name="60% - Énfasis3 15 3" xfId="7363"/>
    <cellStyle name="60% - Énfasis3 15 30" xfId="30891"/>
    <cellStyle name="60% - Énfasis3 15 31" xfId="27875"/>
    <cellStyle name="60% - Énfasis3 15 32" xfId="34201"/>
    <cellStyle name="60% - Énfasis3 15 33" xfId="33634"/>
    <cellStyle name="60% - Énfasis3 15 34" xfId="34929"/>
    <cellStyle name="60% - Énfasis3 15 35" xfId="32422"/>
    <cellStyle name="60% - Énfasis3 15 36" xfId="36045"/>
    <cellStyle name="60% - Énfasis3 15 37" xfId="37453"/>
    <cellStyle name="60% - Énfasis3 15 4" xfId="8882"/>
    <cellStyle name="60% - Énfasis3 15 5" xfId="9679"/>
    <cellStyle name="60% - Énfasis3 15 6" xfId="5946"/>
    <cellStyle name="60% - Énfasis3 15 7" xfId="8044"/>
    <cellStyle name="60% - Énfasis3 15 8" xfId="9439"/>
    <cellStyle name="60% - Énfasis3 15 9" xfId="8083"/>
    <cellStyle name="60% - Énfasis3 16" xfId="4337"/>
    <cellStyle name="60% - Énfasis3 16 10" xfId="21328"/>
    <cellStyle name="60% - Énfasis3 16 11" xfId="22736"/>
    <cellStyle name="60% - Énfasis3 16 12" xfId="24144"/>
    <cellStyle name="60% - Énfasis3 16 13" xfId="25552"/>
    <cellStyle name="60% - Énfasis3 16 14" xfId="26960"/>
    <cellStyle name="60% - Énfasis3 16 15" xfId="28368"/>
    <cellStyle name="60% - Énfasis3 16 16" xfId="29777"/>
    <cellStyle name="60% - Énfasis3 16 17" xfId="31184"/>
    <cellStyle name="60% - Énfasis3 16 18" xfId="32594"/>
    <cellStyle name="60% - Énfasis3 16 19" xfId="34001"/>
    <cellStyle name="60% - Énfasis3 16 2" xfId="8904"/>
    <cellStyle name="60% - Énfasis3 16 20" xfId="35093"/>
    <cellStyle name="60% - Énfasis3 16 21" xfId="36822"/>
    <cellStyle name="60% - Énfasis3 16 22" xfId="38230"/>
    <cellStyle name="60% - Énfasis3 16 23" xfId="39636"/>
    <cellStyle name="60% - Énfasis3 16 24" xfId="41041"/>
    <cellStyle name="60% - Énfasis3 16 25" xfId="42443"/>
    <cellStyle name="60% - Énfasis3 16 26" xfId="43842"/>
    <cellStyle name="60% - Énfasis3 16 27" xfId="45238"/>
    <cellStyle name="60% - Énfasis3 16 28" xfId="46628"/>
    <cellStyle name="60% - Énfasis3 16 29" xfId="48000"/>
    <cellStyle name="60% - Énfasis3 16 3" xfId="11472"/>
    <cellStyle name="60% - Énfasis3 16 30" xfId="49353"/>
    <cellStyle name="60% - Énfasis3 16 31" xfId="50684"/>
    <cellStyle name="60% - Énfasis3 16 32" xfId="51988"/>
    <cellStyle name="60% - Énfasis3 16 33" xfId="53251"/>
    <cellStyle name="60% - Énfasis3 16 34" xfId="54446"/>
    <cellStyle name="60% - Énfasis3 16 35" xfId="55542"/>
    <cellStyle name="60% - Énfasis3 16 36" xfId="56511"/>
    <cellStyle name="60% - Énfasis3 16 37" xfId="57279"/>
    <cellStyle name="60% - Énfasis3 16 4" xfId="12880"/>
    <cellStyle name="60% - Énfasis3 16 5" xfId="14288"/>
    <cellStyle name="60% - Énfasis3 16 6" xfId="15696"/>
    <cellStyle name="60% - Énfasis3 16 7" xfId="17104"/>
    <cellStyle name="60% - Énfasis3 16 8" xfId="18512"/>
    <cellStyle name="60% - Énfasis3 16 9" xfId="19920"/>
    <cellStyle name="60% - Énfasis3 17" xfId="4461"/>
    <cellStyle name="60% - Énfasis3 17 10" xfId="19807"/>
    <cellStyle name="60% - Énfasis3 17 11" xfId="21215"/>
    <cellStyle name="60% - Énfasis3 17 12" xfId="22623"/>
    <cellStyle name="60% - Énfasis3 17 13" xfId="24031"/>
    <cellStyle name="60% - Énfasis3 17 14" xfId="25439"/>
    <cellStyle name="60% - Énfasis3 17 15" xfId="26847"/>
    <cellStyle name="60% - Énfasis3 17 16" xfId="28255"/>
    <cellStyle name="60% - Énfasis3 17 17" xfId="29664"/>
    <cellStyle name="60% - Énfasis3 17 18" xfId="31072"/>
    <cellStyle name="60% - Énfasis3 17 19" xfId="32481"/>
    <cellStyle name="60% - Énfasis3 17 2" xfId="9014"/>
    <cellStyle name="60% - Énfasis3 17 20" xfId="31285"/>
    <cellStyle name="60% - Énfasis3 17 21" xfId="34859"/>
    <cellStyle name="60% - Énfasis3 17 22" xfId="36709"/>
    <cellStyle name="60% - Énfasis3 17 23" xfId="38117"/>
    <cellStyle name="60% - Énfasis3 17 24" xfId="39523"/>
    <cellStyle name="60% - Énfasis3 17 25" xfId="40928"/>
    <cellStyle name="60% - Énfasis3 17 26" xfId="42331"/>
    <cellStyle name="60% - Énfasis3 17 27" xfId="43730"/>
    <cellStyle name="60% - Énfasis3 17 28" xfId="45126"/>
    <cellStyle name="60% - Énfasis3 17 29" xfId="46516"/>
    <cellStyle name="60% - Énfasis3 17 3" xfId="8105"/>
    <cellStyle name="60% - Énfasis3 17 30" xfId="47890"/>
    <cellStyle name="60% - Énfasis3 17 31" xfId="49247"/>
    <cellStyle name="60% - Énfasis3 17 32" xfId="50580"/>
    <cellStyle name="60% - Énfasis3 17 33" xfId="51885"/>
    <cellStyle name="60% - Énfasis3 17 34" xfId="53153"/>
    <cellStyle name="60% - Énfasis3 17 35" xfId="54354"/>
    <cellStyle name="60% - Énfasis3 17 36" xfId="55458"/>
    <cellStyle name="60% - Énfasis3 17 37" xfId="56442"/>
    <cellStyle name="60% - Énfasis3 17 4" xfId="11359"/>
    <cellStyle name="60% - Énfasis3 17 5" xfId="12767"/>
    <cellStyle name="60% - Énfasis3 17 6" xfId="14175"/>
    <cellStyle name="60% - Énfasis3 17 7" xfId="15583"/>
    <cellStyle name="60% - Énfasis3 17 8" xfId="16991"/>
    <cellStyle name="60% - Énfasis3 17 9" xfId="18399"/>
    <cellStyle name="60% - Énfasis3 18" xfId="4431"/>
    <cellStyle name="60% - Énfasis3 18 10" xfId="17334"/>
    <cellStyle name="60% - Énfasis3 18 11" xfId="18742"/>
    <cellStyle name="60% - Énfasis3 18 12" xfId="20150"/>
    <cellStyle name="60% - Énfasis3 18 13" xfId="21558"/>
    <cellStyle name="60% - Énfasis3 18 14" xfId="22966"/>
    <cellStyle name="60% - Énfasis3 18 15" xfId="24374"/>
    <cellStyle name="60% - Énfasis3 18 16" xfId="25782"/>
    <cellStyle name="60% - Énfasis3 18 17" xfId="27190"/>
    <cellStyle name="60% - Énfasis3 18 18" xfId="28598"/>
    <cellStyle name="60% - Énfasis3 18 19" xfId="30008"/>
    <cellStyle name="60% - Énfasis3 18 2" xfId="8989"/>
    <cellStyle name="60% - Énfasis3 18 20" xfId="31505"/>
    <cellStyle name="60% - Énfasis3 18 21" xfId="32524"/>
    <cellStyle name="60% - Énfasis3 18 22" xfId="33456"/>
    <cellStyle name="60% - Énfasis3 18 23" xfId="35344"/>
    <cellStyle name="60% - Énfasis3 18 24" xfId="37053"/>
    <cellStyle name="60% - Énfasis3 18 25" xfId="38461"/>
    <cellStyle name="60% - Énfasis3 18 26" xfId="39867"/>
    <cellStyle name="60% - Énfasis3 18 27" xfId="41272"/>
    <cellStyle name="60% - Énfasis3 18 28" xfId="42674"/>
    <cellStyle name="60% - Énfasis3 18 29" xfId="44073"/>
    <cellStyle name="60% - Énfasis3 18 3" xfId="9389"/>
    <cellStyle name="60% - Énfasis3 18 30" xfId="45469"/>
    <cellStyle name="60% - Énfasis3 18 31" xfId="46855"/>
    <cellStyle name="60% - Énfasis3 18 32" xfId="48225"/>
    <cellStyle name="60% - Énfasis3 18 33" xfId="49577"/>
    <cellStyle name="60% - Énfasis3 18 34" xfId="50903"/>
    <cellStyle name="60% - Énfasis3 18 35" xfId="52206"/>
    <cellStyle name="60% - Énfasis3 18 36" xfId="53459"/>
    <cellStyle name="60% - Énfasis3 18 37" xfId="54645"/>
    <cellStyle name="60% - Énfasis3 18 4" xfId="10365"/>
    <cellStyle name="60% - Énfasis3 18 5" xfId="8149"/>
    <cellStyle name="60% - Énfasis3 18 6" xfId="11702"/>
    <cellStyle name="60% - Énfasis3 18 7" xfId="13110"/>
    <cellStyle name="60% - Énfasis3 18 8" xfId="14518"/>
    <cellStyle name="60% - Énfasis3 18 9" xfId="15926"/>
    <cellStyle name="60% - Énfasis3 19" xfId="4712"/>
    <cellStyle name="60% - Énfasis3 19 10" xfId="21547"/>
    <cellStyle name="60% - Énfasis3 19 11" xfId="22955"/>
    <cellStyle name="60% - Énfasis3 19 12" xfId="24363"/>
    <cellStyle name="60% - Énfasis3 19 13" xfId="25771"/>
    <cellStyle name="60% - Énfasis3 19 14" xfId="27179"/>
    <cellStyle name="60% - Énfasis3 19 15" xfId="28587"/>
    <cellStyle name="60% - Énfasis3 19 16" xfId="29997"/>
    <cellStyle name="60% - Énfasis3 19 17" xfId="31404"/>
    <cellStyle name="60% - Énfasis3 19 18" xfId="32814"/>
    <cellStyle name="60% - Énfasis3 19 19" xfId="34220"/>
    <cellStyle name="60% - Énfasis3 19 2" xfId="9245"/>
    <cellStyle name="60% - Énfasis3 19 20" xfId="35333"/>
    <cellStyle name="60% - Énfasis3 19 21" xfId="37042"/>
    <cellStyle name="60% - Énfasis3 19 22" xfId="38450"/>
    <cellStyle name="60% - Énfasis3 19 23" xfId="39856"/>
    <cellStyle name="60% - Énfasis3 19 24" xfId="41261"/>
    <cellStyle name="60% - Énfasis3 19 25" xfId="42663"/>
    <cellStyle name="60% - Énfasis3 19 26" xfId="44062"/>
    <cellStyle name="60% - Énfasis3 19 27" xfId="45458"/>
    <cellStyle name="60% - Énfasis3 19 28" xfId="46845"/>
    <cellStyle name="60% - Énfasis3 19 29" xfId="48215"/>
    <cellStyle name="60% - Énfasis3 19 3" xfId="11691"/>
    <cellStyle name="60% - Énfasis3 19 30" xfId="49567"/>
    <cellStyle name="60% - Énfasis3 19 31" xfId="50893"/>
    <cellStyle name="60% - Énfasis3 19 32" xfId="52196"/>
    <cellStyle name="60% - Énfasis3 19 33" xfId="53450"/>
    <cellStyle name="60% - Énfasis3 19 34" xfId="54638"/>
    <cellStyle name="60% - Énfasis3 19 35" xfId="55720"/>
    <cellStyle name="60% - Énfasis3 19 36" xfId="56661"/>
    <cellStyle name="60% - Énfasis3 19 37" xfId="57391"/>
    <cellStyle name="60% - Énfasis3 19 4" xfId="13099"/>
    <cellStyle name="60% - Énfasis3 19 5" xfId="14507"/>
    <cellStyle name="60% - Énfasis3 19 6" xfId="15915"/>
    <cellStyle name="60% - Énfasis3 19 7" xfId="17323"/>
    <cellStyle name="60% - Énfasis3 19 8" xfId="18731"/>
    <cellStyle name="60% - Énfasis3 19 9" xfId="20139"/>
    <cellStyle name="60% - Énfasis3 2" xfId="110"/>
    <cellStyle name="60% - Énfasis3 2 10" xfId="1221"/>
    <cellStyle name="60% - Énfasis3 2 11" xfId="1381"/>
    <cellStyle name="60% - Énfasis3 2 12" xfId="1540"/>
    <cellStyle name="60% - Énfasis3 2 13" xfId="1699"/>
    <cellStyle name="60% - Énfasis3 2 14" xfId="1853"/>
    <cellStyle name="60% - Énfasis3 2 15" xfId="2008"/>
    <cellStyle name="60% - Énfasis3 2 16" xfId="1842"/>
    <cellStyle name="60% - Énfasis3 2 17" xfId="2232"/>
    <cellStyle name="60% - Énfasis3 2 18" xfId="2497"/>
    <cellStyle name="60% - Énfasis3 2 19" xfId="2654"/>
    <cellStyle name="60% - Énfasis3 2 2" xfId="402"/>
    <cellStyle name="60% - Énfasis3 2 20" xfId="2504"/>
    <cellStyle name="60% - Énfasis3 2 3" xfId="460"/>
    <cellStyle name="60% - Énfasis3 2 4" xfId="562"/>
    <cellStyle name="60% - Énfasis3 2 5" xfId="619"/>
    <cellStyle name="60% - Énfasis3 2 5 2" xfId="57940"/>
    <cellStyle name="60% - Énfasis3 2 6" xfId="676"/>
    <cellStyle name="60% - Énfasis3 2 6 2" xfId="58019"/>
    <cellStyle name="60% - Énfasis3 2 7" xfId="640"/>
    <cellStyle name="60% - Énfasis3 2 7 2" xfId="58088"/>
    <cellStyle name="60% - Énfasis3 2 8" xfId="901"/>
    <cellStyle name="60% - Énfasis3 2 9" xfId="1061"/>
    <cellStyle name="60% - Énfasis3 20" xfId="4835"/>
    <cellStyle name="60% - Énfasis3 20 10" xfId="20135"/>
    <cellStyle name="60% - Énfasis3 20 11" xfId="21543"/>
    <cellStyle name="60% - Énfasis3 20 12" xfId="22951"/>
    <cellStyle name="60% - Énfasis3 20 13" xfId="24359"/>
    <cellStyle name="60% - Énfasis3 20 14" xfId="25767"/>
    <cellStyle name="60% - Énfasis3 20 15" xfId="27175"/>
    <cellStyle name="60% - Énfasis3 20 16" xfId="28583"/>
    <cellStyle name="60% - Énfasis3 20 17" xfId="29993"/>
    <cellStyle name="60% - Énfasis3 20 18" xfId="31400"/>
    <cellStyle name="60% - Énfasis3 20 19" xfId="32810"/>
    <cellStyle name="60% - Énfasis3 20 2" xfId="9359"/>
    <cellStyle name="60% - Énfasis3 20 20" xfId="29512"/>
    <cellStyle name="60% - Énfasis3 20 21" xfId="35329"/>
    <cellStyle name="60% - Énfasis3 20 22" xfId="37038"/>
    <cellStyle name="60% - Énfasis3 20 23" xfId="38446"/>
    <cellStyle name="60% - Énfasis3 20 24" xfId="39852"/>
    <cellStyle name="60% - Énfasis3 20 25" xfId="41257"/>
    <cellStyle name="60% - Énfasis3 20 26" xfId="42659"/>
    <cellStyle name="60% - Énfasis3 20 27" xfId="44058"/>
    <cellStyle name="60% - Énfasis3 20 28" xfId="45454"/>
    <cellStyle name="60% - Énfasis3 20 29" xfId="46841"/>
    <cellStyle name="60% - Énfasis3 20 3" xfId="9313"/>
    <cellStyle name="60% - Énfasis3 20 30" xfId="48211"/>
    <cellStyle name="60% - Énfasis3 20 31" xfId="49563"/>
    <cellStyle name="60% - Énfasis3 20 32" xfId="50889"/>
    <cellStyle name="60% - Énfasis3 20 33" xfId="52192"/>
    <cellStyle name="60% - Énfasis3 20 34" xfId="53446"/>
    <cellStyle name="60% - Énfasis3 20 35" xfId="54634"/>
    <cellStyle name="60% - Énfasis3 20 36" xfId="55716"/>
    <cellStyle name="60% - Énfasis3 20 37" xfId="56658"/>
    <cellStyle name="60% - Énfasis3 20 4" xfId="11687"/>
    <cellStyle name="60% - Énfasis3 20 5" xfId="13095"/>
    <cellStyle name="60% - Énfasis3 20 6" xfId="14503"/>
    <cellStyle name="60% - Énfasis3 20 7" xfId="15911"/>
    <cellStyle name="60% - Énfasis3 20 8" xfId="17319"/>
    <cellStyle name="60% - Énfasis3 20 9" xfId="18727"/>
    <cellStyle name="60% - Énfasis3 21" xfId="4959"/>
    <cellStyle name="60% - Énfasis3 21 10" xfId="18238"/>
    <cellStyle name="60% - Énfasis3 21 11" xfId="19646"/>
    <cellStyle name="60% - Énfasis3 21 12" xfId="21054"/>
    <cellStyle name="60% - Énfasis3 21 13" xfId="22462"/>
    <cellStyle name="60% - Énfasis3 21 14" xfId="23870"/>
    <cellStyle name="60% - Énfasis3 21 15" xfId="25278"/>
    <cellStyle name="60% - Énfasis3 21 16" xfId="26686"/>
    <cellStyle name="60% - Énfasis3 21 17" xfId="28094"/>
    <cellStyle name="60% - Énfasis3 21 18" xfId="29503"/>
    <cellStyle name="60% - Énfasis3 21 19" xfId="30912"/>
    <cellStyle name="60% - Énfasis3 21 2" xfId="9469"/>
    <cellStyle name="60% - Énfasis3 21 20" xfId="27247"/>
    <cellStyle name="60% - Énfasis3 21 21" xfId="32656"/>
    <cellStyle name="60% - Énfasis3 21 22" xfId="34681"/>
    <cellStyle name="60% - Énfasis3 21 23" xfId="36548"/>
    <cellStyle name="60% - Énfasis3 21 24" xfId="37956"/>
    <cellStyle name="60% - Énfasis3 21 25" xfId="39362"/>
    <cellStyle name="60% - Énfasis3 21 26" xfId="40767"/>
    <cellStyle name="60% - Énfasis3 21 27" xfId="42171"/>
    <cellStyle name="60% - Énfasis3 21 28" xfId="43570"/>
    <cellStyle name="60% - Énfasis3 21 29" xfId="44966"/>
    <cellStyle name="60% - Énfasis3 21 3" xfId="9165"/>
    <cellStyle name="60% - Énfasis3 21 30" xfId="46357"/>
    <cellStyle name="60% - Énfasis3 21 31" xfId="47731"/>
    <cellStyle name="60% - Énfasis3 21 32" xfId="49090"/>
    <cellStyle name="60% - Énfasis3 21 33" xfId="50428"/>
    <cellStyle name="60% - Énfasis3 21 34" xfId="51736"/>
    <cellStyle name="60% - Énfasis3 21 35" xfId="53008"/>
    <cellStyle name="60% - Énfasis3 21 36" xfId="54212"/>
    <cellStyle name="60% - Énfasis3 21 37" xfId="55324"/>
    <cellStyle name="60% - Énfasis3 21 4" xfId="9423"/>
    <cellStyle name="60% - Énfasis3 21 5" xfId="11198"/>
    <cellStyle name="60% - Énfasis3 21 6" xfId="12606"/>
    <cellStyle name="60% - Énfasis3 21 7" xfId="14014"/>
    <cellStyle name="60% - Énfasis3 21 8" xfId="15422"/>
    <cellStyle name="60% - Énfasis3 21 9" xfId="16830"/>
    <cellStyle name="60% - Énfasis3 22" xfId="5079"/>
    <cellStyle name="60% - Énfasis3 22 10" xfId="18324"/>
    <cellStyle name="60% - Énfasis3 22 11" xfId="19732"/>
    <cellStyle name="60% - Énfasis3 22 12" xfId="21140"/>
    <cellStyle name="60% - Énfasis3 22 13" xfId="22548"/>
    <cellStyle name="60% - Énfasis3 22 14" xfId="23956"/>
    <cellStyle name="60% - Énfasis3 22 15" xfId="25364"/>
    <cellStyle name="60% - Énfasis3 22 16" xfId="26772"/>
    <cellStyle name="60% - Énfasis3 22 17" xfId="28180"/>
    <cellStyle name="60% - Énfasis3 22 18" xfId="29589"/>
    <cellStyle name="60% - Énfasis3 22 19" xfId="30998"/>
    <cellStyle name="60% - Énfasis3 22 2" xfId="9577"/>
    <cellStyle name="60% - Énfasis3 22 20" xfId="35775"/>
    <cellStyle name="60% - Énfasis3 22 21" xfId="31183"/>
    <cellStyle name="60% - Énfasis3 22 22" xfId="34774"/>
    <cellStyle name="60% - Énfasis3 22 23" xfId="36634"/>
    <cellStyle name="60% - Énfasis3 22 24" xfId="38042"/>
    <cellStyle name="60% - Énfasis3 22 25" xfId="39448"/>
    <cellStyle name="60% - Énfasis3 22 26" xfId="40853"/>
    <cellStyle name="60% - Énfasis3 22 27" xfId="42256"/>
    <cellStyle name="60% - Énfasis3 22 28" xfId="43655"/>
    <cellStyle name="60% - Énfasis3 22 29" xfId="45051"/>
    <cellStyle name="60% - Énfasis3 22 3" xfId="8851"/>
    <cellStyle name="60% - Énfasis3 22 30" xfId="46442"/>
    <cellStyle name="60% - Énfasis3 22 31" xfId="47816"/>
    <cellStyle name="60% - Énfasis3 22 32" xfId="49174"/>
    <cellStyle name="60% - Énfasis3 22 33" xfId="50510"/>
    <cellStyle name="60% - Énfasis3 22 34" xfId="51816"/>
    <cellStyle name="60% - Énfasis3 22 35" xfId="53085"/>
    <cellStyle name="60% - Énfasis3 22 36" xfId="54288"/>
    <cellStyle name="60% - Énfasis3 22 37" xfId="55394"/>
    <cellStyle name="60% - Énfasis3 22 4" xfId="9733"/>
    <cellStyle name="60% - Énfasis3 22 5" xfId="11284"/>
    <cellStyle name="60% - Énfasis3 22 6" xfId="12692"/>
    <cellStyle name="60% - Énfasis3 22 7" xfId="14100"/>
    <cellStyle name="60% - Énfasis3 22 8" xfId="15508"/>
    <cellStyle name="60% - Énfasis3 22 9" xfId="16916"/>
    <cellStyle name="60% - Énfasis3 23" xfId="5211"/>
    <cellStyle name="60% - Énfasis3 23 10" xfId="14403"/>
    <cellStyle name="60% - Énfasis3 23 11" xfId="15811"/>
    <cellStyle name="60% - Énfasis3 23 12" xfId="17219"/>
    <cellStyle name="60% - Énfasis3 23 13" xfId="18627"/>
    <cellStyle name="60% - Énfasis3 23 14" xfId="20035"/>
    <cellStyle name="60% - Énfasis3 23 15" xfId="21443"/>
    <cellStyle name="60% - Énfasis3 23 16" xfId="22851"/>
    <cellStyle name="60% - Énfasis3 23 17" xfId="24259"/>
    <cellStyle name="60% - Énfasis3 23 18" xfId="25667"/>
    <cellStyle name="60% - Énfasis3 23 19" xfId="27075"/>
    <cellStyle name="60% - Énfasis3 23 2" xfId="9703"/>
    <cellStyle name="60% - Énfasis3 23 20" xfId="24810"/>
    <cellStyle name="60% - Énfasis3 23 21" xfId="24156"/>
    <cellStyle name="60% - Énfasis3 23 22" xfId="30071"/>
    <cellStyle name="60% - Énfasis3 23 23" xfId="34087"/>
    <cellStyle name="60% - Énfasis3 23 24" xfId="19919"/>
    <cellStyle name="60% - Énfasis3 23 25" xfId="35218"/>
    <cellStyle name="60% - Énfasis3 23 26" xfId="36938"/>
    <cellStyle name="60% - Énfasis3 23 27" xfId="38346"/>
    <cellStyle name="60% - Énfasis3 23 28" xfId="39752"/>
    <cellStyle name="60% - Énfasis3 23 29" xfId="41157"/>
    <cellStyle name="60% - Énfasis3 23 3" xfId="10041"/>
    <cellStyle name="60% - Énfasis3 23 30" xfId="42559"/>
    <cellStyle name="60% - Énfasis3 23 31" xfId="43958"/>
    <cellStyle name="60% - Énfasis3 23 32" xfId="45354"/>
    <cellStyle name="60% - Énfasis3 23 33" xfId="46742"/>
    <cellStyle name="60% - Énfasis3 23 34" xfId="48112"/>
    <cellStyle name="60% - Énfasis3 23 35" xfId="49465"/>
    <cellStyle name="60% - Énfasis3 23 36" xfId="50792"/>
    <cellStyle name="60% - Énfasis3 23 37" xfId="52096"/>
    <cellStyle name="60% - Énfasis3 23 4" xfId="10375"/>
    <cellStyle name="60% - Énfasis3 23 5" xfId="7997"/>
    <cellStyle name="60% - Énfasis3 23 6" xfId="7654"/>
    <cellStyle name="60% - Énfasis3 23 7" xfId="9804"/>
    <cellStyle name="60% - Énfasis3 23 8" xfId="11587"/>
    <cellStyle name="60% - Énfasis3 23 9" xfId="12995"/>
    <cellStyle name="60% - Énfasis3 24" xfId="5336"/>
    <cellStyle name="60% - Énfasis3 24 10" xfId="10265"/>
    <cellStyle name="60% - Énfasis3 24 11" xfId="10482"/>
    <cellStyle name="60% - Énfasis3 24 12" xfId="11890"/>
    <cellStyle name="60% - Énfasis3 24 13" xfId="13298"/>
    <cellStyle name="60% - Énfasis3 24 14" xfId="14706"/>
    <cellStyle name="60% - Énfasis3 24 15" xfId="16114"/>
    <cellStyle name="60% - Énfasis3 24 16" xfId="17522"/>
    <cellStyle name="60% - Énfasis3 24 17" xfId="18930"/>
    <cellStyle name="60% - Énfasis3 24 18" xfId="20338"/>
    <cellStyle name="60% - Énfasis3 24 19" xfId="21746"/>
    <cellStyle name="60% - Énfasis3 24 2" xfId="9825"/>
    <cellStyle name="60% - Énfasis3 24 20" xfId="19498"/>
    <cellStyle name="60% - Énfasis3 24 21" xfId="32509"/>
    <cellStyle name="60% - Énfasis3 24 22" xfId="31835"/>
    <cellStyle name="60% - Énfasis3 24 23" xfId="34122"/>
    <cellStyle name="60% - Énfasis3 24 24" xfId="32421"/>
    <cellStyle name="60% - Énfasis3 24 25" xfId="34208"/>
    <cellStyle name="60% - Énfasis3 24 26" xfId="34339"/>
    <cellStyle name="60% - Énfasis3 24 27" xfId="33586"/>
    <cellStyle name="60% - Énfasis3 24 28" xfId="28877"/>
    <cellStyle name="60% - Énfasis3 24 29" xfId="35832"/>
    <cellStyle name="60% - Énfasis3 24 3" xfId="9404"/>
    <cellStyle name="60% - Énfasis3 24 30" xfId="37240"/>
    <cellStyle name="60% - Énfasis3 24 31" xfId="38648"/>
    <cellStyle name="60% - Énfasis3 24 32" xfId="40054"/>
    <cellStyle name="60% - Énfasis3 24 33" xfId="41459"/>
    <cellStyle name="60% - Énfasis3 24 34" xfId="42859"/>
    <cellStyle name="60% - Énfasis3 24 35" xfId="44258"/>
    <cellStyle name="60% - Énfasis3 24 36" xfId="45653"/>
    <cellStyle name="60% - Énfasis3 24 37" xfId="47036"/>
    <cellStyle name="60% - Énfasis3 24 4" xfId="6440"/>
    <cellStyle name="60% - Énfasis3 24 5" xfId="9442"/>
    <cellStyle name="60% - Énfasis3 24 6" xfId="8947"/>
    <cellStyle name="60% - Énfasis3 24 7" xfId="10307"/>
    <cellStyle name="60% - Énfasis3 24 8" xfId="9542"/>
    <cellStyle name="60% - Énfasis3 24 9" xfId="6981"/>
    <cellStyle name="60% - Énfasis3 25" xfId="5462"/>
    <cellStyle name="60% - Énfasis3 25 10" xfId="19338"/>
    <cellStyle name="60% - Énfasis3 25 11" xfId="20746"/>
    <cellStyle name="60% - Énfasis3 25 12" xfId="22154"/>
    <cellStyle name="60% - Énfasis3 25 13" xfId="23562"/>
    <cellStyle name="60% - Énfasis3 25 14" xfId="24970"/>
    <cellStyle name="60% - Énfasis3 25 15" xfId="26378"/>
    <cellStyle name="60% - Énfasis3 25 16" xfId="27786"/>
    <cellStyle name="60% - Énfasis3 25 17" xfId="29195"/>
    <cellStyle name="60% - Énfasis3 25 18" xfId="30604"/>
    <cellStyle name="60% - Énfasis3 25 19" xfId="32012"/>
    <cellStyle name="60% - Énfasis3 25 2" xfId="9946"/>
    <cellStyle name="60% - Énfasis3 25 20" xfId="25343"/>
    <cellStyle name="60% - Énfasis3 25 21" xfId="27972"/>
    <cellStyle name="60% - Énfasis3 25 22" xfId="36240"/>
    <cellStyle name="60% - Énfasis3 25 23" xfId="37648"/>
    <cellStyle name="60% - Énfasis3 25 24" xfId="39054"/>
    <cellStyle name="60% - Énfasis3 25 25" xfId="40459"/>
    <cellStyle name="60% - Énfasis3 25 26" xfId="41863"/>
    <cellStyle name="60% - Énfasis3 25 27" xfId="43263"/>
    <cellStyle name="60% - Énfasis3 25 28" xfId="44661"/>
    <cellStyle name="60% - Énfasis3 25 29" xfId="46053"/>
    <cellStyle name="60% - Énfasis3 25 3" xfId="8942"/>
    <cellStyle name="60% - Énfasis3 25 30" xfId="47430"/>
    <cellStyle name="60% - Énfasis3 25 31" xfId="48795"/>
    <cellStyle name="60% - Énfasis3 25 32" xfId="50136"/>
    <cellStyle name="60% - Énfasis3 25 33" xfId="51449"/>
    <cellStyle name="60% - Énfasis3 25 34" xfId="52734"/>
    <cellStyle name="60% - Énfasis3 25 35" xfId="53955"/>
    <cellStyle name="60% - Énfasis3 25 36" xfId="55093"/>
    <cellStyle name="60% - Énfasis3 25 37" xfId="56122"/>
    <cellStyle name="60% - Énfasis3 25 4" xfId="10890"/>
    <cellStyle name="60% - Énfasis3 25 5" xfId="12298"/>
    <cellStyle name="60% - Énfasis3 25 6" xfId="13706"/>
    <cellStyle name="60% - Énfasis3 25 7" xfId="15114"/>
    <cellStyle name="60% - Énfasis3 25 8" xfId="16522"/>
    <cellStyle name="60% - Énfasis3 25 9" xfId="17930"/>
    <cellStyle name="60% - Énfasis3 26" xfId="5584"/>
    <cellStyle name="60% - Énfasis3 26 10" xfId="18695"/>
    <cellStyle name="60% - Énfasis3 26 11" xfId="20103"/>
    <cellStyle name="60% - Énfasis3 26 12" xfId="21511"/>
    <cellStyle name="60% - Énfasis3 26 13" xfId="22919"/>
    <cellStyle name="60% - Énfasis3 26 14" xfId="24327"/>
    <cellStyle name="60% - Énfasis3 26 15" xfId="25735"/>
    <cellStyle name="60% - Énfasis3 26 16" xfId="27143"/>
    <cellStyle name="60% - Énfasis3 26 17" xfId="28551"/>
    <cellStyle name="60% - Énfasis3 26 18" xfId="29961"/>
    <cellStyle name="60% - Énfasis3 26 19" xfId="31368"/>
    <cellStyle name="60% - Énfasis3 26 2" xfId="10065"/>
    <cellStyle name="60% - Énfasis3 26 20" xfId="35188"/>
    <cellStyle name="60% - Énfasis3 26 21" xfId="35134"/>
    <cellStyle name="60% - Énfasis3 26 22" xfId="35297"/>
    <cellStyle name="60% - Énfasis3 26 23" xfId="37006"/>
    <cellStyle name="60% - Énfasis3 26 24" xfId="38414"/>
    <cellStyle name="60% - Énfasis3 26 25" xfId="39820"/>
    <cellStyle name="60% - Énfasis3 26 26" xfId="41225"/>
    <cellStyle name="60% - Énfasis3 26 27" xfId="42627"/>
    <cellStyle name="60% - Énfasis3 26 28" xfId="44026"/>
    <cellStyle name="60% - Énfasis3 26 29" xfId="45422"/>
    <cellStyle name="60% - Énfasis3 26 3" xfId="7878"/>
    <cellStyle name="60% - Énfasis3 26 30" xfId="46810"/>
    <cellStyle name="60% - Énfasis3 26 31" xfId="48180"/>
    <cellStyle name="60% - Énfasis3 26 32" xfId="49532"/>
    <cellStyle name="60% - Énfasis3 26 33" xfId="50858"/>
    <cellStyle name="60% - Énfasis3 26 34" xfId="52162"/>
    <cellStyle name="60% - Énfasis3 26 35" xfId="53417"/>
    <cellStyle name="60% - Énfasis3 26 36" xfId="54606"/>
    <cellStyle name="60% - Énfasis3 26 37" xfId="55691"/>
    <cellStyle name="60% - Énfasis3 26 4" xfId="8102"/>
    <cellStyle name="60% - Énfasis3 26 5" xfId="11655"/>
    <cellStyle name="60% - Énfasis3 26 6" xfId="13063"/>
    <cellStyle name="60% - Énfasis3 26 7" xfId="14471"/>
    <cellStyle name="60% - Énfasis3 26 8" xfId="15879"/>
    <cellStyle name="60% - Énfasis3 26 9" xfId="17287"/>
    <cellStyle name="60% - Énfasis3 27" xfId="4985"/>
    <cellStyle name="60% - Énfasis3 27 10" xfId="18922"/>
    <cellStyle name="60% - Énfasis3 27 11" xfId="20330"/>
    <cellStyle name="60% - Énfasis3 27 12" xfId="21738"/>
    <cellStyle name="60% - Énfasis3 27 13" xfId="23146"/>
    <cellStyle name="60% - Énfasis3 27 14" xfId="24554"/>
    <cellStyle name="60% - Énfasis3 27 15" xfId="25962"/>
    <cellStyle name="60% - Énfasis3 27 16" xfId="27370"/>
    <cellStyle name="60% - Énfasis3 27 17" xfId="28778"/>
    <cellStyle name="60% - Énfasis3 27 18" xfId="30188"/>
    <cellStyle name="60% - Énfasis3 27 19" xfId="31595"/>
    <cellStyle name="60% - Énfasis3 27 2" xfId="9488"/>
    <cellStyle name="60% - Énfasis3 27 20" xfId="30478"/>
    <cellStyle name="60% - Énfasis3 27 21" xfId="33816"/>
    <cellStyle name="60% - Énfasis3 27 22" xfId="35824"/>
    <cellStyle name="60% - Énfasis3 27 23" xfId="37232"/>
    <cellStyle name="60% - Énfasis3 27 24" xfId="38640"/>
    <cellStyle name="60% - Énfasis3 27 25" xfId="40046"/>
    <cellStyle name="60% - Énfasis3 27 26" xfId="41451"/>
    <cellStyle name="60% - Énfasis3 27 27" xfId="42851"/>
    <cellStyle name="60% - Énfasis3 27 28" xfId="44250"/>
    <cellStyle name="60% - Énfasis3 27 29" xfId="45645"/>
    <cellStyle name="60% - Énfasis3 27 3" xfId="10415"/>
    <cellStyle name="60% - Énfasis3 27 30" xfId="47028"/>
    <cellStyle name="60% - Énfasis3 27 31" xfId="48396"/>
    <cellStyle name="60% - Énfasis3 27 32" xfId="49747"/>
    <cellStyle name="60% - Énfasis3 27 33" xfId="51067"/>
    <cellStyle name="60% - Énfasis3 27 34" xfId="52365"/>
    <cellStyle name="60% - Énfasis3 27 35" xfId="53610"/>
    <cellStyle name="60% - Énfasis3 27 36" xfId="54781"/>
    <cellStyle name="60% - Énfasis3 27 37" xfId="55846"/>
    <cellStyle name="60% - Énfasis3 27 4" xfId="10474"/>
    <cellStyle name="60% - Énfasis3 27 5" xfId="11882"/>
    <cellStyle name="60% - Énfasis3 27 6" xfId="13290"/>
    <cellStyle name="60% - Énfasis3 27 7" xfId="14698"/>
    <cellStyle name="60% - Énfasis3 27 8" xfId="16106"/>
    <cellStyle name="60% - Énfasis3 27 9" xfId="17514"/>
    <cellStyle name="60% - Énfasis3 28" xfId="5851"/>
    <cellStyle name="60% - Énfasis3 28 10" xfId="20127"/>
    <cellStyle name="60% - Énfasis3 28 11" xfId="21535"/>
    <cellStyle name="60% - Énfasis3 28 12" xfId="22943"/>
    <cellStyle name="60% - Énfasis3 28 13" xfId="24351"/>
    <cellStyle name="60% - Énfasis3 28 14" xfId="25759"/>
    <cellStyle name="60% - Énfasis3 28 15" xfId="27167"/>
    <cellStyle name="60% - Énfasis3 28 16" xfId="28575"/>
    <cellStyle name="60% - Énfasis3 28 17" xfId="29985"/>
    <cellStyle name="60% - Énfasis3 28 18" xfId="31392"/>
    <cellStyle name="60% - Énfasis3 28 19" xfId="32802"/>
    <cellStyle name="60% - Énfasis3 28 2" xfId="10311"/>
    <cellStyle name="60% - Énfasis3 28 20" xfId="32290"/>
    <cellStyle name="60% - Énfasis3 28 21" xfId="35321"/>
    <cellStyle name="60% - Énfasis3 28 22" xfId="37030"/>
    <cellStyle name="60% - Énfasis3 28 23" xfId="38438"/>
    <cellStyle name="60% - Énfasis3 28 24" xfId="39844"/>
    <cellStyle name="60% - Énfasis3 28 25" xfId="41249"/>
    <cellStyle name="60% - Énfasis3 28 26" xfId="42651"/>
    <cellStyle name="60% - Énfasis3 28 27" xfId="44050"/>
    <cellStyle name="60% - Énfasis3 28 28" xfId="45446"/>
    <cellStyle name="60% - Énfasis3 28 29" xfId="46833"/>
    <cellStyle name="60% - Énfasis3 28 3" xfId="9448"/>
    <cellStyle name="60% - Énfasis3 28 30" xfId="48203"/>
    <cellStyle name="60% - Énfasis3 28 31" xfId="49555"/>
    <cellStyle name="60% - Énfasis3 28 32" xfId="50881"/>
    <cellStyle name="60% - Énfasis3 28 33" xfId="52184"/>
    <cellStyle name="60% - Énfasis3 28 34" xfId="53439"/>
    <cellStyle name="60% - Énfasis3 28 35" xfId="54627"/>
    <cellStyle name="60% - Énfasis3 28 36" xfId="55710"/>
    <cellStyle name="60% - Énfasis3 28 37" xfId="56654"/>
    <cellStyle name="60% - Énfasis3 28 4" xfId="11679"/>
    <cellStyle name="60% - Énfasis3 28 5" xfId="13087"/>
    <cellStyle name="60% - Énfasis3 28 6" xfId="14495"/>
    <cellStyle name="60% - Énfasis3 28 7" xfId="15903"/>
    <cellStyle name="60% - Énfasis3 28 8" xfId="17311"/>
    <cellStyle name="60% - Énfasis3 28 9" xfId="18719"/>
    <cellStyle name="60% - Énfasis3 29" xfId="5978"/>
    <cellStyle name="60% - Énfasis3 29 10" xfId="19132"/>
    <cellStyle name="60% - Énfasis3 29 11" xfId="20540"/>
    <cellStyle name="60% - Énfasis3 29 12" xfId="21948"/>
    <cellStyle name="60% - Énfasis3 29 13" xfId="23356"/>
    <cellStyle name="60% - Énfasis3 29 14" xfId="24764"/>
    <cellStyle name="60% - Énfasis3 29 15" xfId="26172"/>
    <cellStyle name="60% - Énfasis3 29 16" xfId="27580"/>
    <cellStyle name="60% - Énfasis3 29 17" xfId="28988"/>
    <cellStyle name="60% - Énfasis3 29 18" xfId="30398"/>
    <cellStyle name="60% - Énfasis3 29 19" xfId="31805"/>
    <cellStyle name="60% - Énfasis3 29 2" xfId="10430"/>
    <cellStyle name="60% - Énfasis3 29 20" xfId="33558"/>
    <cellStyle name="60% - Énfasis3 29 21" xfId="24553"/>
    <cellStyle name="60% - Énfasis3 29 22" xfId="36033"/>
    <cellStyle name="60% - Énfasis3 29 23" xfId="37441"/>
    <cellStyle name="60% - Énfasis3 29 24" xfId="38849"/>
    <cellStyle name="60% - Énfasis3 29 25" xfId="40255"/>
    <cellStyle name="60% - Énfasis3 29 26" xfId="41659"/>
    <cellStyle name="60% - Énfasis3 29 27" xfId="43059"/>
    <cellStyle name="60% - Énfasis3 29 28" xfId="44458"/>
    <cellStyle name="60% - Énfasis3 29 29" xfId="45851"/>
    <cellStyle name="60% - Énfasis3 29 3" xfId="7110"/>
    <cellStyle name="60% - Énfasis3 29 30" xfId="47230"/>
    <cellStyle name="60% - Énfasis3 29 31" xfId="48596"/>
    <cellStyle name="60% - Énfasis3 29 32" xfId="49946"/>
    <cellStyle name="60% - Énfasis3 29 33" xfId="51265"/>
    <cellStyle name="60% - Énfasis3 29 34" xfId="52558"/>
    <cellStyle name="60% - Énfasis3 29 35" xfId="53796"/>
    <cellStyle name="60% - Énfasis3 29 36" xfId="54950"/>
    <cellStyle name="60% - Énfasis3 29 37" xfId="56001"/>
    <cellStyle name="60% - Énfasis3 29 4" xfId="10684"/>
    <cellStyle name="60% - Énfasis3 29 5" xfId="12092"/>
    <cellStyle name="60% - Énfasis3 29 6" xfId="13500"/>
    <cellStyle name="60% - Énfasis3 29 7" xfId="14908"/>
    <cellStyle name="60% - Énfasis3 29 8" xfId="16316"/>
    <cellStyle name="60% - Énfasis3 29 9" xfId="17724"/>
    <cellStyle name="60% - Énfasis3 3" xfId="484"/>
    <cellStyle name="60% - Énfasis3 3 10" xfId="2116"/>
    <cellStyle name="60% - Énfasis3 3 11" xfId="2262"/>
    <cellStyle name="60% - Énfasis3 3 12" xfId="2451"/>
    <cellStyle name="60% - Énfasis3 3 13" xfId="2608"/>
    <cellStyle name="60% - Énfasis3 3 14" xfId="2757"/>
    <cellStyle name="60% - Énfasis3 3 15" xfId="2898"/>
    <cellStyle name="60% - Énfasis3 3 16" xfId="3016"/>
    <cellStyle name="60% - Énfasis3 3 2" xfId="854"/>
    <cellStyle name="60% - Énfasis3 3 2 2" xfId="57974"/>
    <cellStyle name="60% - Énfasis3 3 3" xfId="1014"/>
    <cellStyle name="60% - Énfasis3 3 3 2" xfId="58053"/>
    <cellStyle name="60% - Énfasis3 3 4" xfId="1174"/>
    <cellStyle name="60% - Énfasis3 3 4 2" xfId="58122"/>
    <cellStyle name="60% - Énfasis3 3 5" xfId="1334"/>
    <cellStyle name="60% - Énfasis3 3 6" xfId="1493"/>
    <cellStyle name="60% - Énfasis3 3 7" xfId="1652"/>
    <cellStyle name="60% - Énfasis3 3 8" xfId="1808"/>
    <cellStyle name="60% - Énfasis3 3 9" xfId="1964"/>
    <cellStyle name="60% - Énfasis3 30" xfId="6105"/>
    <cellStyle name="60% - Énfasis3 30 10" xfId="21811"/>
    <cellStyle name="60% - Énfasis3 30 11" xfId="23219"/>
    <cellStyle name="60% - Énfasis3 30 12" xfId="24627"/>
    <cellStyle name="60% - Énfasis3 30 13" xfId="26035"/>
    <cellStyle name="60% - Énfasis3 30 14" xfId="27443"/>
    <cellStyle name="60% - Énfasis3 30 15" xfId="28851"/>
    <cellStyle name="60% - Énfasis3 30 16" xfId="30261"/>
    <cellStyle name="60% - Énfasis3 30 17" xfId="31668"/>
    <cellStyle name="60% - Énfasis3 30 18" xfId="33078"/>
    <cellStyle name="60% - Énfasis3 30 19" xfId="34484"/>
    <cellStyle name="60% - Énfasis3 30 2" xfId="10547"/>
    <cellStyle name="60% - Énfasis3 30 20" xfId="35896"/>
    <cellStyle name="60% - Énfasis3 30 21" xfId="37304"/>
    <cellStyle name="60% - Énfasis3 30 22" xfId="38712"/>
    <cellStyle name="60% - Énfasis3 30 23" xfId="40118"/>
    <cellStyle name="60% - Énfasis3 30 24" xfId="41523"/>
    <cellStyle name="60% - Énfasis3 30 25" xfId="42923"/>
    <cellStyle name="60% - Énfasis3 30 26" xfId="44322"/>
    <cellStyle name="60% - Énfasis3 30 27" xfId="45717"/>
    <cellStyle name="60% - Énfasis3 30 28" xfId="47098"/>
    <cellStyle name="60% - Énfasis3 30 29" xfId="48465"/>
    <cellStyle name="60% - Énfasis3 30 3" xfId="11955"/>
    <cellStyle name="60% - Énfasis3 30 30" xfId="49815"/>
    <cellStyle name="60% - Énfasis3 30 31" xfId="51135"/>
    <cellStyle name="60% - Énfasis3 30 32" xfId="52430"/>
    <cellStyle name="60% - Énfasis3 30 33" xfId="53671"/>
    <cellStyle name="60% - Énfasis3 30 34" xfId="54835"/>
    <cellStyle name="60% - Énfasis3 30 35" xfId="55897"/>
    <cellStyle name="60% - Énfasis3 30 36" xfId="56801"/>
    <cellStyle name="60% - Énfasis3 30 37" xfId="57481"/>
    <cellStyle name="60% - Énfasis3 30 4" xfId="13363"/>
    <cellStyle name="60% - Énfasis3 30 5" xfId="14771"/>
    <cellStyle name="60% - Énfasis3 30 6" xfId="16179"/>
    <cellStyle name="60% - Énfasis3 30 7" xfId="17587"/>
    <cellStyle name="60% - Énfasis3 30 8" xfId="18995"/>
    <cellStyle name="60% - Énfasis3 30 9" xfId="20403"/>
    <cellStyle name="60% - Énfasis3 31" xfId="6232"/>
    <cellStyle name="60% - Énfasis3 31 10" xfId="21928"/>
    <cellStyle name="60% - Énfasis3 31 11" xfId="23336"/>
    <cellStyle name="60% - Énfasis3 31 12" xfId="24744"/>
    <cellStyle name="60% - Énfasis3 31 13" xfId="26152"/>
    <cellStyle name="60% - Énfasis3 31 14" xfId="27560"/>
    <cellStyle name="60% - Énfasis3 31 15" xfId="28968"/>
    <cellStyle name="60% - Énfasis3 31 16" xfId="30378"/>
    <cellStyle name="60% - Énfasis3 31 17" xfId="31785"/>
    <cellStyle name="60% - Énfasis3 31 18" xfId="33194"/>
    <cellStyle name="60% - Énfasis3 31 19" xfId="34601"/>
    <cellStyle name="60% - Énfasis3 31 2" xfId="10664"/>
    <cellStyle name="60% - Énfasis3 31 20" xfId="36013"/>
    <cellStyle name="60% - Énfasis3 31 21" xfId="37421"/>
    <cellStyle name="60% - Énfasis3 31 22" xfId="38829"/>
    <cellStyle name="60% - Énfasis3 31 23" xfId="40235"/>
    <cellStyle name="60% - Énfasis3 31 24" xfId="41639"/>
    <cellStyle name="60% - Énfasis3 31 25" xfId="43039"/>
    <cellStyle name="60% - Énfasis3 31 26" xfId="44438"/>
    <cellStyle name="60% - Énfasis3 31 27" xfId="45831"/>
    <cellStyle name="60% - Énfasis3 31 28" xfId="47210"/>
    <cellStyle name="60% - Énfasis3 31 29" xfId="48576"/>
    <cellStyle name="60% - Énfasis3 31 3" xfId="12072"/>
    <cellStyle name="60% - Énfasis3 31 30" xfId="49926"/>
    <cellStyle name="60% - Énfasis3 31 31" xfId="51245"/>
    <cellStyle name="60% - Énfasis3 31 32" xfId="52538"/>
    <cellStyle name="60% - Énfasis3 31 33" xfId="53776"/>
    <cellStyle name="60% - Énfasis3 31 34" xfId="54930"/>
    <cellStyle name="60% - Énfasis3 31 35" xfId="55981"/>
    <cellStyle name="60% - Énfasis3 31 36" xfId="56860"/>
    <cellStyle name="60% - Énfasis3 31 37" xfId="57518"/>
    <cellStyle name="60% - Énfasis3 31 4" xfId="13480"/>
    <cellStyle name="60% - Énfasis3 31 5" xfId="14888"/>
    <cellStyle name="60% - Énfasis3 31 6" xfId="16296"/>
    <cellStyle name="60% - Énfasis3 31 7" xfId="17704"/>
    <cellStyle name="60% - Énfasis3 31 8" xfId="19112"/>
    <cellStyle name="60% - Énfasis3 31 9" xfId="20520"/>
    <cellStyle name="60% - Énfasis3 32" xfId="6359"/>
    <cellStyle name="60% - Énfasis3 32 10" xfId="22042"/>
    <cellStyle name="60% - Énfasis3 32 11" xfId="23450"/>
    <cellStyle name="60% - Énfasis3 32 12" xfId="24858"/>
    <cellStyle name="60% - Énfasis3 32 13" xfId="26266"/>
    <cellStyle name="60% - Énfasis3 32 14" xfId="27674"/>
    <cellStyle name="60% - Énfasis3 32 15" xfId="29083"/>
    <cellStyle name="60% - Énfasis3 32 16" xfId="30492"/>
    <cellStyle name="60% - Énfasis3 32 17" xfId="31900"/>
    <cellStyle name="60% - Énfasis3 32 18" xfId="33309"/>
    <cellStyle name="60% - Énfasis3 32 19" xfId="34717"/>
    <cellStyle name="60% - Énfasis3 32 2" xfId="10778"/>
    <cellStyle name="60% - Énfasis3 32 20" xfId="36128"/>
    <cellStyle name="60% - Énfasis3 32 21" xfId="37536"/>
    <cellStyle name="60% - Énfasis3 32 22" xfId="38942"/>
    <cellStyle name="60% - Énfasis3 32 23" xfId="40348"/>
    <cellStyle name="60% - Énfasis3 32 24" xfId="41752"/>
    <cellStyle name="60% - Énfasis3 32 25" xfId="43152"/>
    <cellStyle name="60% - Énfasis3 32 26" xfId="44551"/>
    <cellStyle name="60% - Énfasis3 32 27" xfId="45944"/>
    <cellStyle name="60% - Énfasis3 32 28" xfId="47321"/>
    <cellStyle name="60% - Énfasis3 32 29" xfId="48686"/>
    <cellStyle name="60% - Énfasis3 32 3" xfId="12186"/>
    <cellStyle name="60% - Énfasis3 32 30" xfId="50032"/>
    <cellStyle name="60% - Énfasis3 32 31" xfId="51348"/>
    <cellStyle name="60% - Énfasis3 32 32" xfId="52637"/>
    <cellStyle name="60% - Énfasis3 32 33" xfId="53868"/>
    <cellStyle name="60% - Énfasis3 32 34" xfId="55011"/>
    <cellStyle name="60% - Énfasis3 32 35" xfId="56052"/>
    <cellStyle name="60% - Énfasis3 32 36" xfId="56917"/>
    <cellStyle name="60% - Énfasis3 32 37" xfId="57554"/>
    <cellStyle name="60% - Énfasis3 32 4" xfId="13594"/>
    <cellStyle name="60% - Énfasis3 32 5" xfId="15002"/>
    <cellStyle name="60% - Énfasis3 32 6" xfId="16410"/>
    <cellStyle name="60% - Énfasis3 32 7" xfId="17818"/>
    <cellStyle name="60% - Énfasis3 32 8" xfId="19226"/>
    <cellStyle name="60% - Énfasis3 32 9" xfId="20634"/>
    <cellStyle name="60% - Énfasis3 33" xfId="6486"/>
    <cellStyle name="60% - Énfasis3 33 10" xfId="22158"/>
    <cellStyle name="60% - Énfasis3 33 11" xfId="23566"/>
    <cellStyle name="60% - Énfasis3 33 12" xfId="24974"/>
    <cellStyle name="60% - Énfasis3 33 13" xfId="26382"/>
    <cellStyle name="60% - Énfasis3 33 14" xfId="27790"/>
    <cellStyle name="60% - Énfasis3 33 15" xfId="29199"/>
    <cellStyle name="60% - Énfasis3 33 16" xfId="30608"/>
    <cellStyle name="60% - Énfasis3 33 17" xfId="32016"/>
    <cellStyle name="60% - Énfasis3 33 18" xfId="33425"/>
    <cellStyle name="60% - Énfasis3 33 19" xfId="34833"/>
    <cellStyle name="60% - Énfasis3 33 2" xfId="10894"/>
    <cellStyle name="60% - Énfasis3 33 20" xfId="36244"/>
    <cellStyle name="60% - Énfasis3 33 21" xfId="37652"/>
    <cellStyle name="60% - Énfasis3 33 22" xfId="39058"/>
    <cellStyle name="60% - Énfasis3 33 23" xfId="40463"/>
    <cellStyle name="60% - Énfasis3 33 24" xfId="41867"/>
    <cellStyle name="60% - Énfasis3 33 25" xfId="43267"/>
    <cellStyle name="60% - Énfasis3 33 26" xfId="44665"/>
    <cellStyle name="60% - Énfasis3 33 27" xfId="46057"/>
    <cellStyle name="60% - Énfasis3 33 28" xfId="47434"/>
    <cellStyle name="60% - Énfasis3 33 29" xfId="48799"/>
    <cellStyle name="60% - Énfasis3 33 3" xfId="12302"/>
    <cellStyle name="60% - Énfasis3 33 30" xfId="50140"/>
    <cellStyle name="60% - Énfasis3 33 31" xfId="51453"/>
    <cellStyle name="60% - Énfasis3 33 32" xfId="52738"/>
    <cellStyle name="60% - Énfasis3 33 33" xfId="53959"/>
    <cellStyle name="60% - Énfasis3 33 34" xfId="55097"/>
    <cellStyle name="60% - Énfasis3 33 35" xfId="56126"/>
    <cellStyle name="60% - Énfasis3 33 36" xfId="56977"/>
    <cellStyle name="60% - Énfasis3 33 37" xfId="57590"/>
    <cellStyle name="60% - Énfasis3 33 4" xfId="13710"/>
    <cellStyle name="60% - Énfasis3 33 5" xfId="15118"/>
    <cellStyle name="60% - Énfasis3 33 6" xfId="16526"/>
    <cellStyle name="60% - Énfasis3 33 7" xfId="17934"/>
    <cellStyle name="60% - Énfasis3 33 8" xfId="19342"/>
    <cellStyle name="60% - Énfasis3 33 9" xfId="20750"/>
    <cellStyle name="60% - Énfasis3 34" xfId="6613"/>
    <cellStyle name="60% - Énfasis3 34 10" xfId="22272"/>
    <cellStyle name="60% - Énfasis3 34 11" xfId="23680"/>
    <cellStyle name="60% - Énfasis3 34 12" xfId="25088"/>
    <cellStyle name="60% - Énfasis3 34 13" xfId="26496"/>
    <cellStyle name="60% - Énfasis3 34 14" xfId="27904"/>
    <cellStyle name="60% - Énfasis3 34 15" xfId="29313"/>
    <cellStyle name="60% - Énfasis3 34 16" xfId="30722"/>
    <cellStyle name="60% - Énfasis3 34 17" xfId="32130"/>
    <cellStyle name="60% - Énfasis3 34 18" xfId="33538"/>
    <cellStyle name="60% - Énfasis3 34 19" xfId="34947"/>
    <cellStyle name="60% - Énfasis3 34 2" xfId="11008"/>
    <cellStyle name="60% - Énfasis3 34 20" xfId="36358"/>
    <cellStyle name="60% - Énfasis3 34 21" xfId="37766"/>
    <cellStyle name="60% - Énfasis3 34 22" xfId="39172"/>
    <cellStyle name="60% - Énfasis3 34 23" xfId="40577"/>
    <cellStyle name="60% - Énfasis3 34 24" xfId="41981"/>
    <cellStyle name="60% - Énfasis3 34 25" xfId="43381"/>
    <cellStyle name="60% - Énfasis3 34 26" xfId="44778"/>
    <cellStyle name="60% - Énfasis3 34 27" xfId="46170"/>
    <cellStyle name="60% - Énfasis3 34 28" xfId="47547"/>
    <cellStyle name="60% - Énfasis3 34 29" xfId="48909"/>
    <cellStyle name="60% - Énfasis3 34 3" xfId="12416"/>
    <cellStyle name="60% - Énfasis3 34 30" xfId="50248"/>
    <cellStyle name="60% - Énfasis3 34 31" xfId="51558"/>
    <cellStyle name="60% - Énfasis3 34 32" xfId="52838"/>
    <cellStyle name="60% - Énfasis3 34 33" xfId="54055"/>
    <cellStyle name="60% - Énfasis3 34 34" xfId="55183"/>
    <cellStyle name="60% - Énfasis3 34 35" xfId="56201"/>
    <cellStyle name="60% - Énfasis3 34 36" xfId="57031"/>
    <cellStyle name="60% - Énfasis3 34 37" xfId="57626"/>
    <cellStyle name="60% - Énfasis3 34 4" xfId="13824"/>
    <cellStyle name="60% - Énfasis3 34 5" xfId="15232"/>
    <cellStyle name="60% - Énfasis3 34 6" xfId="16640"/>
    <cellStyle name="60% - Énfasis3 34 7" xfId="18048"/>
    <cellStyle name="60% - Énfasis3 34 8" xfId="19456"/>
    <cellStyle name="60% - Énfasis3 34 9" xfId="20864"/>
    <cellStyle name="60% - Énfasis3 35" xfId="6740"/>
    <cellStyle name="60% - Énfasis3 35 10" xfId="22384"/>
    <cellStyle name="60% - Énfasis3 35 11" xfId="23792"/>
    <cellStyle name="60% - Énfasis3 35 12" xfId="25200"/>
    <cellStyle name="60% - Énfasis3 35 13" xfId="26608"/>
    <cellStyle name="60% - Énfasis3 35 14" xfId="28016"/>
    <cellStyle name="60% - Énfasis3 35 15" xfId="29425"/>
    <cellStyle name="60% - Énfasis3 35 16" xfId="30834"/>
    <cellStyle name="60% - Énfasis3 35 17" xfId="32242"/>
    <cellStyle name="60% - Énfasis3 35 18" xfId="33650"/>
    <cellStyle name="60% - Énfasis3 35 19" xfId="35058"/>
    <cellStyle name="60% - Énfasis3 35 2" xfId="11120"/>
    <cellStyle name="60% - Énfasis3 35 20" xfId="36470"/>
    <cellStyle name="60% - Énfasis3 35 21" xfId="37878"/>
    <cellStyle name="60% - Énfasis3 35 22" xfId="39284"/>
    <cellStyle name="60% - Énfasis3 35 23" xfId="40689"/>
    <cellStyle name="60% - Énfasis3 35 24" xfId="42093"/>
    <cellStyle name="60% - Énfasis3 35 25" xfId="43492"/>
    <cellStyle name="60% - Énfasis3 35 26" xfId="44888"/>
    <cellStyle name="60% - Énfasis3 35 27" xfId="46280"/>
    <cellStyle name="60% - Énfasis3 35 28" xfId="47657"/>
    <cellStyle name="60% - Énfasis3 35 29" xfId="49016"/>
    <cellStyle name="60% - Énfasis3 35 3" xfId="12528"/>
    <cellStyle name="60% - Énfasis3 35 30" xfId="50355"/>
    <cellStyle name="60% - Énfasis3 35 31" xfId="51665"/>
    <cellStyle name="60% - Énfasis3 35 32" xfId="52941"/>
    <cellStyle name="60% - Énfasis3 35 33" xfId="54148"/>
    <cellStyle name="60% - Énfasis3 35 34" xfId="55268"/>
    <cellStyle name="60% - Énfasis3 35 35" xfId="56275"/>
    <cellStyle name="60% - Énfasis3 35 36" xfId="57089"/>
    <cellStyle name="60% - Énfasis3 35 37" xfId="57662"/>
    <cellStyle name="60% - Énfasis3 35 4" xfId="13936"/>
    <cellStyle name="60% - Énfasis3 35 5" xfId="15344"/>
    <cellStyle name="60% - Énfasis3 35 6" xfId="16752"/>
    <cellStyle name="60% - Énfasis3 35 7" xfId="18160"/>
    <cellStyle name="60% - Énfasis3 35 8" xfId="19568"/>
    <cellStyle name="60% - Énfasis3 35 9" xfId="20976"/>
    <cellStyle name="60% - Énfasis3 36" xfId="6867"/>
    <cellStyle name="60% - Énfasis3 36 10" xfId="22493"/>
    <cellStyle name="60% - Énfasis3 36 11" xfId="23901"/>
    <cellStyle name="60% - Énfasis3 36 12" xfId="25309"/>
    <cellStyle name="60% - Énfasis3 36 13" xfId="26717"/>
    <cellStyle name="60% - Énfasis3 36 14" xfId="28125"/>
    <cellStyle name="60% - Énfasis3 36 15" xfId="29534"/>
    <cellStyle name="60% - Énfasis3 36 16" xfId="30943"/>
    <cellStyle name="60% - Énfasis3 36 17" xfId="32351"/>
    <cellStyle name="60% - Énfasis3 36 18" xfId="33758"/>
    <cellStyle name="60% - Énfasis3 36 19" xfId="35167"/>
    <cellStyle name="60% - Énfasis3 36 2" xfId="11229"/>
    <cellStyle name="60% - Énfasis3 36 20" xfId="36579"/>
    <cellStyle name="60% - Énfasis3 36 21" xfId="37987"/>
    <cellStyle name="60% - Énfasis3 36 22" xfId="39393"/>
    <cellStyle name="60% - Énfasis3 36 23" xfId="40798"/>
    <cellStyle name="60% - Énfasis3 36 24" xfId="42202"/>
    <cellStyle name="60% - Énfasis3 36 25" xfId="43601"/>
    <cellStyle name="60% - Énfasis3 36 26" xfId="44997"/>
    <cellStyle name="60% - Énfasis3 36 27" xfId="46388"/>
    <cellStyle name="60% - Énfasis3 36 28" xfId="47762"/>
    <cellStyle name="60% - Énfasis3 36 29" xfId="49121"/>
    <cellStyle name="60% - Énfasis3 36 3" xfId="12637"/>
    <cellStyle name="60% - Énfasis3 36 30" xfId="50458"/>
    <cellStyle name="60% - Énfasis3 36 31" xfId="51766"/>
    <cellStyle name="60% - Énfasis3 36 32" xfId="53036"/>
    <cellStyle name="60% - Énfasis3 36 33" xfId="54239"/>
    <cellStyle name="60% - Énfasis3 36 34" xfId="55350"/>
    <cellStyle name="60% - Énfasis3 36 35" xfId="56349"/>
    <cellStyle name="60% - Énfasis3 36 36" xfId="57148"/>
    <cellStyle name="60% - Énfasis3 36 37" xfId="57698"/>
    <cellStyle name="60% - Énfasis3 36 4" xfId="14045"/>
    <cellStyle name="60% - Énfasis3 36 5" xfId="15453"/>
    <cellStyle name="60% - Énfasis3 36 6" xfId="16861"/>
    <cellStyle name="60% - Énfasis3 36 7" xfId="18269"/>
    <cellStyle name="60% - Énfasis3 36 8" xfId="19677"/>
    <cellStyle name="60% - Énfasis3 36 9" xfId="21085"/>
    <cellStyle name="60% - Énfasis3 37" xfId="6994"/>
    <cellStyle name="60% - Énfasis3 37 10" xfId="22599"/>
    <cellStyle name="60% - Énfasis3 37 11" xfId="24007"/>
    <cellStyle name="60% - Énfasis3 37 12" xfId="25415"/>
    <cellStyle name="60% - Énfasis3 37 13" xfId="26823"/>
    <cellStyle name="60% - Énfasis3 37 14" xfId="28231"/>
    <cellStyle name="60% - Énfasis3 37 15" xfId="29640"/>
    <cellStyle name="60% - Énfasis3 37 16" xfId="31049"/>
    <cellStyle name="60% - Énfasis3 37 17" xfId="32457"/>
    <cellStyle name="60% - Énfasis3 37 18" xfId="33864"/>
    <cellStyle name="60% - Énfasis3 37 19" xfId="35273"/>
    <cellStyle name="60% - Énfasis3 37 2" xfId="11335"/>
    <cellStyle name="60% - Énfasis3 37 20" xfId="36685"/>
    <cellStyle name="60% - Énfasis3 37 21" xfId="38093"/>
    <cellStyle name="60% - Énfasis3 37 22" xfId="39499"/>
    <cellStyle name="60% - Énfasis3 37 23" xfId="40904"/>
    <cellStyle name="60% - Énfasis3 37 24" xfId="42307"/>
    <cellStyle name="60% - Énfasis3 37 25" xfId="43706"/>
    <cellStyle name="60% - Énfasis3 37 26" xfId="45102"/>
    <cellStyle name="60% - Énfasis3 37 27" xfId="46492"/>
    <cellStyle name="60% - Énfasis3 37 28" xfId="47866"/>
    <cellStyle name="60% - Énfasis3 37 29" xfId="49224"/>
    <cellStyle name="60% - Énfasis3 37 3" xfId="12743"/>
    <cellStyle name="60% - Énfasis3 37 30" xfId="50558"/>
    <cellStyle name="60% - Énfasis3 37 31" xfId="51863"/>
    <cellStyle name="60% - Énfasis3 37 32" xfId="53131"/>
    <cellStyle name="60% - Énfasis3 37 33" xfId="54332"/>
    <cellStyle name="60% - Énfasis3 37 34" xfId="55436"/>
    <cellStyle name="60% - Énfasis3 37 35" xfId="56420"/>
    <cellStyle name="60% - Énfasis3 37 36" xfId="57202"/>
    <cellStyle name="60% - Énfasis3 37 37" xfId="57733"/>
    <cellStyle name="60% - Énfasis3 37 4" xfId="14151"/>
    <cellStyle name="60% - Énfasis3 37 5" xfId="15559"/>
    <cellStyle name="60% - Énfasis3 37 6" xfId="16967"/>
    <cellStyle name="60% - Énfasis3 37 7" xfId="18375"/>
    <cellStyle name="60% - Énfasis3 37 8" xfId="19783"/>
    <cellStyle name="60% - Énfasis3 37 9" xfId="21191"/>
    <cellStyle name="60% - Énfasis3 38" xfId="7121"/>
    <cellStyle name="60% - Énfasis3 38 10" xfId="22702"/>
    <cellStyle name="60% - Énfasis3 38 11" xfId="24110"/>
    <cellStyle name="60% - Énfasis3 38 12" xfId="25518"/>
    <cellStyle name="60% - Énfasis3 38 13" xfId="26926"/>
    <cellStyle name="60% - Énfasis3 38 14" xfId="28334"/>
    <cellStyle name="60% - Énfasis3 38 15" xfId="29743"/>
    <cellStyle name="60% - Énfasis3 38 16" xfId="31150"/>
    <cellStyle name="60% - Énfasis3 38 17" xfId="32560"/>
    <cellStyle name="60% - Énfasis3 38 18" xfId="33967"/>
    <cellStyle name="60% - Énfasis3 38 19" xfId="35375"/>
    <cellStyle name="60% - Énfasis3 38 2" xfId="11438"/>
    <cellStyle name="60% - Énfasis3 38 20" xfId="36788"/>
    <cellStyle name="60% - Énfasis3 38 21" xfId="38196"/>
    <cellStyle name="60% - Énfasis3 38 22" xfId="39602"/>
    <cellStyle name="60% - Énfasis3 38 23" xfId="41007"/>
    <cellStyle name="60% - Énfasis3 38 24" xfId="42410"/>
    <cellStyle name="60% - Énfasis3 38 25" xfId="43809"/>
    <cellStyle name="60% - Énfasis3 38 26" xfId="45205"/>
    <cellStyle name="60% - Énfasis3 38 27" xfId="46595"/>
    <cellStyle name="60% - Énfasis3 38 28" xfId="47967"/>
    <cellStyle name="60% - Énfasis3 38 29" xfId="49320"/>
    <cellStyle name="60% - Énfasis3 38 3" xfId="12846"/>
    <cellStyle name="60% - Énfasis3 38 30" xfId="50652"/>
    <cellStyle name="60% - Énfasis3 38 31" xfId="51956"/>
    <cellStyle name="60% - Énfasis3 38 32" xfId="53219"/>
    <cellStyle name="60% - Énfasis3 38 33" xfId="54414"/>
    <cellStyle name="60% - Énfasis3 38 34" xfId="55512"/>
    <cellStyle name="60% - Énfasis3 38 35" xfId="56483"/>
    <cellStyle name="60% - Énfasis3 38 36" xfId="57256"/>
    <cellStyle name="60% - Énfasis3 38 37" xfId="57767"/>
    <cellStyle name="60% - Énfasis3 38 4" xfId="14254"/>
    <cellStyle name="60% - Énfasis3 38 5" xfId="15662"/>
    <cellStyle name="60% - Énfasis3 38 6" xfId="17070"/>
    <cellStyle name="60% - Énfasis3 38 7" xfId="18478"/>
    <cellStyle name="60% - Énfasis3 38 8" xfId="19886"/>
    <cellStyle name="60% - Énfasis3 38 9" xfId="21294"/>
    <cellStyle name="60% - Énfasis3 39" xfId="7248"/>
    <cellStyle name="60% - Énfasis3 39 10" xfId="22801"/>
    <cellStyle name="60% - Énfasis3 39 11" xfId="24209"/>
    <cellStyle name="60% - Énfasis3 39 12" xfId="25617"/>
    <cellStyle name="60% - Énfasis3 39 13" xfId="27025"/>
    <cellStyle name="60% - Énfasis3 39 14" xfId="28433"/>
    <cellStyle name="60% - Énfasis3 39 15" xfId="29843"/>
    <cellStyle name="60% - Énfasis3 39 16" xfId="31250"/>
    <cellStyle name="60% - Énfasis3 39 17" xfId="32660"/>
    <cellStyle name="60% - Énfasis3 39 18" xfId="34067"/>
    <cellStyle name="60% - Énfasis3 39 19" xfId="35475"/>
    <cellStyle name="60% - Énfasis3 39 2" xfId="11537"/>
    <cellStyle name="60% - Énfasis3 39 20" xfId="36888"/>
    <cellStyle name="60% - Énfasis3 39 21" xfId="38296"/>
    <cellStyle name="60% - Énfasis3 39 22" xfId="39702"/>
    <cellStyle name="60% - Énfasis3 39 23" xfId="41107"/>
    <cellStyle name="60% - Énfasis3 39 24" xfId="42509"/>
    <cellStyle name="60% - Énfasis3 39 25" xfId="43908"/>
    <cellStyle name="60% - Énfasis3 39 26" xfId="45304"/>
    <cellStyle name="60% - Énfasis3 39 27" xfId="46692"/>
    <cellStyle name="60% - Énfasis3 39 28" xfId="48062"/>
    <cellStyle name="60% - Énfasis3 39 29" xfId="49415"/>
    <cellStyle name="60% - Énfasis3 39 3" xfId="12945"/>
    <cellStyle name="60% - Énfasis3 39 30" xfId="50743"/>
    <cellStyle name="60% - Énfasis3 39 31" xfId="52047"/>
    <cellStyle name="60% - Énfasis3 39 32" xfId="53307"/>
    <cellStyle name="60% - Énfasis3 39 33" xfId="54500"/>
    <cellStyle name="60% - Énfasis3 39 34" xfId="55591"/>
    <cellStyle name="60% - Énfasis3 39 35" xfId="56554"/>
    <cellStyle name="60% - Énfasis3 39 36" xfId="57309"/>
    <cellStyle name="60% - Énfasis3 39 37" xfId="57801"/>
    <cellStyle name="60% - Énfasis3 39 4" xfId="14353"/>
    <cellStyle name="60% - Énfasis3 39 5" xfId="15761"/>
    <cellStyle name="60% - Énfasis3 39 6" xfId="17169"/>
    <cellStyle name="60% - Énfasis3 39 7" xfId="18577"/>
    <cellStyle name="60% - Énfasis3 39 8" xfId="19985"/>
    <cellStyle name="60% - Énfasis3 39 9" xfId="21393"/>
    <cellStyle name="60% - Énfasis3 4" xfId="2967"/>
    <cellStyle name="60% - Énfasis3 4 2" xfId="3017"/>
    <cellStyle name="60% - Énfasis3 40" xfId="7375"/>
    <cellStyle name="60% - Énfasis3 40 10" xfId="22898"/>
    <cellStyle name="60% - Énfasis3 40 11" xfId="24306"/>
    <cellStyle name="60% - Énfasis3 40 12" xfId="25714"/>
    <cellStyle name="60% - Énfasis3 40 13" xfId="27122"/>
    <cellStyle name="60% - Énfasis3 40 14" xfId="28530"/>
    <cellStyle name="60% - Énfasis3 40 15" xfId="29940"/>
    <cellStyle name="60% - Énfasis3 40 16" xfId="31347"/>
    <cellStyle name="60% - Énfasis3 40 17" xfId="32757"/>
    <cellStyle name="60% - Énfasis3 40 18" xfId="34163"/>
    <cellStyle name="60% - Énfasis3 40 19" xfId="35572"/>
    <cellStyle name="60% - Énfasis3 40 2" xfId="11634"/>
    <cellStyle name="60% - Énfasis3 40 20" xfId="36985"/>
    <cellStyle name="60% - Énfasis3 40 21" xfId="38393"/>
    <cellStyle name="60% - Énfasis3 40 22" xfId="39799"/>
    <cellStyle name="60% - Énfasis3 40 23" xfId="41204"/>
    <cellStyle name="60% - Énfasis3 40 24" xfId="42606"/>
    <cellStyle name="60% - Énfasis3 40 25" xfId="44005"/>
    <cellStyle name="60% - Énfasis3 40 26" xfId="45401"/>
    <cellStyle name="60% - Énfasis3 40 27" xfId="46789"/>
    <cellStyle name="60% - Énfasis3 40 28" xfId="48159"/>
    <cellStyle name="60% - Énfasis3 40 29" xfId="49511"/>
    <cellStyle name="60% - Énfasis3 40 3" xfId="13042"/>
    <cellStyle name="60% - Énfasis3 40 30" xfId="50837"/>
    <cellStyle name="60% - Énfasis3 40 31" xfId="52141"/>
    <cellStyle name="60% - Énfasis3 40 32" xfId="53396"/>
    <cellStyle name="60% - Énfasis3 40 33" xfId="54585"/>
    <cellStyle name="60% - Énfasis3 40 34" xfId="55670"/>
    <cellStyle name="60% - Énfasis3 40 35" xfId="56623"/>
    <cellStyle name="60% - Énfasis3 40 36" xfId="57360"/>
    <cellStyle name="60% - Énfasis3 40 37" xfId="57835"/>
    <cellStyle name="60% - Énfasis3 40 4" xfId="14450"/>
    <cellStyle name="60% - Énfasis3 40 5" xfId="15858"/>
    <cellStyle name="60% - Énfasis3 40 6" xfId="17266"/>
    <cellStyle name="60% - Énfasis3 40 7" xfId="18674"/>
    <cellStyle name="60% - Énfasis3 40 8" xfId="20082"/>
    <cellStyle name="60% - Énfasis3 40 9" xfId="21490"/>
    <cellStyle name="60% - Énfasis3 41" xfId="7501"/>
    <cellStyle name="60% - Énfasis3 41 10" xfId="22986"/>
    <cellStyle name="60% - Énfasis3 41 11" xfId="24394"/>
    <cellStyle name="60% - Énfasis3 41 12" xfId="25802"/>
    <cellStyle name="60% - Énfasis3 41 13" xfId="27210"/>
    <cellStyle name="60% - Énfasis3 41 14" xfId="28618"/>
    <cellStyle name="60% - Énfasis3 41 15" xfId="30028"/>
    <cellStyle name="60% - Énfasis3 41 16" xfId="31435"/>
    <cellStyle name="60% - Énfasis3 41 17" xfId="32845"/>
    <cellStyle name="60% - Énfasis3 41 18" xfId="34251"/>
    <cellStyle name="60% - Énfasis3 41 19" xfId="35660"/>
    <cellStyle name="60% - Énfasis3 41 2" xfId="11722"/>
    <cellStyle name="60% - Énfasis3 41 20" xfId="37073"/>
    <cellStyle name="60% - Énfasis3 41 21" xfId="38481"/>
    <cellStyle name="60% - Énfasis3 41 22" xfId="39887"/>
    <cellStyle name="60% - Énfasis3 41 23" xfId="41292"/>
    <cellStyle name="60% - Énfasis3 41 24" xfId="42694"/>
    <cellStyle name="60% - Énfasis3 41 25" xfId="44093"/>
    <cellStyle name="60% - Énfasis3 41 26" xfId="45489"/>
    <cellStyle name="60% - Énfasis3 41 27" xfId="46875"/>
    <cellStyle name="60% - Énfasis3 41 28" xfId="48245"/>
    <cellStyle name="60% - Énfasis3 41 29" xfId="49597"/>
    <cellStyle name="60% - Énfasis3 41 3" xfId="13130"/>
    <cellStyle name="60% - Énfasis3 41 30" xfId="50923"/>
    <cellStyle name="60% - Énfasis3 41 31" xfId="52226"/>
    <cellStyle name="60% - Énfasis3 41 32" xfId="53479"/>
    <cellStyle name="60% - Énfasis3 41 33" xfId="54664"/>
    <cellStyle name="60% - Énfasis3 41 34" xfId="55742"/>
    <cellStyle name="60% - Énfasis3 41 35" xfId="56681"/>
    <cellStyle name="60% - Énfasis3 41 36" xfId="57407"/>
    <cellStyle name="60% - Énfasis3 41 37" xfId="57867"/>
    <cellStyle name="60% - Énfasis3 41 4" xfId="14538"/>
    <cellStyle name="60% - Énfasis3 41 5" xfId="15946"/>
    <cellStyle name="60% - Énfasis3 41 6" xfId="17354"/>
    <cellStyle name="60% - Énfasis3 41 7" xfId="18762"/>
    <cellStyle name="60% - Énfasis3 41 8" xfId="20170"/>
    <cellStyle name="60% - Énfasis3 41 9" xfId="21578"/>
    <cellStyle name="60% - Énfasis3 42" xfId="7628"/>
    <cellStyle name="60% - Énfasis3 43" xfId="8417"/>
    <cellStyle name="60% - Énfasis3 44" xfId="10013"/>
    <cellStyle name="60% - Énfasis3 45" xfId="9895"/>
    <cellStyle name="60% - Énfasis3 46" xfId="9993"/>
    <cellStyle name="60% - Énfasis3 47" xfId="11842"/>
    <cellStyle name="60% - Énfasis3 48" xfId="13250"/>
    <cellStyle name="60% - Énfasis3 49" xfId="14658"/>
    <cellStyle name="60% - Énfasis3 5" xfId="3018"/>
    <cellStyle name="60% - Énfasis3 50" xfId="16066"/>
    <cellStyle name="60% - Énfasis3 51" xfId="17474"/>
    <cellStyle name="60% - Énfasis3 52" xfId="18882"/>
    <cellStyle name="60% - Énfasis3 53" xfId="20290"/>
    <cellStyle name="60% - Énfasis3 54" xfId="21698"/>
    <cellStyle name="60% - Énfasis3 55" xfId="23106"/>
    <cellStyle name="60% - Énfasis3 56" xfId="24514"/>
    <cellStyle name="60% - Énfasis3 57" xfId="25922"/>
    <cellStyle name="60% - Énfasis3 58" xfId="27330"/>
    <cellStyle name="60% - Énfasis3 59" xfId="28738"/>
    <cellStyle name="60% - Énfasis3 6" xfId="3019"/>
    <cellStyle name="60% - Énfasis3 60" xfId="30406"/>
    <cellStyle name="60% - Énfasis3 61" xfId="30766"/>
    <cellStyle name="60% - Énfasis3 62" xfId="29680"/>
    <cellStyle name="60% - Énfasis3 63" xfId="34290"/>
    <cellStyle name="60% - Énfasis3 64" xfId="35442"/>
    <cellStyle name="60% - Énfasis3 65" xfId="37192"/>
    <cellStyle name="60% - Énfasis3 66" xfId="38600"/>
    <cellStyle name="60% - Énfasis3 67" xfId="40006"/>
    <cellStyle name="60% - Énfasis3 68" xfId="41411"/>
    <cellStyle name="60% - Énfasis3 69" xfId="42813"/>
    <cellStyle name="60% - Énfasis3 7" xfId="3020"/>
    <cellStyle name="60% - Énfasis3 70" xfId="44212"/>
    <cellStyle name="60% - Énfasis3 71" xfId="45608"/>
    <cellStyle name="60% - Énfasis3 72" xfId="46992"/>
    <cellStyle name="60% - Énfasis3 73" xfId="48361"/>
    <cellStyle name="60% - Énfasis3 74" xfId="49712"/>
    <cellStyle name="60% - Énfasis3 75" xfId="51034"/>
    <cellStyle name="60% - Énfasis3 76" xfId="52332"/>
    <cellStyle name="60% - Énfasis3 77" xfId="53578"/>
    <cellStyle name="60% - Énfasis3 8" xfId="3184"/>
    <cellStyle name="60% - Énfasis3 8 10" xfId="4629"/>
    <cellStyle name="60% - Énfasis3 8 11" xfId="4766"/>
    <cellStyle name="60% - Énfasis3 8 12" xfId="4888"/>
    <cellStyle name="60% - Énfasis3 8 13" xfId="5014"/>
    <cellStyle name="60% - Énfasis3 8 14" xfId="5132"/>
    <cellStyle name="60% - Énfasis3 8 15" xfId="5265"/>
    <cellStyle name="60% - Énfasis3 8 16" xfId="5391"/>
    <cellStyle name="60% - Énfasis3 8 17" xfId="5515"/>
    <cellStyle name="60% - Énfasis3 8 18" xfId="5638"/>
    <cellStyle name="60% - Énfasis3 8 19" xfId="5736"/>
    <cellStyle name="60% - Énfasis3 8 2" xfId="3652"/>
    <cellStyle name="60% - Énfasis3 8 20" xfId="5906"/>
    <cellStyle name="60% - Énfasis3 8 21" xfId="6033"/>
    <cellStyle name="60% - Énfasis3 8 22" xfId="6160"/>
    <cellStyle name="60% - Énfasis3 8 23" xfId="6287"/>
    <cellStyle name="60% - Énfasis3 8 24" xfId="6414"/>
    <cellStyle name="60% - Énfasis3 8 25" xfId="6541"/>
    <cellStyle name="60% - Énfasis3 8 26" xfId="6668"/>
    <cellStyle name="60% - Énfasis3 8 27" xfId="6795"/>
    <cellStyle name="60% - Énfasis3 8 28" xfId="6922"/>
    <cellStyle name="60% - Énfasis3 8 29" xfId="7049"/>
    <cellStyle name="60% - Énfasis3 8 3" xfId="3776"/>
    <cellStyle name="60% - Énfasis3 8 30" xfId="7176"/>
    <cellStyle name="60% - Énfasis3 8 31" xfId="7303"/>
    <cellStyle name="60% - Énfasis3 8 32" xfId="7430"/>
    <cellStyle name="60% - Énfasis3 8 33" xfId="7556"/>
    <cellStyle name="60% - Énfasis3 8 34" xfId="7683"/>
    <cellStyle name="60% - Énfasis3 8 35" xfId="7774"/>
    <cellStyle name="60% - Énfasis3 8 36" xfId="6088"/>
    <cellStyle name="60% - Énfasis3 8 37" xfId="7910"/>
    <cellStyle name="60% - Énfasis3 8 38" xfId="8875"/>
    <cellStyle name="60% - Énfasis3 8 39" xfId="7970"/>
    <cellStyle name="60% - Énfasis3 8 4" xfId="3897"/>
    <cellStyle name="60% - Énfasis3 8 40" xfId="9743"/>
    <cellStyle name="60% - Énfasis3 8 41" xfId="10214"/>
    <cellStyle name="60% - Énfasis3 8 42" xfId="8079"/>
    <cellStyle name="60% - Énfasis3 8 43" xfId="9736"/>
    <cellStyle name="60% - Énfasis3 8 44" xfId="10951"/>
    <cellStyle name="60% - Énfasis3 8 45" xfId="12359"/>
    <cellStyle name="60% - Énfasis3 8 46" xfId="13767"/>
    <cellStyle name="60% - Énfasis3 8 47" xfId="15175"/>
    <cellStyle name="60% - Énfasis3 8 48" xfId="16583"/>
    <cellStyle name="60% - Énfasis3 8 49" xfId="17991"/>
    <cellStyle name="60% - Énfasis3 8 5" xfId="4020"/>
    <cellStyle name="60% - Énfasis3 8 50" xfId="19399"/>
    <cellStyle name="60% - Énfasis3 8 51" xfId="20807"/>
    <cellStyle name="60% - Énfasis3 8 52" xfId="22215"/>
    <cellStyle name="60% - Énfasis3 8 53" xfId="33565"/>
    <cellStyle name="60% - Énfasis3 8 54" xfId="29303"/>
    <cellStyle name="60% - Énfasis3 8 55" xfId="27491"/>
    <cellStyle name="60% - Énfasis3 8 56" xfId="28316"/>
    <cellStyle name="60% - Énfasis3 8 57" xfId="34041"/>
    <cellStyle name="60% - Énfasis3 8 58" xfId="29389"/>
    <cellStyle name="60% - Énfasis3 8 59" xfId="30695"/>
    <cellStyle name="60% - Énfasis3 8 6" xfId="4143"/>
    <cellStyle name="60% - Énfasis3 8 60" xfId="23368"/>
    <cellStyle name="60% - Énfasis3 8 61" xfId="34424"/>
    <cellStyle name="60% - Énfasis3 8 62" xfId="36301"/>
    <cellStyle name="60% - Énfasis3 8 63" xfId="37709"/>
    <cellStyle name="60% - Énfasis3 8 64" xfId="39115"/>
    <cellStyle name="60% - Énfasis3 8 65" xfId="40520"/>
    <cellStyle name="60% - Énfasis3 8 66" xfId="41924"/>
    <cellStyle name="60% - Énfasis3 8 67" xfId="43324"/>
    <cellStyle name="60% - Énfasis3 8 68" xfId="44721"/>
    <cellStyle name="60% - Énfasis3 8 69" xfId="46113"/>
    <cellStyle name="60% - Énfasis3 8 7" xfId="4267"/>
    <cellStyle name="60% - Énfasis3 8 70" xfId="47490"/>
    <cellStyle name="60% - Énfasis3 8 8" xfId="4390"/>
    <cellStyle name="60% - Énfasis3 8 9" xfId="4515"/>
    <cellStyle name="60% - Énfasis3 9" xfId="3225"/>
    <cellStyle name="60% - Énfasis3 9 10" xfId="3595"/>
    <cellStyle name="60% - Énfasis3 9 11" xfId="4573"/>
    <cellStyle name="60% - Énfasis3 9 12" xfId="4040"/>
    <cellStyle name="60% - Énfasis3 9 13" xfId="4438"/>
    <cellStyle name="60% - Énfasis3 9 14" xfId="4076"/>
    <cellStyle name="60% - Énfasis3 9 15" xfId="3815"/>
    <cellStyle name="60% - Énfasis3 9 16" xfId="3456"/>
    <cellStyle name="60% - Énfasis3 9 17" xfId="4178"/>
    <cellStyle name="60% - Énfasis3 9 18" xfId="4569"/>
    <cellStyle name="60% - Énfasis3 9 19" xfId="3868"/>
    <cellStyle name="60% - Énfasis3 9 2" xfId="3392"/>
    <cellStyle name="60% - Énfasis3 9 20" xfId="3319"/>
    <cellStyle name="60% - Énfasis3 9 21" xfId="5417"/>
    <cellStyle name="60% - Énfasis3 9 22" xfId="4800"/>
    <cellStyle name="60% - Énfasis3 9 23" xfId="4984"/>
    <cellStyle name="60% - Énfasis3 9 24" xfId="4786"/>
    <cellStyle name="60% - Énfasis3 9 25" xfId="5705"/>
    <cellStyle name="60% - Énfasis3 9 26" xfId="5841"/>
    <cellStyle name="60% - Énfasis3 9 27" xfId="3324"/>
    <cellStyle name="60% - Énfasis3 9 28" xfId="5941"/>
    <cellStyle name="60% - Énfasis3 9 29" xfId="6068"/>
    <cellStyle name="60% - Énfasis3 9 3" xfId="3494"/>
    <cellStyle name="60% - Énfasis3 9 30" xfId="6195"/>
    <cellStyle name="60% - Énfasis3 9 31" xfId="6322"/>
    <cellStyle name="60% - Énfasis3 9 32" xfId="6449"/>
    <cellStyle name="60% - Énfasis3 9 33" xfId="6576"/>
    <cellStyle name="60% - Énfasis3 9 34" xfId="6703"/>
    <cellStyle name="60% - Énfasis3 9 35" xfId="7814"/>
    <cellStyle name="60% - Énfasis3 9 36" xfId="8821"/>
    <cellStyle name="60% - Énfasis3 9 37" xfId="8152"/>
    <cellStyle name="60% - Énfasis3 9 38" xfId="11406"/>
    <cellStyle name="60% - Énfasis3 9 39" xfId="12814"/>
    <cellStyle name="60% - Énfasis3 9 4" xfId="3388"/>
    <cellStyle name="60% - Énfasis3 9 40" xfId="14222"/>
    <cellStyle name="60% - Énfasis3 9 41" xfId="15630"/>
    <cellStyle name="60% - Énfasis3 9 42" xfId="17038"/>
    <cellStyle name="60% - Énfasis3 9 43" xfId="18446"/>
    <cellStyle name="60% - Énfasis3 9 44" xfId="19854"/>
    <cellStyle name="60% - Énfasis3 9 45" xfId="21262"/>
    <cellStyle name="60% - Énfasis3 9 46" xfId="22670"/>
    <cellStyle name="60% - Énfasis3 9 47" xfId="24078"/>
    <cellStyle name="60% - Énfasis3 9 48" xfId="25486"/>
    <cellStyle name="60% - Énfasis3 9 49" xfId="26894"/>
    <cellStyle name="60% - Énfasis3 9 5" xfId="3630"/>
    <cellStyle name="60% - Énfasis3 9 50" xfId="28302"/>
    <cellStyle name="60% - Énfasis3 9 51" xfId="29711"/>
    <cellStyle name="60% - Énfasis3 9 52" xfId="31118"/>
    <cellStyle name="60% - Énfasis3 9 53" xfId="35745"/>
    <cellStyle name="60% - Énfasis3 9 54" xfId="32378"/>
    <cellStyle name="60% - Énfasis3 9 55" xfId="34906"/>
    <cellStyle name="60% - Énfasis3 9 56" xfId="36756"/>
    <cellStyle name="60% - Énfasis3 9 57" xfId="38164"/>
    <cellStyle name="60% - Énfasis3 9 58" xfId="39570"/>
    <cellStyle name="60% - Énfasis3 9 59" xfId="40975"/>
    <cellStyle name="60% - Énfasis3 9 6" xfId="3309"/>
    <cellStyle name="60% - Énfasis3 9 60" xfId="42378"/>
    <cellStyle name="60% - Énfasis3 9 61" xfId="43777"/>
    <cellStyle name="60% - Énfasis3 9 62" xfId="45173"/>
    <cellStyle name="60% - Énfasis3 9 63" xfId="46563"/>
    <cellStyle name="60% - Énfasis3 9 64" xfId="47935"/>
    <cellStyle name="60% - Énfasis3 9 65" xfId="49290"/>
    <cellStyle name="60% - Énfasis3 9 66" xfId="50622"/>
    <cellStyle name="60% - Énfasis3 9 67" xfId="51927"/>
    <cellStyle name="60% - Énfasis3 9 68" xfId="53191"/>
    <cellStyle name="60% - Énfasis3 9 69" xfId="54387"/>
    <cellStyle name="60% - Énfasis3 9 7" xfId="3289"/>
    <cellStyle name="60% - Énfasis3 9 70" xfId="55486"/>
    <cellStyle name="60% - Énfasis3 9 8" xfId="3594"/>
    <cellStyle name="60% - Énfasis3 9 9" xfId="3712"/>
    <cellStyle name="60% - Énfasis4" xfId="277" builtinId="44" customBuiltin="1"/>
    <cellStyle name="60% - Énfasis4 10" xfId="3603"/>
    <cellStyle name="60% - Énfasis4 10 10" xfId="20723"/>
    <cellStyle name="60% - Énfasis4 10 11" xfId="22131"/>
    <cellStyle name="60% - Énfasis4 10 12" xfId="23539"/>
    <cellStyle name="60% - Énfasis4 10 13" xfId="24947"/>
    <cellStyle name="60% - Énfasis4 10 14" xfId="26355"/>
    <cellStyle name="60% - Énfasis4 10 15" xfId="27763"/>
    <cellStyle name="60% - Énfasis4 10 16" xfId="29172"/>
    <cellStyle name="60% - Énfasis4 10 17" xfId="30581"/>
    <cellStyle name="60% - Énfasis4 10 18" xfId="31989"/>
    <cellStyle name="60% - Énfasis4 10 19" xfId="33398"/>
    <cellStyle name="60% - Énfasis4 10 2" xfId="8178"/>
    <cellStyle name="60% - Énfasis4 10 20" xfId="34202"/>
    <cellStyle name="60% - Énfasis4 10 21" xfId="36217"/>
    <cellStyle name="60% - Énfasis4 10 22" xfId="37625"/>
    <cellStyle name="60% - Énfasis4 10 23" xfId="39031"/>
    <cellStyle name="60% - Énfasis4 10 24" xfId="40436"/>
    <cellStyle name="60% - Énfasis4 10 25" xfId="41840"/>
    <cellStyle name="60% - Énfasis4 10 26" xfId="43240"/>
    <cellStyle name="60% - Énfasis4 10 27" xfId="44638"/>
    <cellStyle name="60% - Énfasis4 10 28" xfId="46030"/>
    <cellStyle name="60% - Énfasis4 10 29" xfId="47407"/>
    <cellStyle name="60% - Énfasis4 10 3" xfId="10867"/>
    <cellStyle name="60% - Énfasis4 10 30" xfId="48772"/>
    <cellStyle name="60% - Énfasis4 10 31" xfId="50113"/>
    <cellStyle name="60% - Énfasis4 10 32" xfId="51426"/>
    <cellStyle name="60% - Énfasis4 10 33" xfId="52711"/>
    <cellStyle name="60% - Énfasis4 10 34" xfId="53938"/>
    <cellStyle name="60% - Énfasis4 10 35" xfId="55076"/>
    <cellStyle name="60% - Énfasis4 10 36" xfId="56109"/>
    <cellStyle name="60% - Énfasis4 10 37" xfId="56961"/>
    <cellStyle name="60% - Énfasis4 10 4" xfId="12275"/>
    <cellStyle name="60% - Énfasis4 10 5" xfId="13683"/>
    <cellStyle name="60% - Énfasis4 10 6" xfId="15091"/>
    <cellStyle name="60% - Énfasis4 10 7" xfId="16499"/>
    <cellStyle name="60% - Énfasis4 10 8" xfId="17907"/>
    <cellStyle name="60% - Énfasis4 10 9" xfId="19315"/>
    <cellStyle name="60% - Énfasis4 11" xfId="3719"/>
    <cellStyle name="60% - Énfasis4 11 10" xfId="15555"/>
    <cellStyle name="60% - Énfasis4 11 11" xfId="16963"/>
    <cellStyle name="60% - Énfasis4 11 12" xfId="18371"/>
    <cellStyle name="60% - Énfasis4 11 13" xfId="19779"/>
    <cellStyle name="60% - Énfasis4 11 14" xfId="21187"/>
    <cellStyle name="60% - Énfasis4 11 15" xfId="22595"/>
    <cellStyle name="60% - Énfasis4 11 16" xfId="24003"/>
    <cellStyle name="60% - Énfasis4 11 17" xfId="25411"/>
    <cellStyle name="60% - Énfasis4 11 18" xfId="26819"/>
    <cellStyle name="60% - Énfasis4 11 19" xfId="28227"/>
    <cellStyle name="60% - Énfasis4 11 2" xfId="8340"/>
    <cellStyle name="60% - Énfasis4 11 20" xfId="34044"/>
    <cellStyle name="60% - Énfasis4 11 21" xfId="31854"/>
    <cellStyle name="60% - Énfasis4 11 22" xfId="31557"/>
    <cellStyle name="60% - Énfasis4 11 23" xfId="32380"/>
    <cellStyle name="60% - Énfasis4 11 24" xfId="34943"/>
    <cellStyle name="60% - Énfasis4 11 25" xfId="36681"/>
    <cellStyle name="60% - Énfasis4 11 26" xfId="38089"/>
    <cellStyle name="60% - Énfasis4 11 27" xfId="39495"/>
    <cellStyle name="60% - Énfasis4 11 28" xfId="40900"/>
    <cellStyle name="60% - Énfasis4 11 29" xfId="42303"/>
    <cellStyle name="60% - Énfasis4 11 3" xfId="10300"/>
    <cellStyle name="60% - Énfasis4 11 30" xfId="43702"/>
    <cellStyle name="60% - Énfasis4 11 31" xfId="45098"/>
    <cellStyle name="60% - Énfasis4 11 32" xfId="46488"/>
    <cellStyle name="60% - Énfasis4 11 33" xfId="47862"/>
    <cellStyle name="60% - Énfasis4 11 34" xfId="49220"/>
    <cellStyle name="60% - Énfasis4 11 35" xfId="50554"/>
    <cellStyle name="60% - Énfasis4 11 36" xfId="51859"/>
    <cellStyle name="60% - Énfasis4 11 37" xfId="53127"/>
    <cellStyle name="60% - Énfasis4 11 4" xfId="9790"/>
    <cellStyle name="60% - Énfasis4 11 5" xfId="7944"/>
    <cellStyle name="60% - Énfasis4 11 6" xfId="8937"/>
    <cellStyle name="60% - Énfasis4 11 7" xfId="11331"/>
    <cellStyle name="60% - Énfasis4 11 8" xfId="12739"/>
    <cellStyle name="60% - Énfasis4 11 9" xfId="14147"/>
    <cellStyle name="60% - Énfasis4 12" xfId="3840"/>
    <cellStyle name="60% - Énfasis4 12 10" xfId="14743"/>
    <cellStyle name="60% - Énfasis4 12 11" xfId="16151"/>
    <cellStyle name="60% - Énfasis4 12 12" xfId="17559"/>
    <cellStyle name="60% - Énfasis4 12 13" xfId="18967"/>
    <cellStyle name="60% - Énfasis4 12 14" xfId="20375"/>
    <cellStyle name="60% - Énfasis4 12 15" xfId="21783"/>
    <cellStyle name="60% - Énfasis4 12 16" xfId="23191"/>
    <cellStyle name="60% - Énfasis4 12 17" xfId="24599"/>
    <cellStyle name="60% - Énfasis4 12 18" xfId="26007"/>
    <cellStyle name="60% - Énfasis4 12 19" xfId="27415"/>
    <cellStyle name="60% - Énfasis4 12 2" xfId="8453"/>
    <cellStyle name="60% - Énfasis4 12 20" xfId="28910"/>
    <cellStyle name="60% - Énfasis4 12 21" xfId="35550"/>
    <cellStyle name="60% - Énfasis4 12 22" xfId="35559"/>
    <cellStyle name="60% - Énfasis4 12 23" xfId="34017"/>
    <cellStyle name="60% - Énfasis4 12 24" xfId="29402"/>
    <cellStyle name="60% - Énfasis4 12 25" xfId="35868"/>
    <cellStyle name="60% - Énfasis4 12 26" xfId="37276"/>
    <cellStyle name="60% - Énfasis4 12 27" xfId="38684"/>
    <cellStyle name="60% - Énfasis4 12 28" xfId="40090"/>
    <cellStyle name="60% - Énfasis4 12 29" xfId="41495"/>
    <cellStyle name="60% - Énfasis4 12 3" xfId="9414"/>
    <cellStyle name="60% - Énfasis4 12 30" xfId="42895"/>
    <cellStyle name="60% - Énfasis4 12 31" xfId="44294"/>
    <cellStyle name="60% - Énfasis4 12 32" xfId="45689"/>
    <cellStyle name="60% - Énfasis4 12 33" xfId="47071"/>
    <cellStyle name="60% - Énfasis4 12 34" xfId="48438"/>
    <cellStyle name="60% - Énfasis4 12 35" xfId="49788"/>
    <cellStyle name="60% - Énfasis4 12 36" xfId="51108"/>
    <cellStyle name="60% - Énfasis4 12 37" xfId="52404"/>
    <cellStyle name="60% - Énfasis4 12 4" xfId="8532"/>
    <cellStyle name="60% - Énfasis4 12 5" xfId="8550"/>
    <cellStyle name="60% - Énfasis4 12 6" xfId="9924"/>
    <cellStyle name="60% - Énfasis4 12 7" xfId="10519"/>
    <cellStyle name="60% - Énfasis4 12 8" xfId="11927"/>
    <cellStyle name="60% - Énfasis4 12 9" xfId="13335"/>
    <cellStyle name="60% - Énfasis4 13" xfId="3963"/>
    <cellStyle name="60% - Énfasis4 13 10" xfId="21683"/>
    <cellStyle name="60% - Énfasis4 13 11" xfId="23091"/>
    <cellStyle name="60% - Énfasis4 13 12" xfId="24499"/>
    <cellStyle name="60% - Énfasis4 13 13" xfId="25907"/>
    <cellStyle name="60% - Énfasis4 13 14" xfId="27315"/>
    <cellStyle name="60% - Énfasis4 13 15" xfId="28723"/>
    <cellStyle name="60% - Énfasis4 13 16" xfId="30133"/>
    <cellStyle name="60% - Énfasis4 13 17" xfId="31540"/>
    <cellStyle name="60% - Énfasis4 13 18" xfId="32950"/>
    <cellStyle name="60% - Énfasis4 13 19" xfId="34356"/>
    <cellStyle name="60% - Énfasis4 13 2" xfId="8565"/>
    <cellStyle name="60% - Énfasis4 13 20" xfId="35427"/>
    <cellStyle name="60% - Énfasis4 13 21" xfId="37177"/>
    <cellStyle name="60% - Énfasis4 13 22" xfId="38585"/>
    <cellStyle name="60% - Énfasis4 13 23" xfId="39991"/>
    <cellStyle name="60% - Énfasis4 13 24" xfId="41396"/>
    <cellStyle name="60% - Énfasis4 13 25" xfId="42798"/>
    <cellStyle name="60% - Énfasis4 13 26" xfId="44197"/>
    <cellStyle name="60% - Énfasis4 13 27" xfId="45593"/>
    <cellStyle name="60% - Énfasis4 13 28" xfId="46977"/>
    <cellStyle name="60% - Énfasis4 13 29" xfId="48346"/>
    <cellStyle name="60% - Énfasis4 13 3" xfId="11827"/>
    <cellStyle name="60% - Énfasis4 13 30" xfId="49697"/>
    <cellStyle name="60% - Énfasis4 13 31" xfId="51019"/>
    <cellStyle name="60% - Énfasis4 13 32" xfId="52317"/>
    <cellStyle name="60% - Énfasis4 13 33" xfId="53565"/>
    <cellStyle name="60% - Énfasis4 13 34" xfId="54741"/>
    <cellStyle name="60% - Énfasis4 13 35" xfId="55813"/>
    <cellStyle name="60% - Énfasis4 13 36" xfId="56740"/>
    <cellStyle name="60% - Énfasis4 13 37" xfId="57448"/>
    <cellStyle name="60% - Énfasis4 13 4" xfId="13235"/>
    <cellStyle name="60% - Énfasis4 13 5" xfId="14643"/>
    <cellStyle name="60% - Énfasis4 13 6" xfId="16051"/>
    <cellStyle name="60% - Énfasis4 13 7" xfId="17459"/>
    <cellStyle name="60% - Énfasis4 13 8" xfId="18867"/>
    <cellStyle name="60% - Énfasis4 13 9" xfId="20275"/>
    <cellStyle name="60% - Énfasis4 14" xfId="4086"/>
    <cellStyle name="60% - Énfasis4 14 10" xfId="20715"/>
    <cellStyle name="60% - Énfasis4 14 11" xfId="22123"/>
    <cellStyle name="60% - Énfasis4 14 12" xfId="23531"/>
    <cellStyle name="60% - Énfasis4 14 13" xfId="24939"/>
    <cellStyle name="60% - Énfasis4 14 14" xfId="26347"/>
    <cellStyle name="60% - Énfasis4 14 15" xfId="27755"/>
    <cellStyle name="60% - Énfasis4 14 16" xfId="29164"/>
    <cellStyle name="60% - Énfasis4 14 17" xfId="30573"/>
    <cellStyle name="60% - Énfasis4 14 18" xfId="31981"/>
    <cellStyle name="60% - Énfasis4 14 19" xfId="33390"/>
    <cellStyle name="60% - Énfasis4 14 2" xfId="8678"/>
    <cellStyle name="60% - Énfasis4 14 20" xfId="30318"/>
    <cellStyle name="60% - Énfasis4 14 21" xfId="36209"/>
    <cellStyle name="60% - Énfasis4 14 22" xfId="37617"/>
    <cellStyle name="60% - Énfasis4 14 23" xfId="39023"/>
    <cellStyle name="60% - Énfasis4 14 24" xfId="40428"/>
    <cellStyle name="60% - Énfasis4 14 25" xfId="41832"/>
    <cellStyle name="60% - Énfasis4 14 26" xfId="43232"/>
    <cellStyle name="60% - Énfasis4 14 27" xfId="44630"/>
    <cellStyle name="60% - Énfasis4 14 28" xfId="46022"/>
    <cellStyle name="60% - Énfasis4 14 29" xfId="47399"/>
    <cellStyle name="60% - Énfasis4 14 3" xfId="10859"/>
    <cellStyle name="60% - Énfasis4 14 30" xfId="48764"/>
    <cellStyle name="60% - Énfasis4 14 31" xfId="50105"/>
    <cellStyle name="60% - Énfasis4 14 32" xfId="51418"/>
    <cellStyle name="60% - Énfasis4 14 33" xfId="52703"/>
    <cellStyle name="60% - Énfasis4 14 34" xfId="53930"/>
    <cellStyle name="60% - Énfasis4 14 35" xfId="55069"/>
    <cellStyle name="60% - Énfasis4 14 36" xfId="56103"/>
    <cellStyle name="60% - Énfasis4 14 37" xfId="56955"/>
    <cellStyle name="60% - Énfasis4 14 4" xfId="12267"/>
    <cellStyle name="60% - Énfasis4 14 5" xfId="13675"/>
    <cellStyle name="60% - Énfasis4 14 6" xfId="15083"/>
    <cellStyle name="60% - Énfasis4 14 7" xfId="16491"/>
    <cellStyle name="60% - Énfasis4 14 8" xfId="17899"/>
    <cellStyle name="60% - Énfasis4 14 9" xfId="19307"/>
    <cellStyle name="60% - Énfasis4 15" xfId="4210"/>
    <cellStyle name="60% - Énfasis4 15 10" xfId="17915"/>
    <cellStyle name="60% - Énfasis4 15 11" xfId="19323"/>
    <cellStyle name="60% - Énfasis4 15 12" xfId="20731"/>
    <cellStyle name="60% - Énfasis4 15 13" xfId="22139"/>
    <cellStyle name="60% - Énfasis4 15 14" xfId="23547"/>
    <cellStyle name="60% - Énfasis4 15 15" xfId="24955"/>
    <cellStyle name="60% - Énfasis4 15 16" xfId="26363"/>
    <cellStyle name="60% - Énfasis4 15 17" xfId="27771"/>
    <cellStyle name="60% - Énfasis4 15 18" xfId="29180"/>
    <cellStyle name="60% - Énfasis4 15 19" xfId="30589"/>
    <cellStyle name="60% - Énfasis4 15 2" xfId="8790"/>
    <cellStyle name="60% - Énfasis4 15 20" xfId="30448"/>
    <cellStyle name="60% - Énfasis4 15 21" xfId="35557"/>
    <cellStyle name="60% - Énfasis4 15 22" xfId="33469"/>
    <cellStyle name="60% - Énfasis4 15 23" xfId="36225"/>
    <cellStyle name="60% - Énfasis4 15 24" xfId="37633"/>
    <cellStyle name="60% - Énfasis4 15 25" xfId="39039"/>
    <cellStyle name="60% - Énfasis4 15 26" xfId="40444"/>
    <cellStyle name="60% - Énfasis4 15 27" xfId="41848"/>
    <cellStyle name="60% - Énfasis4 15 28" xfId="43248"/>
    <cellStyle name="60% - Énfasis4 15 29" xfId="44646"/>
    <cellStyle name="60% - Énfasis4 15 3" xfId="4314"/>
    <cellStyle name="60% - Énfasis4 15 30" xfId="46038"/>
    <cellStyle name="60% - Énfasis4 15 31" xfId="47415"/>
    <cellStyle name="60% - Énfasis4 15 32" xfId="48780"/>
    <cellStyle name="60% - Énfasis4 15 33" xfId="50121"/>
    <cellStyle name="60% - Énfasis4 15 34" xfId="51434"/>
    <cellStyle name="60% - Énfasis4 15 35" xfId="52719"/>
    <cellStyle name="60% - Énfasis4 15 36" xfId="53942"/>
    <cellStyle name="60% - Énfasis4 15 37" xfId="55080"/>
    <cellStyle name="60% - Énfasis4 15 4" xfId="8544"/>
    <cellStyle name="60% - Énfasis4 15 5" xfId="10875"/>
    <cellStyle name="60% - Énfasis4 15 6" xfId="12283"/>
    <cellStyle name="60% - Énfasis4 15 7" xfId="13691"/>
    <cellStyle name="60% - Énfasis4 15 8" xfId="15099"/>
    <cellStyle name="60% - Énfasis4 15 9" xfId="16507"/>
    <cellStyle name="60% - Énfasis4 16" xfId="4334"/>
    <cellStyle name="60% - Énfasis4 16 10" xfId="21608"/>
    <cellStyle name="60% - Énfasis4 16 11" xfId="23016"/>
    <cellStyle name="60% - Énfasis4 16 12" xfId="24424"/>
    <cellStyle name="60% - Énfasis4 16 13" xfId="25832"/>
    <cellStyle name="60% - Énfasis4 16 14" xfId="27240"/>
    <cellStyle name="60% - Énfasis4 16 15" xfId="28648"/>
    <cellStyle name="60% - Énfasis4 16 16" xfId="30058"/>
    <cellStyle name="60% - Énfasis4 16 17" xfId="31465"/>
    <cellStyle name="60% - Énfasis4 16 18" xfId="32875"/>
    <cellStyle name="60% - Énfasis4 16 19" xfId="34281"/>
    <cellStyle name="60% - Énfasis4 16 2" xfId="8902"/>
    <cellStyle name="60% - Énfasis4 16 20" xfId="27720"/>
    <cellStyle name="60% - Énfasis4 16 21" xfId="37103"/>
    <cellStyle name="60% - Énfasis4 16 22" xfId="38511"/>
    <cellStyle name="60% - Énfasis4 16 23" xfId="39917"/>
    <cellStyle name="60% - Énfasis4 16 24" xfId="41322"/>
    <cellStyle name="60% - Énfasis4 16 25" xfId="42724"/>
    <cellStyle name="60% - Énfasis4 16 26" xfId="44123"/>
    <cellStyle name="60% - Énfasis4 16 27" xfId="45519"/>
    <cellStyle name="60% - Énfasis4 16 28" xfId="46905"/>
    <cellStyle name="60% - Énfasis4 16 29" xfId="48275"/>
    <cellStyle name="60% - Énfasis4 16 3" xfId="11752"/>
    <cellStyle name="60% - Énfasis4 16 30" xfId="49627"/>
    <cellStyle name="60% - Énfasis4 16 31" xfId="50953"/>
    <cellStyle name="60% - Énfasis4 16 32" xfId="52256"/>
    <cellStyle name="60% - Énfasis4 16 33" xfId="53508"/>
    <cellStyle name="60% - Énfasis4 16 34" xfId="54692"/>
    <cellStyle name="60% - Énfasis4 16 35" xfId="55769"/>
    <cellStyle name="60% - Énfasis4 16 36" xfId="56707"/>
    <cellStyle name="60% - Énfasis4 16 37" xfId="57429"/>
    <cellStyle name="60% - Énfasis4 16 4" xfId="13160"/>
    <cellStyle name="60% - Énfasis4 16 5" xfId="14568"/>
    <cellStyle name="60% - Énfasis4 16 6" xfId="15976"/>
    <cellStyle name="60% - Énfasis4 16 7" xfId="17384"/>
    <cellStyle name="60% - Énfasis4 16 8" xfId="18792"/>
    <cellStyle name="60% - Énfasis4 16 9" xfId="20200"/>
    <cellStyle name="60% - Énfasis4 17" xfId="4458"/>
    <cellStyle name="60% - Énfasis4 17 10" xfId="20382"/>
    <cellStyle name="60% - Énfasis4 17 11" xfId="21790"/>
    <cellStyle name="60% - Énfasis4 17 12" xfId="23198"/>
    <cellStyle name="60% - Énfasis4 17 13" xfId="24606"/>
    <cellStyle name="60% - Énfasis4 17 14" xfId="26014"/>
    <cellStyle name="60% - Énfasis4 17 15" xfId="27422"/>
    <cellStyle name="60% - Énfasis4 17 16" xfId="28830"/>
    <cellStyle name="60% - Énfasis4 17 17" xfId="30240"/>
    <cellStyle name="60% - Énfasis4 17 18" xfId="31647"/>
    <cellStyle name="60% - Énfasis4 17 19" xfId="33057"/>
    <cellStyle name="60% - Énfasis4 17 2" xfId="9012"/>
    <cellStyle name="60% - Énfasis4 17 20" xfId="33709"/>
    <cellStyle name="60% - Énfasis4 17 21" xfId="35875"/>
    <cellStyle name="60% - Énfasis4 17 22" xfId="37283"/>
    <cellStyle name="60% - Énfasis4 17 23" xfId="38691"/>
    <cellStyle name="60% - Énfasis4 17 24" xfId="40097"/>
    <cellStyle name="60% - Énfasis4 17 25" xfId="41502"/>
    <cellStyle name="60% - Énfasis4 17 26" xfId="42902"/>
    <cellStyle name="60% - Énfasis4 17 27" xfId="44301"/>
    <cellStyle name="60% - Énfasis4 17 28" xfId="45696"/>
    <cellStyle name="60% - Énfasis4 17 29" xfId="47078"/>
    <cellStyle name="60% - Énfasis4 17 3" xfId="10526"/>
    <cellStyle name="60% - Énfasis4 17 30" xfId="48445"/>
    <cellStyle name="60% - Énfasis4 17 31" xfId="49795"/>
    <cellStyle name="60% - Énfasis4 17 32" xfId="51115"/>
    <cellStyle name="60% - Énfasis4 17 33" xfId="52410"/>
    <cellStyle name="60% - Énfasis4 17 34" xfId="53651"/>
    <cellStyle name="60% - Énfasis4 17 35" xfId="54816"/>
    <cellStyle name="60% - Énfasis4 17 36" xfId="55879"/>
    <cellStyle name="60% - Énfasis4 17 37" xfId="56787"/>
    <cellStyle name="60% - Énfasis4 17 4" xfId="11934"/>
    <cellStyle name="60% - Énfasis4 17 5" xfId="13342"/>
    <cellStyle name="60% - Énfasis4 17 6" xfId="14750"/>
    <cellStyle name="60% - Énfasis4 17 7" xfId="16158"/>
    <cellStyle name="60% - Énfasis4 17 8" xfId="17566"/>
    <cellStyle name="60% - Énfasis4 17 9" xfId="18974"/>
    <cellStyle name="60% - Énfasis4 18" xfId="3536"/>
    <cellStyle name="60% - Énfasis4 18 10" xfId="19274"/>
    <cellStyle name="60% - Énfasis4 18 11" xfId="20682"/>
    <cellStyle name="60% - Énfasis4 18 12" xfId="22090"/>
    <cellStyle name="60% - Énfasis4 18 13" xfId="23498"/>
    <cellStyle name="60% - Énfasis4 18 14" xfId="24906"/>
    <cellStyle name="60% - Énfasis4 18 15" xfId="26314"/>
    <cellStyle name="60% - Énfasis4 18 16" xfId="27722"/>
    <cellStyle name="60% - Énfasis4 18 17" xfId="29131"/>
    <cellStyle name="60% - Énfasis4 18 18" xfId="30540"/>
    <cellStyle name="60% - Énfasis4 18 19" xfId="31948"/>
    <cellStyle name="60% - Énfasis4 18 2" xfId="8112"/>
    <cellStyle name="60% - Énfasis4 18 20" xfId="29812"/>
    <cellStyle name="60% - Énfasis4 18 21" xfId="28086"/>
    <cellStyle name="60% - Énfasis4 18 22" xfId="36176"/>
    <cellStyle name="60% - Énfasis4 18 23" xfId="37584"/>
    <cellStyle name="60% - Énfasis4 18 24" xfId="38990"/>
    <cellStyle name="60% - Énfasis4 18 25" xfId="40396"/>
    <cellStyle name="60% - Énfasis4 18 26" xfId="41800"/>
    <cellStyle name="60% - Énfasis4 18 27" xfId="43200"/>
    <cellStyle name="60% - Énfasis4 18 28" xfId="44599"/>
    <cellStyle name="60% - Énfasis4 18 29" xfId="45991"/>
    <cellStyle name="60% - Énfasis4 18 3" xfId="10337"/>
    <cellStyle name="60% - Énfasis4 18 30" xfId="47368"/>
    <cellStyle name="60% - Énfasis4 18 31" xfId="48733"/>
    <cellStyle name="60% - Énfasis4 18 32" xfId="50078"/>
    <cellStyle name="60% - Énfasis4 18 33" xfId="51391"/>
    <cellStyle name="60% - Énfasis4 18 34" xfId="52678"/>
    <cellStyle name="60% - Énfasis4 18 35" xfId="53907"/>
    <cellStyle name="60% - Énfasis4 18 36" xfId="55050"/>
    <cellStyle name="60% - Énfasis4 18 37" xfId="56086"/>
    <cellStyle name="60% - Énfasis4 18 4" xfId="10826"/>
    <cellStyle name="60% - Énfasis4 18 5" xfId="12234"/>
    <cellStyle name="60% - Énfasis4 18 6" xfId="13642"/>
    <cellStyle name="60% - Énfasis4 18 7" xfId="15050"/>
    <cellStyle name="60% - Énfasis4 18 8" xfId="16458"/>
    <cellStyle name="60% - Énfasis4 18 9" xfId="17866"/>
    <cellStyle name="60% - Énfasis4 19" xfId="4709"/>
    <cellStyle name="60% - Énfasis4 19 10" xfId="17325"/>
    <cellStyle name="60% - Énfasis4 19 11" xfId="18733"/>
    <cellStyle name="60% - Énfasis4 19 12" xfId="20141"/>
    <cellStyle name="60% - Énfasis4 19 13" xfId="21549"/>
    <cellStyle name="60% - Énfasis4 19 14" xfId="22957"/>
    <cellStyle name="60% - Énfasis4 19 15" xfId="24365"/>
    <cellStyle name="60% - Énfasis4 19 16" xfId="25773"/>
    <cellStyle name="60% - Énfasis4 19 17" xfId="27181"/>
    <cellStyle name="60% - Énfasis4 19 18" xfId="28589"/>
    <cellStyle name="60% - Énfasis4 19 19" xfId="29999"/>
    <cellStyle name="60% - Énfasis4 19 2" xfId="9243"/>
    <cellStyle name="60% - Énfasis4 19 20" xfId="35534"/>
    <cellStyle name="60% - Énfasis4 19 21" xfId="33494"/>
    <cellStyle name="60% - Énfasis4 19 22" xfId="28800"/>
    <cellStyle name="60% - Énfasis4 19 23" xfId="35335"/>
    <cellStyle name="60% - Énfasis4 19 24" xfId="37044"/>
    <cellStyle name="60% - Énfasis4 19 25" xfId="38452"/>
    <cellStyle name="60% - Énfasis4 19 26" xfId="39858"/>
    <cellStyle name="60% - Énfasis4 19 27" xfId="41263"/>
    <cellStyle name="60% - Énfasis4 19 28" xfId="42665"/>
    <cellStyle name="60% - Énfasis4 19 29" xfId="44064"/>
    <cellStyle name="60% - Énfasis4 19 3" xfId="8511"/>
    <cellStyle name="60% - Énfasis4 19 30" xfId="45460"/>
    <cellStyle name="60% - Énfasis4 19 31" xfId="46847"/>
    <cellStyle name="60% - Énfasis4 19 32" xfId="48217"/>
    <cellStyle name="60% - Énfasis4 19 33" xfId="49569"/>
    <cellStyle name="60% - Énfasis4 19 34" xfId="50895"/>
    <cellStyle name="60% - Énfasis4 19 35" xfId="52198"/>
    <cellStyle name="60% - Énfasis4 19 36" xfId="53452"/>
    <cellStyle name="60% - Énfasis4 19 37" xfId="54640"/>
    <cellStyle name="60% - Énfasis4 19 4" xfId="10370"/>
    <cellStyle name="60% - Énfasis4 19 5" xfId="10028"/>
    <cellStyle name="60% - Énfasis4 19 6" xfId="11693"/>
    <cellStyle name="60% - Énfasis4 19 7" xfId="13101"/>
    <cellStyle name="60% - Énfasis4 19 8" xfId="14509"/>
    <cellStyle name="60% - Énfasis4 19 9" xfId="15917"/>
    <cellStyle name="60% - Énfasis4 2" xfId="111"/>
    <cellStyle name="60% - Énfasis4 2 10" xfId="1150"/>
    <cellStyle name="60% - Énfasis4 2 11" xfId="1310"/>
    <cellStyle name="60% - Énfasis4 2 12" xfId="1469"/>
    <cellStyle name="60% - Énfasis4 2 13" xfId="1628"/>
    <cellStyle name="60% - Énfasis4 2 14" xfId="1784"/>
    <cellStyle name="60% - Énfasis4 2 15" xfId="1940"/>
    <cellStyle name="60% - Énfasis4 2 16" xfId="2246"/>
    <cellStyle name="60% - Énfasis4 2 17" xfId="2306"/>
    <cellStyle name="60% - Énfasis4 2 18" xfId="2427"/>
    <cellStyle name="60% - Énfasis4 2 19" xfId="2584"/>
    <cellStyle name="60% - Énfasis4 2 2" xfId="406"/>
    <cellStyle name="60% - Énfasis4 2 20" xfId="2788"/>
    <cellStyle name="60% - Énfasis4 2 3" xfId="464"/>
    <cellStyle name="60% - Énfasis4 2 4" xfId="566"/>
    <cellStyle name="60% - Énfasis4 2 5" xfId="623"/>
    <cellStyle name="60% - Énfasis4 2 5 2" xfId="57944"/>
    <cellStyle name="60% - Énfasis4 2 6" xfId="680"/>
    <cellStyle name="60% - Énfasis4 2 6 2" xfId="58023"/>
    <cellStyle name="60% - Énfasis4 2 7" xfId="744"/>
    <cellStyle name="60% - Énfasis4 2 7 2" xfId="58092"/>
    <cellStyle name="60% - Énfasis4 2 8" xfId="830"/>
    <cellStyle name="60% - Énfasis4 2 9" xfId="990"/>
    <cellStyle name="60% - Énfasis4 20" xfId="4832"/>
    <cellStyle name="60% - Énfasis4 20 10" xfId="17625"/>
    <cellStyle name="60% - Énfasis4 20 11" xfId="19033"/>
    <cellStyle name="60% - Énfasis4 20 12" xfId="20441"/>
    <cellStyle name="60% - Énfasis4 20 13" xfId="21849"/>
    <cellStyle name="60% - Énfasis4 20 14" xfId="23257"/>
    <cellStyle name="60% - Énfasis4 20 15" xfId="24665"/>
    <cellStyle name="60% - Énfasis4 20 16" xfId="26073"/>
    <cellStyle name="60% - Énfasis4 20 17" xfId="27481"/>
    <cellStyle name="60% - Énfasis4 20 18" xfId="28889"/>
    <cellStyle name="60% - Énfasis4 20 19" xfId="30299"/>
    <cellStyle name="60% - Énfasis4 20 2" xfId="9357"/>
    <cellStyle name="60% - Énfasis4 20 20" xfId="33063"/>
    <cellStyle name="60% - Énfasis4 20 21" xfId="27712"/>
    <cellStyle name="60% - Énfasis4 20 22" xfId="32419"/>
    <cellStyle name="60% - Énfasis4 20 23" xfId="35934"/>
    <cellStyle name="60% - Énfasis4 20 24" xfId="37342"/>
    <cellStyle name="60% - Énfasis4 20 25" xfId="38750"/>
    <cellStyle name="60% - Énfasis4 20 26" xfId="40156"/>
    <cellStyle name="60% - Énfasis4 20 27" xfId="41561"/>
    <cellStyle name="60% - Énfasis4 20 28" xfId="42961"/>
    <cellStyle name="60% - Énfasis4 20 29" xfId="44360"/>
    <cellStyle name="60% - Énfasis4 20 3" xfId="7907"/>
    <cellStyle name="60% - Énfasis4 20 30" xfId="45754"/>
    <cellStyle name="60% - Énfasis4 20 31" xfId="47135"/>
    <cellStyle name="60% - Énfasis4 20 32" xfId="48502"/>
    <cellStyle name="60% - Énfasis4 20 33" xfId="49852"/>
    <cellStyle name="60% - Énfasis4 20 34" xfId="51171"/>
    <cellStyle name="60% - Énfasis4 20 35" xfId="52466"/>
    <cellStyle name="60% - Énfasis4 20 36" xfId="53706"/>
    <cellStyle name="60% - Énfasis4 20 37" xfId="54870"/>
    <cellStyle name="60% - Énfasis4 20 4" xfId="8979"/>
    <cellStyle name="60% - Énfasis4 20 5" xfId="10585"/>
    <cellStyle name="60% - Énfasis4 20 6" xfId="11993"/>
    <cellStyle name="60% - Énfasis4 20 7" xfId="13401"/>
    <cellStyle name="60% - Énfasis4 20 8" xfId="14809"/>
    <cellStyle name="60% - Énfasis4 20 9" xfId="16217"/>
    <cellStyle name="60% - Énfasis4 21" xfId="4956"/>
    <cellStyle name="60% - Énfasis4 21 10" xfId="20123"/>
    <cellStyle name="60% - Énfasis4 21 11" xfId="21531"/>
    <cellStyle name="60% - Énfasis4 21 12" xfId="22939"/>
    <cellStyle name="60% - Énfasis4 21 13" xfId="24347"/>
    <cellStyle name="60% - Énfasis4 21 14" xfId="25755"/>
    <cellStyle name="60% - Énfasis4 21 15" xfId="27163"/>
    <cellStyle name="60% - Énfasis4 21 16" xfId="28571"/>
    <cellStyle name="60% - Énfasis4 21 17" xfId="29981"/>
    <cellStyle name="60% - Énfasis4 21 18" xfId="31388"/>
    <cellStyle name="60% - Énfasis4 21 19" xfId="32798"/>
    <cellStyle name="60% - Énfasis4 21 2" xfId="9467"/>
    <cellStyle name="60% - Énfasis4 21 20" xfId="32948"/>
    <cellStyle name="60% - Énfasis4 21 21" xfId="35317"/>
    <cellStyle name="60% - Énfasis4 21 22" xfId="37026"/>
    <cellStyle name="60% - Énfasis4 21 23" xfId="38434"/>
    <cellStyle name="60% - Énfasis4 21 24" xfId="39840"/>
    <cellStyle name="60% - Énfasis4 21 25" xfId="41245"/>
    <cellStyle name="60% - Énfasis4 21 26" xfId="42647"/>
    <cellStyle name="60% - Énfasis4 21 27" xfId="44046"/>
    <cellStyle name="60% - Énfasis4 21 28" xfId="45442"/>
    <cellStyle name="60% - Énfasis4 21 29" xfId="46829"/>
    <cellStyle name="60% - Énfasis4 21 3" xfId="9513"/>
    <cellStyle name="60% - Énfasis4 21 30" xfId="48199"/>
    <cellStyle name="60% - Énfasis4 21 31" xfId="49551"/>
    <cellStyle name="60% - Énfasis4 21 32" xfId="50877"/>
    <cellStyle name="60% - Énfasis4 21 33" xfId="52180"/>
    <cellStyle name="60% - Énfasis4 21 34" xfId="53435"/>
    <cellStyle name="60% - Énfasis4 21 35" xfId="54623"/>
    <cellStyle name="60% - Énfasis4 21 36" xfId="55707"/>
    <cellStyle name="60% - Énfasis4 21 37" xfId="56651"/>
    <cellStyle name="60% - Énfasis4 21 4" xfId="11675"/>
    <cellStyle name="60% - Énfasis4 21 5" xfId="13083"/>
    <cellStyle name="60% - Énfasis4 21 6" xfId="14491"/>
    <cellStyle name="60% - Énfasis4 21 7" xfId="15899"/>
    <cellStyle name="60% - Énfasis4 21 8" xfId="17307"/>
    <cellStyle name="60% - Énfasis4 21 9" xfId="18715"/>
    <cellStyle name="60% - Énfasis4 22" xfId="5167"/>
    <cellStyle name="60% - Énfasis4 22 10" xfId="20811"/>
    <cellStyle name="60% - Énfasis4 22 11" xfId="22219"/>
    <cellStyle name="60% - Énfasis4 22 12" xfId="23627"/>
    <cellStyle name="60% - Énfasis4 22 13" xfId="25035"/>
    <cellStyle name="60% - Énfasis4 22 14" xfId="26443"/>
    <cellStyle name="60% - Énfasis4 22 15" xfId="27851"/>
    <cellStyle name="60% - Énfasis4 22 16" xfId="29260"/>
    <cellStyle name="60% - Énfasis4 22 17" xfId="30669"/>
    <cellStyle name="60% - Énfasis4 22 18" xfId="32077"/>
    <cellStyle name="60% - Énfasis4 22 19" xfId="33486"/>
    <cellStyle name="60% - Énfasis4 22 2" xfId="9661"/>
    <cellStyle name="60% - Énfasis4 22 20" xfId="34428"/>
    <cellStyle name="60% - Énfasis4 22 21" xfId="36305"/>
    <cellStyle name="60% - Énfasis4 22 22" xfId="37713"/>
    <cellStyle name="60% - Énfasis4 22 23" xfId="39119"/>
    <cellStyle name="60% - Énfasis4 22 24" xfId="40524"/>
    <cellStyle name="60% - Énfasis4 22 25" xfId="41928"/>
    <cellStyle name="60% - Énfasis4 22 26" xfId="43328"/>
    <cellStyle name="60% - Énfasis4 22 27" xfId="44725"/>
    <cellStyle name="60% - Énfasis4 22 28" xfId="46117"/>
    <cellStyle name="60% - Énfasis4 22 29" xfId="47494"/>
    <cellStyle name="60% - Énfasis4 22 3" xfId="10955"/>
    <cellStyle name="60% - Énfasis4 22 30" xfId="48857"/>
    <cellStyle name="60% - Énfasis4 22 31" xfId="50198"/>
    <cellStyle name="60% - Énfasis4 22 32" xfId="51511"/>
    <cellStyle name="60% - Énfasis4 22 33" xfId="52793"/>
    <cellStyle name="60% - Énfasis4 22 34" xfId="54010"/>
    <cellStyle name="60% - Énfasis4 22 35" xfId="55143"/>
    <cellStyle name="60% - Énfasis4 22 36" xfId="56168"/>
    <cellStyle name="60% - Énfasis4 22 37" xfId="57006"/>
    <cellStyle name="60% - Énfasis4 22 4" xfId="12363"/>
    <cellStyle name="60% - Énfasis4 22 5" xfId="13771"/>
    <cellStyle name="60% - Énfasis4 22 6" xfId="15179"/>
    <cellStyle name="60% - Énfasis4 22 7" xfId="16587"/>
    <cellStyle name="60% - Énfasis4 22 8" xfId="17995"/>
    <cellStyle name="60% - Énfasis4 22 9" xfId="19403"/>
    <cellStyle name="60% - Énfasis4 23" xfId="5208"/>
    <cellStyle name="60% - Énfasis4 23 10" xfId="20366"/>
    <cellStyle name="60% - Énfasis4 23 11" xfId="21774"/>
    <cellStyle name="60% - Énfasis4 23 12" xfId="23182"/>
    <cellStyle name="60% - Énfasis4 23 13" xfId="24590"/>
    <cellStyle name="60% - Énfasis4 23 14" xfId="25998"/>
    <cellStyle name="60% - Énfasis4 23 15" xfId="27406"/>
    <cellStyle name="60% - Énfasis4 23 16" xfId="28814"/>
    <cellStyle name="60% - Énfasis4 23 17" xfId="30224"/>
    <cellStyle name="60% - Énfasis4 23 18" xfId="31631"/>
    <cellStyle name="60% - Énfasis4 23 19" xfId="33041"/>
    <cellStyle name="60% - Énfasis4 23 2" xfId="9700"/>
    <cellStyle name="60% - Énfasis4 23 20" xfId="33139"/>
    <cellStyle name="60% - Énfasis4 23 21" xfId="35859"/>
    <cellStyle name="60% - Énfasis4 23 22" xfId="37267"/>
    <cellStyle name="60% - Énfasis4 23 23" xfId="38675"/>
    <cellStyle name="60% - Énfasis4 23 24" xfId="40081"/>
    <cellStyle name="60% - Énfasis4 23 25" xfId="41486"/>
    <cellStyle name="60% - Énfasis4 23 26" xfId="42886"/>
    <cellStyle name="60% - Énfasis4 23 27" xfId="44285"/>
    <cellStyle name="60% - Énfasis4 23 28" xfId="45680"/>
    <cellStyle name="60% - Énfasis4 23 29" xfId="47062"/>
    <cellStyle name="60% - Énfasis4 23 3" xfId="10510"/>
    <cellStyle name="60% - Énfasis4 23 30" xfId="48429"/>
    <cellStyle name="60% - Énfasis4 23 31" xfId="49779"/>
    <cellStyle name="60% - Énfasis4 23 32" xfId="51099"/>
    <cellStyle name="60% - Énfasis4 23 33" xfId="52395"/>
    <cellStyle name="60% - Énfasis4 23 34" xfId="53639"/>
    <cellStyle name="60% - Énfasis4 23 35" xfId="54805"/>
    <cellStyle name="60% - Énfasis4 23 36" xfId="55868"/>
    <cellStyle name="60% - Énfasis4 23 37" xfId="56779"/>
    <cellStyle name="60% - Énfasis4 23 4" xfId="11918"/>
    <cellStyle name="60% - Énfasis4 23 5" xfId="13326"/>
    <cellStyle name="60% - Énfasis4 23 6" xfId="14734"/>
    <cellStyle name="60% - Énfasis4 23 7" xfId="16142"/>
    <cellStyle name="60% - Énfasis4 23 8" xfId="17550"/>
    <cellStyle name="60% - Énfasis4 23 9" xfId="18958"/>
    <cellStyle name="60% - Énfasis4 24" xfId="5333"/>
    <cellStyle name="60% - Énfasis4 24 10" xfId="14329"/>
    <cellStyle name="60% - Énfasis4 24 11" xfId="15737"/>
    <cellStyle name="60% - Énfasis4 24 12" xfId="17145"/>
    <cellStyle name="60% - Énfasis4 24 13" xfId="18553"/>
    <cellStyle name="60% - Énfasis4 24 14" xfId="19961"/>
    <cellStyle name="60% - Énfasis4 24 15" xfId="21369"/>
    <cellStyle name="60% - Énfasis4 24 16" xfId="22777"/>
    <cellStyle name="60% - Énfasis4 24 17" xfId="24185"/>
    <cellStyle name="60% - Énfasis4 24 18" xfId="25593"/>
    <cellStyle name="60% - Énfasis4 24 19" xfId="27001"/>
    <cellStyle name="60% - Énfasis4 24 2" xfId="9822"/>
    <cellStyle name="60% - Énfasis4 24 20" xfId="32179"/>
    <cellStyle name="60% - Énfasis4 24 21" xfId="30798"/>
    <cellStyle name="60% - Énfasis4 24 22" xfId="31924"/>
    <cellStyle name="60% - Énfasis4 24 23" xfId="32041"/>
    <cellStyle name="60% - Énfasis4 24 24" xfId="28284"/>
    <cellStyle name="60% - Énfasis4 24 25" xfId="35136"/>
    <cellStyle name="60% - Énfasis4 24 26" xfId="36864"/>
    <cellStyle name="60% - Énfasis4 24 27" xfId="38272"/>
    <cellStyle name="60% - Énfasis4 24 28" xfId="39678"/>
    <cellStyle name="60% - Énfasis4 24 29" xfId="41083"/>
    <cellStyle name="60% - Énfasis4 24 3" xfId="9756"/>
    <cellStyle name="60% - Énfasis4 24 30" xfId="42485"/>
    <cellStyle name="60% - Énfasis4 24 31" xfId="43884"/>
    <cellStyle name="60% - Énfasis4 24 32" xfId="45280"/>
    <cellStyle name="60% - Énfasis4 24 33" xfId="46668"/>
    <cellStyle name="60% - Énfasis4 24 34" xfId="48038"/>
    <cellStyle name="60% - Énfasis4 24 35" xfId="49391"/>
    <cellStyle name="60% - Énfasis4 24 36" xfId="50720"/>
    <cellStyle name="60% - Énfasis4 24 37" xfId="52024"/>
    <cellStyle name="60% - Énfasis4 24 4" xfId="5436"/>
    <cellStyle name="60% - Énfasis4 24 5" xfId="5439"/>
    <cellStyle name="60% - Énfasis4 24 6" xfId="9237"/>
    <cellStyle name="60% - Énfasis4 24 7" xfId="9419"/>
    <cellStyle name="60% - Énfasis4 24 8" xfId="11513"/>
    <cellStyle name="60% - Énfasis4 24 9" xfId="12921"/>
    <cellStyle name="60% - Énfasis4 25" xfId="5459"/>
    <cellStyle name="60% - Énfasis4 25 10" xfId="16356"/>
    <cellStyle name="60% - Énfasis4 25 11" xfId="17764"/>
    <cellStyle name="60% - Énfasis4 25 12" xfId="19172"/>
    <cellStyle name="60% - Énfasis4 25 13" xfId="20580"/>
    <cellStyle name="60% - Énfasis4 25 14" xfId="21988"/>
    <cellStyle name="60% - Énfasis4 25 15" xfId="23396"/>
    <cellStyle name="60% - Énfasis4 25 16" xfId="24804"/>
    <cellStyle name="60% - Énfasis4 25 17" xfId="26212"/>
    <cellStyle name="60% - Énfasis4 25 18" xfId="27620"/>
    <cellStyle name="60% - Énfasis4 25 19" xfId="29028"/>
    <cellStyle name="60% - Énfasis4 25 2" xfId="9943"/>
    <cellStyle name="60% - Énfasis4 25 20" xfId="34274"/>
    <cellStyle name="60% - Énfasis4 25 21" xfId="31844"/>
    <cellStyle name="60% - Énfasis4 25 22" xfId="33261"/>
    <cellStyle name="60% - Énfasis4 25 23" xfId="29247"/>
    <cellStyle name="60% - Énfasis4 25 24" xfId="36073"/>
    <cellStyle name="60% - Énfasis4 25 25" xfId="37481"/>
    <cellStyle name="60% - Énfasis4 25 26" xfId="38887"/>
    <cellStyle name="60% - Énfasis4 25 27" xfId="40293"/>
    <cellStyle name="60% - Énfasis4 25 28" xfId="41697"/>
    <cellStyle name="60% - Énfasis4 25 29" xfId="43097"/>
    <cellStyle name="60% - Énfasis4 25 3" xfId="8414"/>
    <cellStyle name="60% - Énfasis4 25 30" xfId="44496"/>
    <cellStyle name="60% - Énfasis4 25 31" xfId="45889"/>
    <cellStyle name="60% - Énfasis4 25 32" xfId="47266"/>
    <cellStyle name="60% - Énfasis4 25 33" xfId="48632"/>
    <cellStyle name="60% - Énfasis4 25 34" xfId="49981"/>
    <cellStyle name="60% - Énfasis4 25 35" xfId="51299"/>
    <cellStyle name="60% - Énfasis4 25 36" xfId="52591"/>
    <cellStyle name="60% - Énfasis4 25 37" xfId="53825"/>
    <cellStyle name="60% - Énfasis4 25 4" xfId="8246"/>
    <cellStyle name="60% - Énfasis4 25 5" xfId="9663"/>
    <cellStyle name="60% - Énfasis4 25 6" xfId="10724"/>
    <cellStyle name="60% - Énfasis4 25 7" xfId="12132"/>
    <cellStyle name="60% - Énfasis4 25 8" xfId="13540"/>
    <cellStyle name="60% - Énfasis4 25 9" xfId="14948"/>
    <cellStyle name="60% - Énfasis4 26" xfId="5581"/>
    <cellStyle name="60% - Énfasis4 26 10" xfId="19662"/>
    <cellStyle name="60% - Énfasis4 26 11" xfId="21070"/>
    <cellStyle name="60% - Énfasis4 26 12" xfId="22478"/>
    <cellStyle name="60% - Énfasis4 26 13" xfId="23886"/>
    <cellStyle name="60% - Énfasis4 26 14" xfId="25294"/>
    <cellStyle name="60% - Énfasis4 26 15" xfId="26702"/>
    <cellStyle name="60% - Énfasis4 26 16" xfId="28110"/>
    <cellStyle name="60% - Énfasis4 26 17" xfId="29519"/>
    <cellStyle name="60% - Énfasis4 26 18" xfId="30928"/>
    <cellStyle name="60% - Énfasis4 26 19" xfId="32336"/>
    <cellStyle name="60% - Énfasis4 26 2" xfId="10062"/>
    <cellStyle name="60% - Énfasis4 26 20" xfId="33571"/>
    <cellStyle name="60% - Énfasis4 26 21" xfId="34700"/>
    <cellStyle name="60% - Énfasis4 26 22" xfId="36564"/>
    <cellStyle name="60% - Énfasis4 26 23" xfId="37972"/>
    <cellStyle name="60% - Énfasis4 26 24" xfId="39378"/>
    <cellStyle name="60% - Énfasis4 26 25" xfId="40783"/>
    <cellStyle name="60% - Énfasis4 26 26" xfId="42187"/>
    <cellStyle name="60% - Énfasis4 26 27" xfId="43586"/>
    <cellStyle name="60% - Énfasis4 26 28" xfId="44982"/>
    <cellStyle name="60% - Énfasis4 26 29" xfId="46373"/>
    <cellStyle name="60% - Énfasis4 26 3" xfId="8470"/>
    <cellStyle name="60% - Énfasis4 26 30" xfId="47747"/>
    <cellStyle name="60% - Énfasis4 26 31" xfId="49106"/>
    <cellStyle name="60% - Énfasis4 26 32" xfId="50443"/>
    <cellStyle name="60% - Énfasis4 26 33" xfId="51751"/>
    <cellStyle name="60% - Énfasis4 26 34" xfId="53022"/>
    <cellStyle name="60% - Énfasis4 26 35" xfId="54225"/>
    <cellStyle name="60% - Énfasis4 26 36" xfId="55336"/>
    <cellStyle name="60% - Énfasis4 26 37" xfId="56337"/>
    <cellStyle name="60% - Énfasis4 26 4" xfId="11214"/>
    <cellStyle name="60% - Énfasis4 26 5" xfId="12622"/>
    <cellStyle name="60% - Énfasis4 26 6" xfId="14030"/>
    <cellStyle name="60% - Énfasis4 26 7" xfId="15438"/>
    <cellStyle name="60% - Énfasis4 26 8" xfId="16846"/>
    <cellStyle name="60% - Énfasis4 26 9" xfId="18254"/>
    <cellStyle name="60% - Énfasis4 27" xfId="5165"/>
    <cellStyle name="60% - Énfasis4 27 10" xfId="20923"/>
    <cellStyle name="60% - Énfasis4 27 11" xfId="22331"/>
    <cellStyle name="60% - Énfasis4 27 12" xfId="23739"/>
    <cellStyle name="60% - Énfasis4 27 13" xfId="25147"/>
    <cellStyle name="60% - Énfasis4 27 14" xfId="26555"/>
    <cellStyle name="60% - Énfasis4 27 15" xfId="27963"/>
    <cellStyle name="60% - Énfasis4 27 16" xfId="29372"/>
    <cellStyle name="60% - Énfasis4 27 17" xfId="30781"/>
    <cellStyle name="60% - Énfasis4 27 18" xfId="32189"/>
    <cellStyle name="60% - Énfasis4 27 19" xfId="33597"/>
    <cellStyle name="60% - Énfasis4 27 2" xfId="9660"/>
    <cellStyle name="60% - Énfasis4 27 20" xfId="34545"/>
    <cellStyle name="60% - Énfasis4 27 21" xfId="36417"/>
    <cellStyle name="60% - Énfasis4 27 22" xfId="37825"/>
    <cellStyle name="60% - Énfasis4 27 23" xfId="39231"/>
    <cellStyle name="60% - Énfasis4 27 24" xfId="40636"/>
    <cellStyle name="60% - Énfasis4 27 25" xfId="42040"/>
    <cellStyle name="60% - Énfasis4 27 26" xfId="43440"/>
    <cellStyle name="60% - Énfasis4 27 27" xfId="44836"/>
    <cellStyle name="60% - Énfasis4 27 28" xfId="46228"/>
    <cellStyle name="60% - Énfasis4 27 29" xfId="47605"/>
    <cellStyle name="60% - Énfasis4 27 3" xfId="11067"/>
    <cellStyle name="60% - Énfasis4 27 30" xfId="48966"/>
    <cellStyle name="60% - Énfasis4 27 31" xfId="50305"/>
    <cellStyle name="60% - Énfasis4 27 32" xfId="51615"/>
    <cellStyle name="60% - Énfasis4 27 33" xfId="52893"/>
    <cellStyle name="60% - Énfasis4 27 34" xfId="54102"/>
    <cellStyle name="60% - Énfasis4 27 35" xfId="55226"/>
    <cellStyle name="60% - Énfasis4 27 36" xfId="56238"/>
    <cellStyle name="60% - Énfasis4 27 37" xfId="57062"/>
    <cellStyle name="60% - Énfasis4 27 4" xfId="12475"/>
    <cellStyle name="60% - Énfasis4 27 5" xfId="13883"/>
    <cellStyle name="60% - Énfasis4 27 6" xfId="15291"/>
    <cellStyle name="60% - Énfasis4 27 7" xfId="16699"/>
    <cellStyle name="60% - Énfasis4 27 8" xfId="18107"/>
    <cellStyle name="60% - Énfasis4 27 9" xfId="19515"/>
    <cellStyle name="60% - Énfasis4 28" xfId="5848"/>
    <cellStyle name="60% - Énfasis4 28 10" xfId="15824"/>
    <cellStyle name="60% - Énfasis4 28 11" xfId="17232"/>
    <cellStyle name="60% - Énfasis4 28 12" xfId="18640"/>
    <cellStyle name="60% - Énfasis4 28 13" xfId="20048"/>
    <cellStyle name="60% - Énfasis4 28 14" xfId="21456"/>
    <cellStyle name="60% - Énfasis4 28 15" xfId="22864"/>
    <cellStyle name="60% - Énfasis4 28 16" xfId="24272"/>
    <cellStyle name="60% - Énfasis4 28 17" xfId="25680"/>
    <cellStyle name="60% - Énfasis4 28 18" xfId="27088"/>
    <cellStyle name="60% - Énfasis4 28 19" xfId="28496"/>
    <cellStyle name="60% - Énfasis4 28 2" xfId="10308"/>
    <cellStyle name="60% - Énfasis4 28 20" xfId="33475"/>
    <cellStyle name="60% - Énfasis4 28 21" xfId="33127"/>
    <cellStyle name="60% - Énfasis4 28 22" xfId="30564"/>
    <cellStyle name="60% - Énfasis4 28 23" xfId="27946"/>
    <cellStyle name="60% - Énfasis4 28 24" xfId="35231"/>
    <cellStyle name="60% - Énfasis4 28 25" xfId="36951"/>
    <cellStyle name="60% - Énfasis4 28 26" xfId="38359"/>
    <cellStyle name="60% - Énfasis4 28 27" xfId="39765"/>
    <cellStyle name="60% - Énfasis4 28 28" xfId="41170"/>
    <cellStyle name="60% - Énfasis4 28 29" xfId="42572"/>
    <cellStyle name="60% - Énfasis4 28 3" xfId="10042"/>
    <cellStyle name="60% - Énfasis4 28 30" xfId="43971"/>
    <cellStyle name="60% - Énfasis4 28 31" xfId="45367"/>
    <cellStyle name="60% - Énfasis4 28 32" xfId="46755"/>
    <cellStyle name="60% - Énfasis4 28 33" xfId="48125"/>
    <cellStyle name="60% - Énfasis4 28 34" xfId="49478"/>
    <cellStyle name="60% - Énfasis4 28 35" xfId="50805"/>
    <cellStyle name="60% - Énfasis4 28 36" xfId="52109"/>
    <cellStyle name="60% - Énfasis4 28 37" xfId="53366"/>
    <cellStyle name="60% - Énfasis4 28 4" xfId="8241"/>
    <cellStyle name="60% - Énfasis4 28 5" xfId="9262"/>
    <cellStyle name="60% - Énfasis4 28 6" xfId="9177"/>
    <cellStyle name="60% - Énfasis4 28 7" xfId="11600"/>
    <cellStyle name="60% - Énfasis4 28 8" xfId="13008"/>
    <cellStyle name="60% - Énfasis4 28 9" xfId="14416"/>
    <cellStyle name="60% - Énfasis4 29" xfId="5975"/>
    <cellStyle name="60% - Énfasis4 29 10" xfId="15620"/>
    <cellStyle name="60% - Énfasis4 29 11" xfId="17028"/>
    <cellStyle name="60% - Énfasis4 29 12" xfId="18436"/>
    <cellStyle name="60% - Énfasis4 29 13" xfId="19844"/>
    <cellStyle name="60% - Énfasis4 29 14" xfId="21252"/>
    <cellStyle name="60% - Énfasis4 29 15" xfId="22660"/>
    <cellStyle name="60% - Énfasis4 29 16" xfId="24068"/>
    <cellStyle name="60% - Énfasis4 29 17" xfId="25476"/>
    <cellStyle name="60% - Énfasis4 29 18" xfId="26884"/>
    <cellStyle name="60% - Énfasis4 29 19" xfId="28292"/>
    <cellStyle name="60% - Énfasis4 29 2" xfId="10427"/>
    <cellStyle name="60% - Énfasis4 29 20" xfId="33329"/>
    <cellStyle name="60% - Énfasis4 29 21" xfId="26676"/>
    <cellStyle name="60% - Énfasis4 29 22" xfId="30236"/>
    <cellStyle name="60% - Énfasis4 29 23" xfId="35459"/>
    <cellStyle name="60% - Énfasis4 29 24" xfId="34896"/>
    <cellStyle name="60% - Énfasis4 29 25" xfId="36746"/>
    <cellStyle name="60% - Énfasis4 29 26" xfId="38154"/>
    <cellStyle name="60% - Énfasis4 29 27" xfId="39560"/>
    <cellStyle name="60% - Énfasis4 29 28" xfId="40965"/>
    <cellStyle name="60% - Énfasis4 29 29" xfId="42368"/>
    <cellStyle name="60% - Énfasis4 29 3" xfId="9159"/>
    <cellStyle name="60% - Énfasis4 29 30" xfId="43767"/>
    <cellStyle name="60% - Énfasis4 29 31" xfId="45163"/>
    <cellStyle name="60% - Énfasis4 29 32" xfId="46553"/>
    <cellStyle name="60% - Énfasis4 29 33" xfId="47926"/>
    <cellStyle name="60% - Énfasis4 29 34" xfId="49282"/>
    <cellStyle name="60% - Énfasis4 29 35" xfId="50615"/>
    <cellStyle name="60% - Énfasis4 29 36" xfId="51920"/>
    <cellStyle name="60% - Énfasis4 29 37" xfId="53184"/>
    <cellStyle name="60% - Énfasis4 29 4" xfId="10136"/>
    <cellStyle name="60% - Énfasis4 29 5" xfId="6997"/>
    <cellStyle name="60% - Énfasis4 29 6" xfId="8437"/>
    <cellStyle name="60% - Énfasis4 29 7" xfId="11396"/>
    <cellStyle name="60% - Énfasis4 29 8" xfId="12804"/>
    <cellStyle name="60% - Énfasis4 29 9" xfId="14212"/>
    <cellStyle name="60% - Énfasis4 3" xfId="488"/>
    <cellStyle name="60% - Énfasis4 3 10" xfId="2120"/>
    <cellStyle name="60% - Énfasis4 3 11" xfId="2266"/>
    <cellStyle name="60% - Énfasis4 3 12" xfId="2455"/>
    <cellStyle name="60% - Énfasis4 3 13" xfId="2612"/>
    <cellStyle name="60% - Énfasis4 3 14" xfId="2761"/>
    <cellStyle name="60% - Énfasis4 3 15" xfId="2902"/>
    <cellStyle name="60% - Énfasis4 3 16" xfId="3021"/>
    <cellStyle name="60% - Énfasis4 3 2" xfId="858"/>
    <cellStyle name="60% - Énfasis4 3 2 2" xfId="57976"/>
    <cellStyle name="60% - Énfasis4 3 3" xfId="1018"/>
    <cellStyle name="60% - Énfasis4 3 3 2" xfId="58055"/>
    <cellStyle name="60% - Énfasis4 3 4" xfId="1178"/>
    <cellStyle name="60% - Énfasis4 3 4 2" xfId="58124"/>
    <cellStyle name="60% - Énfasis4 3 5" xfId="1338"/>
    <cellStyle name="60% - Énfasis4 3 6" xfId="1497"/>
    <cellStyle name="60% - Énfasis4 3 7" xfId="1656"/>
    <cellStyle name="60% - Énfasis4 3 8" xfId="1812"/>
    <cellStyle name="60% - Énfasis4 3 9" xfId="1968"/>
    <cellStyle name="60% - Énfasis4 30" xfId="6102"/>
    <cellStyle name="60% - Énfasis4 30 10" xfId="21808"/>
    <cellStyle name="60% - Énfasis4 30 11" xfId="23216"/>
    <cellStyle name="60% - Énfasis4 30 12" xfId="24624"/>
    <cellStyle name="60% - Énfasis4 30 13" xfId="26032"/>
    <cellStyle name="60% - Énfasis4 30 14" xfId="27440"/>
    <cellStyle name="60% - Énfasis4 30 15" xfId="28848"/>
    <cellStyle name="60% - Énfasis4 30 16" xfId="30258"/>
    <cellStyle name="60% - Énfasis4 30 17" xfId="31665"/>
    <cellStyle name="60% - Énfasis4 30 18" xfId="33075"/>
    <cellStyle name="60% - Énfasis4 30 19" xfId="34481"/>
    <cellStyle name="60% - Énfasis4 30 2" xfId="10544"/>
    <cellStyle name="60% - Énfasis4 30 20" xfId="35893"/>
    <cellStyle name="60% - Énfasis4 30 21" xfId="37301"/>
    <cellStyle name="60% - Énfasis4 30 22" xfId="38709"/>
    <cellStyle name="60% - Énfasis4 30 23" xfId="40115"/>
    <cellStyle name="60% - Énfasis4 30 24" xfId="41520"/>
    <cellStyle name="60% - Énfasis4 30 25" xfId="42920"/>
    <cellStyle name="60% - Énfasis4 30 26" xfId="44319"/>
    <cellStyle name="60% - Énfasis4 30 27" xfId="45714"/>
    <cellStyle name="60% - Énfasis4 30 28" xfId="47095"/>
    <cellStyle name="60% - Énfasis4 30 29" xfId="48462"/>
    <cellStyle name="60% - Énfasis4 30 3" xfId="11952"/>
    <cellStyle name="60% - Énfasis4 30 30" xfId="49812"/>
    <cellStyle name="60% - Énfasis4 30 31" xfId="51132"/>
    <cellStyle name="60% - Énfasis4 30 32" xfId="52427"/>
    <cellStyle name="60% - Énfasis4 30 33" xfId="53668"/>
    <cellStyle name="60% - Énfasis4 30 34" xfId="54832"/>
    <cellStyle name="60% - Énfasis4 30 35" xfId="55894"/>
    <cellStyle name="60% - Énfasis4 30 36" xfId="56798"/>
    <cellStyle name="60% - Énfasis4 30 37" xfId="57478"/>
    <cellStyle name="60% - Énfasis4 30 4" xfId="13360"/>
    <cellStyle name="60% - Énfasis4 30 5" xfId="14768"/>
    <cellStyle name="60% - Énfasis4 30 6" xfId="16176"/>
    <cellStyle name="60% - Énfasis4 30 7" xfId="17584"/>
    <cellStyle name="60% - Énfasis4 30 8" xfId="18992"/>
    <cellStyle name="60% - Énfasis4 30 9" xfId="20400"/>
    <cellStyle name="60% - Énfasis4 31" xfId="6229"/>
    <cellStyle name="60% - Énfasis4 31 10" xfId="21925"/>
    <cellStyle name="60% - Énfasis4 31 11" xfId="23333"/>
    <cellStyle name="60% - Énfasis4 31 12" xfId="24741"/>
    <cellStyle name="60% - Énfasis4 31 13" xfId="26149"/>
    <cellStyle name="60% - Énfasis4 31 14" xfId="27557"/>
    <cellStyle name="60% - Énfasis4 31 15" xfId="28965"/>
    <cellStyle name="60% - Énfasis4 31 16" xfId="30375"/>
    <cellStyle name="60% - Énfasis4 31 17" xfId="31782"/>
    <cellStyle name="60% - Énfasis4 31 18" xfId="33191"/>
    <cellStyle name="60% - Énfasis4 31 19" xfId="34598"/>
    <cellStyle name="60% - Énfasis4 31 2" xfId="10661"/>
    <cellStyle name="60% - Énfasis4 31 20" xfId="36010"/>
    <cellStyle name="60% - Énfasis4 31 21" xfId="37418"/>
    <cellStyle name="60% - Énfasis4 31 22" xfId="38826"/>
    <cellStyle name="60% - Énfasis4 31 23" xfId="40232"/>
    <cellStyle name="60% - Énfasis4 31 24" xfId="41636"/>
    <cellStyle name="60% - Énfasis4 31 25" xfId="43036"/>
    <cellStyle name="60% - Énfasis4 31 26" xfId="44435"/>
    <cellStyle name="60% - Énfasis4 31 27" xfId="45828"/>
    <cellStyle name="60% - Énfasis4 31 28" xfId="47207"/>
    <cellStyle name="60% - Énfasis4 31 29" xfId="48573"/>
    <cellStyle name="60% - Énfasis4 31 3" xfId="12069"/>
    <cellStyle name="60% - Énfasis4 31 30" xfId="49923"/>
    <cellStyle name="60% - Énfasis4 31 31" xfId="51242"/>
    <cellStyle name="60% - Énfasis4 31 32" xfId="52535"/>
    <cellStyle name="60% - Énfasis4 31 33" xfId="53773"/>
    <cellStyle name="60% - Énfasis4 31 34" xfId="54927"/>
    <cellStyle name="60% - Énfasis4 31 35" xfId="55978"/>
    <cellStyle name="60% - Énfasis4 31 36" xfId="56857"/>
    <cellStyle name="60% - Énfasis4 31 37" xfId="57515"/>
    <cellStyle name="60% - Énfasis4 31 4" xfId="13477"/>
    <cellStyle name="60% - Énfasis4 31 5" xfId="14885"/>
    <cellStyle name="60% - Énfasis4 31 6" xfId="16293"/>
    <cellStyle name="60% - Énfasis4 31 7" xfId="17701"/>
    <cellStyle name="60% - Énfasis4 31 8" xfId="19109"/>
    <cellStyle name="60% - Énfasis4 31 9" xfId="20517"/>
    <cellStyle name="60% - Énfasis4 32" xfId="6356"/>
    <cellStyle name="60% - Énfasis4 32 10" xfId="22039"/>
    <cellStyle name="60% - Énfasis4 32 11" xfId="23447"/>
    <cellStyle name="60% - Énfasis4 32 12" xfId="24855"/>
    <cellStyle name="60% - Énfasis4 32 13" xfId="26263"/>
    <cellStyle name="60% - Énfasis4 32 14" xfId="27671"/>
    <cellStyle name="60% - Énfasis4 32 15" xfId="29080"/>
    <cellStyle name="60% - Énfasis4 32 16" xfId="30489"/>
    <cellStyle name="60% - Énfasis4 32 17" xfId="31897"/>
    <cellStyle name="60% - Énfasis4 32 18" xfId="33306"/>
    <cellStyle name="60% - Énfasis4 32 19" xfId="34714"/>
    <cellStyle name="60% - Énfasis4 32 2" xfId="10775"/>
    <cellStyle name="60% - Énfasis4 32 20" xfId="36125"/>
    <cellStyle name="60% - Énfasis4 32 21" xfId="37533"/>
    <cellStyle name="60% - Énfasis4 32 22" xfId="38939"/>
    <cellStyle name="60% - Énfasis4 32 23" xfId="40345"/>
    <cellStyle name="60% - Énfasis4 32 24" xfId="41749"/>
    <cellStyle name="60% - Énfasis4 32 25" xfId="43149"/>
    <cellStyle name="60% - Énfasis4 32 26" xfId="44548"/>
    <cellStyle name="60% - Énfasis4 32 27" xfId="45941"/>
    <cellStyle name="60% - Énfasis4 32 28" xfId="47318"/>
    <cellStyle name="60% - Énfasis4 32 29" xfId="48683"/>
    <cellStyle name="60% - Énfasis4 32 3" xfId="12183"/>
    <cellStyle name="60% - Énfasis4 32 30" xfId="50029"/>
    <cellStyle name="60% - Énfasis4 32 31" xfId="51345"/>
    <cellStyle name="60% - Énfasis4 32 32" xfId="52634"/>
    <cellStyle name="60% - Énfasis4 32 33" xfId="53865"/>
    <cellStyle name="60% - Énfasis4 32 34" xfId="55008"/>
    <cellStyle name="60% - Énfasis4 32 35" xfId="56049"/>
    <cellStyle name="60% - Énfasis4 32 36" xfId="56914"/>
    <cellStyle name="60% - Énfasis4 32 37" xfId="57551"/>
    <cellStyle name="60% - Énfasis4 32 4" xfId="13591"/>
    <cellStyle name="60% - Énfasis4 32 5" xfId="14999"/>
    <cellStyle name="60% - Énfasis4 32 6" xfId="16407"/>
    <cellStyle name="60% - Énfasis4 32 7" xfId="17815"/>
    <cellStyle name="60% - Énfasis4 32 8" xfId="19223"/>
    <cellStyle name="60% - Énfasis4 32 9" xfId="20631"/>
    <cellStyle name="60% - Énfasis4 33" xfId="6483"/>
    <cellStyle name="60% - Énfasis4 33 10" xfId="22155"/>
    <cellStyle name="60% - Énfasis4 33 11" xfId="23563"/>
    <cellStyle name="60% - Énfasis4 33 12" xfId="24971"/>
    <cellStyle name="60% - Énfasis4 33 13" xfId="26379"/>
    <cellStyle name="60% - Énfasis4 33 14" xfId="27787"/>
    <cellStyle name="60% - Énfasis4 33 15" xfId="29196"/>
    <cellStyle name="60% - Énfasis4 33 16" xfId="30605"/>
    <cellStyle name="60% - Énfasis4 33 17" xfId="32013"/>
    <cellStyle name="60% - Énfasis4 33 18" xfId="33422"/>
    <cellStyle name="60% - Énfasis4 33 19" xfId="34830"/>
    <cellStyle name="60% - Énfasis4 33 2" xfId="10891"/>
    <cellStyle name="60% - Énfasis4 33 20" xfId="36241"/>
    <cellStyle name="60% - Énfasis4 33 21" xfId="37649"/>
    <cellStyle name="60% - Énfasis4 33 22" xfId="39055"/>
    <cellStyle name="60% - Énfasis4 33 23" xfId="40460"/>
    <cellStyle name="60% - Énfasis4 33 24" xfId="41864"/>
    <cellStyle name="60% - Énfasis4 33 25" xfId="43264"/>
    <cellStyle name="60% - Énfasis4 33 26" xfId="44662"/>
    <cellStyle name="60% - Énfasis4 33 27" xfId="46054"/>
    <cellStyle name="60% - Énfasis4 33 28" xfId="47431"/>
    <cellStyle name="60% - Énfasis4 33 29" xfId="48796"/>
    <cellStyle name="60% - Énfasis4 33 3" xfId="12299"/>
    <cellStyle name="60% - Énfasis4 33 30" xfId="50137"/>
    <cellStyle name="60% - Énfasis4 33 31" xfId="51450"/>
    <cellStyle name="60% - Énfasis4 33 32" xfId="52735"/>
    <cellStyle name="60% - Énfasis4 33 33" xfId="53956"/>
    <cellStyle name="60% - Énfasis4 33 34" xfId="55094"/>
    <cellStyle name="60% - Énfasis4 33 35" xfId="56123"/>
    <cellStyle name="60% - Énfasis4 33 36" xfId="56974"/>
    <cellStyle name="60% - Énfasis4 33 37" xfId="57587"/>
    <cellStyle name="60% - Énfasis4 33 4" xfId="13707"/>
    <cellStyle name="60% - Énfasis4 33 5" xfId="15115"/>
    <cellStyle name="60% - Énfasis4 33 6" xfId="16523"/>
    <cellStyle name="60% - Énfasis4 33 7" xfId="17931"/>
    <cellStyle name="60% - Énfasis4 33 8" xfId="19339"/>
    <cellStyle name="60% - Énfasis4 33 9" xfId="20747"/>
    <cellStyle name="60% - Énfasis4 34" xfId="6610"/>
    <cellStyle name="60% - Énfasis4 34 10" xfId="22269"/>
    <cellStyle name="60% - Énfasis4 34 11" xfId="23677"/>
    <cellStyle name="60% - Énfasis4 34 12" xfId="25085"/>
    <cellStyle name="60% - Énfasis4 34 13" xfId="26493"/>
    <cellStyle name="60% - Énfasis4 34 14" xfId="27901"/>
    <cellStyle name="60% - Énfasis4 34 15" xfId="29310"/>
    <cellStyle name="60% - Énfasis4 34 16" xfId="30719"/>
    <cellStyle name="60% - Énfasis4 34 17" xfId="32127"/>
    <cellStyle name="60% - Énfasis4 34 18" xfId="33535"/>
    <cellStyle name="60% - Énfasis4 34 19" xfId="34944"/>
    <cellStyle name="60% - Énfasis4 34 2" xfId="11005"/>
    <cellStyle name="60% - Énfasis4 34 20" xfId="36355"/>
    <cellStyle name="60% - Énfasis4 34 21" xfId="37763"/>
    <cellStyle name="60% - Énfasis4 34 22" xfId="39169"/>
    <cellStyle name="60% - Énfasis4 34 23" xfId="40574"/>
    <cellStyle name="60% - Énfasis4 34 24" xfId="41978"/>
    <cellStyle name="60% - Énfasis4 34 25" xfId="43378"/>
    <cellStyle name="60% - Énfasis4 34 26" xfId="44775"/>
    <cellStyle name="60% - Énfasis4 34 27" xfId="46167"/>
    <cellStyle name="60% - Énfasis4 34 28" xfId="47544"/>
    <cellStyle name="60% - Énfasis4 34 29" xfId="48906"/>
    <cellStyle name="60% - Énfasis4 34 3" xfId="12413"/>
    <cellStyle name="60% - Énfasis4 34 30" xfId="50245"/>
    <cellStyle name="60% - Énfasis4 34 31" xfId="51555"/>
    <cellStyle name="60% - Énfasis4 34 32" xfId="52835"/>
    <cellStyle name="60% - Énfasis4 34 33" xfId="54052"/>
    <cellStyle name="60% - Énfasis4 34 34" xfId="55180"/>
    <cellStyle name="60% - Énfasis4 34 35" xfId="56198"/>
    <cellStyle name="60% - Énfasis4 34 36" xfId="57028"/>
    <cellStyle name="60% - Énfasis4 34 37" xfId="57623"/>
    <cellStyle name="60% - Énfasis4 34 4" xfId="13821"/>
    <cellStyle name="60% - Énfasis4 34 5" xfId="15229"/>
    <cellStyle name="60% - Énfasis4 34 6" xfId="16637"/>
    <cellStyle name="60% - Énfasis4 34 7" xfId="18045"/>
    <cellStyle name="60% - Énfasis4 34 8" xfId="19453"/>
    <cellStyle name="60% - Énfasis4 34 9" xfId="20861"/>
    <cellStyle name="60% - Énfasis4 35" xfId="6737"/>
    <cellStyle name="60% - Énfasis4 35 10" xfId="22381"/>
    <cellStyle name="60% - Énfasis4 35 11" xfId="23789"/>
    <cellStyle name="60% - Énfasis4 35 12" xfId="25197"/>
    <cellStyle name="60% - Énfasis4 35 13" xfId="26605"/>
    <cellStyle name="60% - Énfasis4 35 14" xfId="28013"/>
    <cellStyle name="60% - Énfasis4 35 15" xfId="29422"/>
    <cellStyle name="60% - Énfasis4 35 16" xfId="30831"/>
    <cellStyle name="60% - Énfasis4 35 17" xfId="32239"/>
    <cellStyle name="60% - Énfasis4 35 18" xfId="33647"/>
    <cellStyle name="60% - Énfasis4 35 19" xfId="35055"/>
    <cellStyle name="60% - Énfasis4 35 2" xfId="11117"/>
    <cellStyle name="60% - Énfasis4 35 20" xfId="36467"/>
    <cellStyle name="60% - Énfasis4 35 21" xfId="37875"/>
    <cellStyle name="60% - Énfasis4 35 22" xfId="39281"/>
    <cellStyle name="60% - Énfasis4 35 23" xfId="40686"/>
    <cellStyle name="60% - Énfasis4 35 24" xfId="42090"/>
    <cellStyle name="60% - Énfasis4 35 25" xfId="43489"/>
    <cellStyle name="60% - Énfasis4 35 26" xfId="44885"/>
    <cellStyle name="60% - Énfasis4 35 27" xfId="46277"/>
    <cellStyle name="60% - Énfasis4 35 28" xfId="47654"/>
    <cellStyle name="60% - Énfasis4 35 29" xfId="49013"/>
    <cellStyle name="60% - Énfasis4 35 3" xfId="12525"/>
    <cellStyle name="60% - Énfasis4 35 30" xfId="50352"/>
    <cellStyle name="60% - Énfasis4 35 31" xfId="51662"/>
    <cellStyle name="60% - Énfasis4 35 32" xfId="52938"/>
    <cellStyle name="60% - Énfasis4 35 33" xfId="54145"/>
    <cellStyle name="60% - Énfasis4 35 34" xfId="55265"/>
    <cellStyle name="60% - Énfasis4 35 35" xfId="56272"/>
    <cellStyle name="60% - Énfasis4 35 36" xfId="57086"/>
    <cellStyle name="60% - Énfasis4 35 37" xfId="57659"/>
    <cellStyle name="60% - Énfasis4 35 4" xfId="13933"/>
    <cellStyle name="60% - Énfasis4 35 5" xfId="15341"/>
    <cellStyle name="60% - Énfasis4 35 6" xfId="16749"/>
    <cellStyle name="60% - Énfasis4 35 7" xfId="18157"/>
    <cellStyle name="60% - Énfasis4 35 8" xfId="19565"/>
    <cellStyle name="60% - Énfasis4 35 9" xfId="20973"/>
    <cellStyle name="60% - Énfasis4 36" xfId="6864"/>
    <cellStyle name="60% - Énfasis4 36 10" xfId="22490"/>
    <cellStyle name="60% - Énfasis4 36 11" xfId="23898"/>
    <cellStyle name="60% - Énfasis4 36 12" xfId="25306"/>
    <cellStyle name="60% - Énfasis4 36 13" xfId="26714"/>
    <cellStyle name="60% - Énfasis4 36 14" xfId="28122"/>
    <cellStyle name="60% - Énfasis4 36 15" xfId="29531"/>
    <cellStyle name="60% - Énfasis4 36 16" xfId="30940"/>
    <cellStyle name="60% - Énfasis4 36 17" xfId="32348"/>
    <cellStyle name="60% - Énfasis4 36 18" xfId="33755"/>
    <cellStyle name="60% - Énfasis4 36 19" xfId="35164"/>
    <cellStyle name="60% - Énfasis4 36 2" xfId="11226"/>
    <cellStyle name="60% - Énfasis4 36 20" xfId="36576"/>
    <cellStyle name="60% - Énfasis4 36 21" xfId="37984"/>
    <cellStyle name="60% - Énfasis4 36 22" xfId="39390"/>
    <cellStyle name="60% - Énfasis4 36 23" xfId="40795"/>
    <cellStyle name="60% - Énfasis4 36 24" xfId="42199"/>
    <cellStyle name="60% - Énfasis4 36 25" xfId="43598"/>
    <cellStyle name="60% - Énfasis4 36 26" xfId="44994"/>
    <cellStyle name="60% - Énfasis4 36 27" xfId="46385"/>
    <cellStyle name="60% - Énfasis4 36 28" xfId="47759"/>
    <cellStyle name="60% - Énfasis4 36 29" xfId="49118"/>
    <cellStyle name="60% - Énfasis4 36 3" xfId="12634"/>
    <cellStyle name="60% - Énfasis4 36 30" xfId="50455"/>
    <cellStyle name="60% - Énfasis4 36 31" xfId="51763"/>
    <cellStyle name="60% - Énfasis4 36 32" xfId="53033"/>
    <cellStyle name="60% - Énfasis4 36 33" xfId="54236"/>
    <cellStyle name="60% - Énfasis4 36 34" xfId="55347"/>
    <cellStyle name="60% - Énfasis4 36 35" xfId="56346"/>
    <cellStyle name="60% - Énfasis4 36 36" xfId="57145"/>
    <cellStyle name="60% - Énfasis4 36 37" xfId="57695"/>
    <cellStyle name="60% - Énfasis4 36 4" xfId="14042"/>
    <cellStyle name="60% - Énfasis4 36 5" xfId="15450"/>
    <cellStyle name="60% - Énfasis4 36 6" xfId="16858"/>
    <cellStyle name="60% - Énfasis4 36 7" xfId="18266"/>
    <cellStyle name="60% - Énfasis4 36 8" xfId="19674"/>
    <cellStyle name="60% - Énfasis4 36 9" xfId="21082"/>
    <cellStyle name="60% - Énfasis4 37" xfId="6991"/>
    <cellStyle name="60% - Énfasis4 37 10" xfId="22596"/>
    <cellStyle name="60% - Énfasis4 37 11" xfId="24004"/>
    <cellStyle name="60% - Énfasis4 37 12" xfId="25412"/>
    <cellStyle name="60% - Énfasis4 37 13" xfId="26820"/>
    <cellStyle name="60% - Énfasis4 37 14" xfId="28228"/>
    <cellStyle name="60% - Énfasis4 37 15" xfId="29637"/>
    <cellStyle name="60% - Énfasis4 37 16" xfId="31046"/>
    <cellStyle name="60% - Énfasis4 37 17" xfId="32454"/>
    <cellStyle name="60% - Énfasis4 37 18" xfId="33861"/>
    <cellStyle name="60% - Énfasis4 37 19" xfId="35270"/>
    <cellStyle name="60% - Énfasis4 37 2" xfId="11332"/>
    <cellStyle name="60% - Énfasis4 37 20" xfId="36682"/>
    <cellStyle name="60% - Énfasis4 37 21" xfId="38090"/>
    <cellStyle name="60% - Énfasis4 37 22" xfId="39496"/>
    <cellStyle name="60% - Énfasis4 37 23" xfId="40901"/>
    <cellStyle name="60% - Énfasis4 37 24" xfId="42304"/>
    <cellStyle name="60% - Énfasis4 37 25" xfId="43703"/>
    <cellStyle name="60% - Énfasis4 37 26" xfId="45099"/>
    <cellStyle name="60% - Énfasis4 37 27" xfId="46489"/>
    <cellStyle name="60% - Énfasis4 37 28" xfId="47863"/>
    <cellStyle name="60% - Énfasis4 37 29" xfId="49221"/>
    <cellStyle name="60% - Énfasis4 37 3" xfId="12740"/>
    <cellStyle name="60% - Énfasis4 37 30" xfId="50555"/>
    <cellStyle name="60% - Énfasis4 37 31" xfId="51860"/>
    <cellStyle name="60% - Énfasis4 37 32" xfId="53128"/>
    <cellStyle name="60% - Énfasis4 37 33" xfId="54329"/>
    <cellStyle name="60% - Énfasis4 37 34" xfId="55433"/>
    <cellStyle name="60% - Énfasis4 37 35" xfId="56417"/>
    <cellStyle name="60% - Énfasis4 37 36" xfId="57199"/>
    <cellStyle name="60% - Énfasis4 37 37" xfId="57730"/>
    <cellStyle name="60% - Énfasis4 37 4" xfId="14148"/>
    <cellStyle name="60% - Énfasis4 37 5" xfId="15556"/>
    <cellStyle name="60% - Énfasis4 37 6" xfId="16964"/>
    <cellStyle name="60% - Énfasis4 37 7" xfId="18372"/>
    <cellStyle name="60% - Énfasis4 37 8" xfId="19780"/>
    <cellStyle name="60% - Énfasis4 37 9" xfId="21188"/>
    <cellStyle name="60% - Énfasis4 38" xfId="7118"/>
    <cellStyle name="60% - Énfasis4 38 10" xfId="22699"/>
    <cellStyle name="60% - Énfasis4 38 11" xfId="24107"/>
    <cellStyle name="60% - Énfasis4 38 12" xfId="25515"/>
    <cellStyle name="60% - Énfasis4 38 13" xfId="26923"/>
    <cellStyle name="60% - Énfasis4 38 14" xfId="28331"/>
    <cellStyle name="60% - Énfasis4 38 15" xfId="29740"/>
    <cellStyle name="60% - Énfasis4 38 16" xfId="31147"/>
    <cellStyle name="60% - Énfasis4 38 17" xfId="32557"/>
    <cellStyle name="60% - Énfasis4 38 18" xfId="33964"/>
    <cellStyle name="60% - Énfasis4 38 19" xfId="35372"/>
    <cellStyle name="60% - Énfasis4 38 2" xfId="11435"/>
    <cellStyle name="60% - Énfasis4 38 20" xfId="36785"/>
    <cellStyle name="60% - Énfasis4 38 21" xfId="38193"/>
    <cellStyle name="60% - Énfasis4 38 22" xfId="39599"/>
    <cellStyle name="60% - Énfasis4 38 23" xfId="41004"/>
    <cellStyle name="60% - Énfasis4 38 24" xfId="42407"/>
    <cellStyle name="60% - Énfasis4 38 25" xfId="43806"/>
    <cellStyle name="60% - Énfasis4 38 26" xfId="45202"/>
    <cellStyle name="60% - Énfasis4 38 27" xfId="46592"/>
    <cellStyle name="60% - Énfasis4 38 28" xfId="47964"/>
    <cellStyle name="60% - Énfasis4 38 29" xfId="49317"/>
    <cellStyle name="60% - Énfasis4 38 3" xfId="12843"/>
    <cellStyle name="60% - Énfasis4 38 30" xfId="50649"/>
    <cellStyle name="60% - Énfasis4 38 31" xfId="51953"/>
    <cellStyle name="60% - Énfasis4 38 32" xfId="53216"/>
    <cellStyle name="60% - Énfasis4 38 33" xfId="54411"/>
    <cellStyle name="60% - Énfasis4 38 34" xfId="55509"/>
    <cellStyle name="60% - Énfasis4 38 35" xfId="56480"/>
    <cellStyle name="60% - Énfasis4 38 36" xfId="57253"/>
    <cellStyle name="60% - Énfasis4 38 37" xfId="57764"/>
    <cellStyle name="60% - Énfasis4 38 4" xfId="14251"/>
    <cellStyle name="60% - Énfasis4 38 5" xfId="15659"/>
    <cellStyle name="60% - Énfasis4 38 6" xfId="17067"/>
    <cellStyle name="60% - Énfasis4 38 7" xfId="18475"/>
    <cellStyle name="60% - Énfasis4 38 8" xfId="19883"/>
    <cellStyle name="60% - Énfasis4 38 9" xfId="21291"/>
    <cellStyle name="60% - Énfasis4 39" xfId="7245"/>
    <cellStyle name="60% - Énfasis4 39 10" xfId="22798"/>
    <cellStyle name="60% - Énfasis4 39 11" xfId="24206"/>
    <cellStyle name="60% - Énfasis4 39 12" xfId="25614"/>
    <cellStyle name="60% - Énfasis4 39 13" xfId="27022"/>
    <cellStyle name="60% - Énfasis4 39 14" xfId="28430"/>
    <cellStyle name="60% - Énfasis4 39 15" xfId="29840"/>
    <cellStyle name="60% - Énfasis4 39 16" xfId="31247"/>
    <cellStyle name="60% - Énfasis4 39 17" xfId="32657"/>
    <cellStyle name="60% - Énfasis4 39 18" xfId="34064"/>
    <cellStyle name="60% - Énfasis4 39 19" xfId="35472"/>
    <cellStyle name="60% - Énfasis4 39 2" xfId="11534"/>
    <cellStyle name="60% - Énfasis4 39 20" xfId="36885"/>
    <cellStyle name="60% - Énfasis4 39 21" xfId="38293"/>
    <cellStyle name="60% - Énfasis4 39 22" xfId="39699"/>
    <cellStyle name="60% - Énfasis4 39 23" xfId="41104"/>
    <cellStyle name="60% - Énfasis4 39 24" xfId="42506"/>
    <cellStyle name="60% - Énfasis4 39 25" xfId="43905"/>
    <cellStyle name="60% - Énfasis4 39 26" xfId="45301"/>
    <cellStyle name="60% - Énfasis4 39 27" xfId="46689"/>
    <cellStyle name="60% - Énfasis4 39 28" xfId="48059"/>
    <cellStyle name="60% - Énfasis4 39 29" xfId="49412"/>
    <cellStyle name="60% - Énfasis4 39 3" xfId="12942"/>
    <cellStyle name="60% - Énfasis4 39 30" xfId="50740"/>
    <cellStyle name="60% - Énfasis4 39 31" xfId="52044"/>
    <cellStyle name="60% - Énfasis4 39 32" xfId="53304"/>
    <cellStyle name="60% - Énfasis4 39 33" xfId="54497"/>
    <cellStyle name="60% - Énfasis4 39 34" xfId="55588"/>
    <cellStyle name="60% - Énfasis4 39 35" xfId="56551"/>
    <cellStyle name="60% - Énfasis4 39 36" xfId="57306"/>
    <cellStyle name="60% - Énfasis4 39 37" xfId="57798"/>
    <cellStyle name="60% - Énfasis4 39 4" xfId="14350"/>
    <cellStyle name="60% - Énfasis4 39 5" xfId="15758"/>
    <cellStyle name="60% - Énfasis4 39 6" xfId="17166"/>
    <cellStyle name="60% - Énfasis4 39 7" xfId="18574"/>
    <cellStyle name="60% - Énfasis4 39 8" xfId="19982"/>
    <cellStyle name="60% - Énfasis4 39 9" xfId="21390"/>
    <cellStyle name="60% - Énfasis4 4" xfId="2418"/>
    <cellStyle name="60% - Énfasis4 4 2" xfId="3022"/>
    <cellStyle name="60% - Énfasis4 40" xfId="7372"/>
    <cellStyle name="60% - Énfasis4 40 10" xfId="22895"/>
    <cellStyle name="60% - Énfasis4 40 11" xfId="24303"/>
    <cellStyle name="60% - Énfasis4 40 12" xfId="25711"/>
    <cellStyle name="60% - Énfasis4 40 13" xfId="27119"/>
    <cellStyle name="60% - Énfasis4 40 14" xfId="28527"/>
    <cellStyle name="60% - Énfasis4 40 15" xfId="29937"/>
    <cellStyle name="60% - Énfasis4 40 16" xfId="31344"/>
    <cellStyle name="60% - Énfasis4 40 17" xfId="32754"/>
    <cellStyle name="60% - Énfasis4 40 18" xfId="34160"/>
    <cellStyle name="60% - Énfasis4 40 19" xfId="35569"/>
    <cellStyle name="60% - Énfasis4 40 2" xfId="11631"/>
    <cellStyle name="60% - Énfasis4 40 20" xfId="36982"/>
    <cellStyle name="60% - Énfasis4 40 21" xfId="38390"/>
    <cellStyle name="60% - Énfasis4 40 22" xfId="39796"/>
    <cellStyle name="60% - Énfasis4 40 23" xfId="41201"/>
    <cellStyle name="60% - Énfasis4 40 24" xfId="42603"/>
    <cellStyle name="60% - Énfasis4 40 25" xfId="44002"/>
    <cellStyle name="60% - Énfasis4 40 26" xfId="45398"/>
    <cellStyle name="60% - Énfasis4 40 27" xfId="46786"/>
    <cellStyle name="60% - Énfasis4 40 28" xfId="48156"/>
    <cellStyle name="60% - Énfasis4 40 29" xfId="49508"/>
    <cellStyle name="60% - Énfasis4 40 3" xfId="13039"/>
    <cellStyle name="60% - Énfasis4 40 30" xfId="50834"/>
    <cellStyle name="60% - Énfasis4 40 31" xfId="52138"/>
    <cellStyle name="60% - Énfasis4 40 32" xfId="53393"/>
    <cellStyle name="60% - Énfasis4 40 33" xfId="54582"/>
    <cellStyle name="60% - Énfasis4 40 34" xfId="55667"/>
    <cellStyle name="60% - Énfasis4 40 35" xfId="56620"/>
    <cellStyle name="60% - Énfasis4 40 36" xfId="57357"/>
    <cellStyle name="60% - Énfasis4 40 37" xfId="57832"/>
    <cellStyle name="60% - Énfasis4 40 4" xfId="14447"/>
    <cellStyle name="60% - Énfasis4 40 5" xfId="15855"/>
    <cellStyle name="60% - Énfasis4 40 6" xfId="17263"/>
    <cellStyle name="60% - Énfasis4 40 7" xfId="18671"/>
    <cellStyle name="60% - Énfasis4 40 8" xfId="20079"/>
    <cellStyle name="60% - Énfasis4 40 9" xfId="21487"/>
    <cellStyle name="60% - Énfasis4 41" xfId="7498"/>
    <cellStyle name="60% - Énfasis4 41 10" xfId="22983"/>
    <cellStyle name="60% - Énfasis4 41 11" xfId="24391"/>
    <cellStyle name="60% - Énfasis4 41 12" xfId="25799"/>
    <cellStyle name="60% - Énfasis4 41 13" xfId="27207"/>
    <cellStyle name="60% - Énfasis4 41 14" xfId="28615"/>
    <cellStyle name="60% - Énfasis4 41 15" xfId="30025"/>
    <cellStyle name="60% - Énfasis4 41 16" xfId="31432"/>
    <cellStyle name="60% - Énfasis4 41 17" xfId="32842"/>
    <cellStyle name="60% - Énfasis4 41 18" xfId="34248"/>
    <cellStyle name="60% - Énfasis4 41 19" xfId="35657"/>
    <cellStyle name="60% - Énfasis4 41 2" xfId="11719"/>
    <cellStyle name="60% - Énfasis4 41 20" xfId="37070"/>
    <cellStyle name="60% - Énfasis4 41 21" xfId="38478"/>
    <cellStyle name="60% - Énfasis4 41 22" xfId="39884"/>
    <cellStyle name="60% - Énfasis4 41 23" xfId="41289"/>
    <cellStyle name="60% - Énfasis4 41 24" xfId="42691"/>
    <cellStyle name="60% - Énfasis4 41 25" xfId="44090"/>
    <cellStyle name="60% - Énfasis4 41 26" xfId="45486"/>
    <cellStyle name="60% - Énfasis4 41 27" xfId="46872"/>
    <cellStyle name="60% - Énfasis4 41 28" xfId="48242"/>
    <cellStyle name="60% - Énfasis4 41 29" xfId="49594"/>
    <cellStyle name="60% - Énfasis4 41 3" xfId="13127"/>
    <cellStyle name="60% - Énfasis4 41 30" xfId="50920"/>
    <cellStyle name="60% - Énfasis4 41 31" xfId="52223"/>
    <cellStyle name="60% - Énfasis4 41 32" xfId="53476"/>
    <cellStyle name="60% - Énfasis4 41 33" xfId="54661"/>
    <cellStyle name="60% - Énfasis4 41 34" xfId="55739"/>
    <cellStyle name="60% - Énfasis4 41 35" xfId="56678"/>
    <cellStyle name="60% - Énfasis4 41 36" xfId="57404"/>
    <cellStyle name="60% - Énfasis4 41 37" xfId="57864"/>
    <cellStyle name="60% - Énfasis4 41 4" xfId="14535"/>
    <cellStyle name="60% - Énfasis4 41 5" xfId="15943"/>
    <cellStyle name="60% - Énfasis4 41 6" xfId="17351"/>
    <cellStyle name="60% - Énfasis4 41 7" xfId="18759"/>
    <cellStyle name="60% - Énfasis4 41 8" xfId="20167"/>
    <cellStyle name="60% - Énfasis4 41 9" xfId="21575"/>
    <cellStyle name="60% - Énfasis4 42" xfId="7625"/>
    <cellStyle name="60% - Énfasis4 43" xfId="9049"/>
    <cellStyle name="60% - Énfasis4 44" xfId="9980"/>
    <cellStyle name="60% - Énfasis4 45" xfId="7077"/>
    <cellStyle name="60% - Énfasis4 46" xfId="10692"/>
    <cellStyle name="60% - Énfasis4 47" xfId="12100"/>
    <cellStyle name="60% - Énfasis4 48" xfId="13508"/>
    <cellStyle name="60% - Énfasis4 49" xfId="14916"/>
    <cellStyle name="60% - Énfasis4 5" xfId="3023"/>
    <cellStyle name="60% - Énfasis4 50" xfId="16324"/>
    <cellStyle name="60% - Énfasis4 51" xfId="17732"/>
    <cellStyle name="60% - Énfasis4 52" xfId="19140"/>
    <cellStyle name="60% - Énfasis4 53" xfId="20548"/>
    <cellStyle name="60% - Énfasis4 54" xfId="21956"/>
    <cellStyle name="60% - Énfasis4 55" xfId="23364"/>
    <cellStyle name="60% - Énfasis4 56" xfId="24772"/>
    <cellStyle name="60% - Énfasis4 57" xfId="26180"/>
    <cellStyle name="60% - Énfasis4 58" xfId="27588"/>
    <cellStyle name="60% - Énfasis4 59" xfId="28996"/>
    <cellStyle name="60% - Énfasis4 6" xfId="3024"/>
    <cellStyle name="60% - Énfasis4 60" xfId="33518"/>
    <cellStyle name="60% - Énfasis4 61" xfId="27587"/>
    <cellStyle name="60% - Énfasis4 62" xfId="33564"/>
    <cellStyle name="60% - Énfasis4 63" xfId="29595"/>
    <cellStyle name="60% - Énfasis4 64" xfId="36041"/>
    <cellStyle name="60% - Énfasis4 65" xfId="37449"/>
    <cellStyle name="60% - Énfasis4 66" xfId="38856"/>
    <cellStyle name="60% - Énfasis4 67" xfId="40262"/>
    <cellStyle name="60% - Énfasis4 68" xfId="41666"/>
    <cellStyle name="60% - Énfasis4 69" xfId="43066"/>
    <cellStyle name="60% - Énfasis4 7" xfId="3025"/>
    <cellStyle name="60% - Énfasis4 70" xfId="44465"/>
    <cellStyle name="60% - Énfasis4 71" xfId="45858"/>
    <cellStyle name="60% - Énfasis4 72" xfId="47237"/>
    <cellStyle name="60% - Énfasis4 73" xfId="48603"/>
    <cellStyle name="60% - Énfasis4 74" xfId="49953"/>
    <cellStyle name="60% - Énfasis4 75" xfId="51271"/>
    <cellStyle name="60% - Énfasis4 76" xfId="52564"/>
    <cellStyle name="60% - Énfasis4 77" xfId="53802"/>
    <cellStyle name="60% - Énfasis4 8" xfId="3188"/>
    <cellStyle name="60% - Énfasis4 8 10" xfId="4633"/>
    <cellStyle name="60% - Énfasis4 8 11" xfId="4770"/>
    <cellStyle name="60% - Énfasis4 8 12" xfId="4892"/>
    <cellStyle name="60% - Énfasis4 8 13" xfId="5018"/>
    <cellStyle name="60% - Énfasis4 8 14" xfId="5136"/>
    <cellStyle name="60% - Énfasis4 8 15" xfId="5269"/>
    <cellStyle name="60% - Énfasis4 8 16" xfId="5395"/>
    <cellStyle name="60% - Énfasis4 8 17" xfId="5519"/>
    <cellStyle name="60% - Énfasis4 8 18" xfId="5642"/>
    <cellStyle name="60% - Énfasis4 8 19" xfId="5740"/>
    <cellStyle name="60% - Énfasis4 8 2" xfId="3654"/>
    <cellStyle name="60% - Énfasis4 8 20" xfId="5910"/>
    <cellStyle name="60% - Énfasis4 8 21" xfId="6037"/>
    <cellStyle name="60% - Énfasis4 8 22" xfId="6164"/>
    <cellStyle name="60% - Énfasis4 8 23" xfId="6291"/>
    <cellStyle name="60% - Énfasis4 8 24" xfId="6418"/>
    <cellStyle name="60% - Énfasis4 8 25" xfId="6545"/>
    <cellStyle name="60% - Énfasis4 8 26" xfId="6672"/>
    <cellStyle name="60% - Énfasis4 8 27" xfId="6799"/>
    <cellStyle name="60% - Énfasis4 8 28" xfId="6926"/>
    <cellStyle name="60% - Énfasis4 8 29" xfId="7053"/>
    <cellStyle name="60% - Énfasis4 8 3" xfId="3780"/>
    <cellStyle name="60% - Énfasis4 8 30" xfId="7180"/>
    <cellStyle name="60% - Énfasis4 8 31" xfId="7307"/>
    <cellStyle name="60% - Énfasis4 8 32" xfId="7434"/>
    <cellStyle name="60% - Énfasis4 8 33" xfId="7560"/>
    <cellStyle name="60% - Énfasis4 8 34" xfId="7687"/>
    <cellStyle name="60% - Énfasis4 8 35" xfId="7778"/>
    <cellStyle name="60% - Énfasis4 8 36" xfId="7474"/>
    <cellStyle name="60% - Énfasis4 8 37" xfId="11035"/>
    <cellStyle name="60% - Énfasis4 8 38" xfId="12443"/>
    <cellStyle name="60% - Énfasis4 8 39" xfId="13851"/>
    <cellStyle name="60% - Énfasis4 8 4" xfId="3901"/>
    <cellStyle name="60% - Énfasis4 8 40" xfId="15259"/>
    <cellStyle name="60% - Énfasis4 8 41" xfId="16667"/>
    <cellStyle name="60% - Énfasis4 8 42" xfId="18075"/>
    <cellStyle name="60% - Énfasis4 8 43" xfId="19483"/>
    <cellStyle name="60% - Énfasis4 8 44" xfId="20891"/>
    <cellStyle name="60% - Énfasis4 8 45" xfId="22299"/>
    <cellStyle name="60% - Énfasis4 8 46" xfId="23707"/>
    <cellStyle name="60% - Énfasis4 8 47" xfId="25115"/>
    <cellStyle name="60% - Énfasis4 8 48" xfId="26523"/>
    <cellStyle name="60% - Énfasis4 8 49" xfId="27931"/>
    <cellStyle name="60% - Énfasis4 8 5" xfId="4024"/>
    <cellStyle name="60% - Énfasis4 8 50" xfId="29340"/>
    <cellStyle name="60% - Énfasis4 8 51" xfId="30749"/>
    <cellStyle name="60% - Énfasis4 8 52" xfId="32157"/>
    <cellStyle name="60% - Énfasis4 8 53" xfId="32109"/>
    <cellStyle name="60% - Énfasis4 8 54" xfId="34513"/>
    <cellStyle name="60% - Énfasis4 8 55" xfId="36385"/>
    <cellStyle name="60% - Énfasis4 8 56" xfId="37793"/>
    <cellStyle name="60% - Énfasis4 8 57" xfId="39199"/>
    <cellStyle name="60% - Énfasis4 8 58" xfId="40604"/>
    <cellStyle name="60% - Énfasis4 8 59" xfId="42008"/>
    <cellStyle name="60% - Énfasis4 8 6" xfId="4147"/>
    <cellStyle name="60% - Énfasis4 8 60" xfId="43408"/>
    <cellStyle name="60% - Énfasis4 8 61" xfId="44805"/>
    <cellStyle name="60% - Énfasis4 8 62" xfId="46197"/>
    <cellStyle name="60% - Énfasis4 8 63" xfId="47574"/>
    <cellStyle name="60% - Énfasis4 8 64" xfId="48936"/>
    <cellStyle name="60% - Énfasis4 8 65" xfId="50275"/>
    <cellStyle name="60% - Énfasis4 8 66" xfId="51585"/>
    <cellStyle name="60% - Énfasis4 8 67" xfId="52865"/>
    <cellStyle name="60% - Énfasis4 8 68" xfId="54081"/>
    <cellStyle name="60% - Énfasis4 8 69" xfId="55209"/>
    <cellStyle name="60% - Énfasis4 8 7" xfId="4271"/>
    <cellStyle name="60% - Énfasis4 8 70" xfId="56227"/>
    <cellStyle name="60% - Énfasis4 8 8" xfId="4394"/>
    <cellStyle name="60% - Énfasis4 8 9" xfId="4519"/>
    <cellStyle name="60% - Énfasis4 9" xfId="3229"/>
    <cellStyle name="60% - Énfasis4 9 10" xfId="4291"/>
    <cellStyle name="60% - Énfasis4 9 11" xfId="3517"/>
    <cellStyle name="60% - Énfasis4 9 12" xfId="3424"/>
    <cellStyle name="60% - Énfasis4 9 13" xfId="3346"/>
    <cellStyle name="60% - Énfasis4 9 14" xfId="4790"/>
    <cellStyle name="60% - Énfasis4 9 15" xfId="5061"/>
    <cellStyle name="60% - Énfasis4 9 16" xfId="3969"/>
    <cellStyle name="60% - Énfasis4 9 17" xfId="5163"/>
    <cellStyle name="60% - Énfasis4 9 18" xfId="5289"/>
    <cellStyle name="60% - Énfasis4 9 19" xfId="5415"/>
    <cellStyle name="60% - Énfasis4 9 2" xfId="3364"/>
    <cellStyle name="60% - Énfasis4 9 20" xfId="4793"/>
    <cellStyle name="60% - Énfasis4 9 21" xfId="4046"/>
    <cellStyle name="60% - Énfasis4 9 22" xfId="5235"/>
    <cellStyle name="60% - Énfasis4 9 23" xfId="5930"/>
    <cellStyle name="60% - Énfasis4 9 24" xfId="6057"/>
    <cellStyle name="60% - Énfasis4 9 25" xfId="6184"/>
    <cellStyle name="60% - Énfasis4 9 26" xfId="6311"/>
    <cellStyle name="60% - Énfasis4 9 27" xfId="6438"/>
    <cellStyle name="60% - Énfasis4 9 28" xfId="6565"/>
    <cellStyle name="60% - Énfasis4 9 29" xfId="6692"/>
    <cellStyle name="60% - Énfasis4 9 3" xfId="3323"/>
    <cellStyle name="60% - Énfasis4 9 30" xfId="6819"/>
    <cellStyle name="60% - Énfasis4 9 31" xfId="6946"/>
    <cellStyle name="60% - Énfasis4 9 32" xfId="7073"/>
    <cellStyle name="60% - Énfasis4 9 33" xfId="7200"/>
    <cellStyle name="60% - Énfasis4 9 34" xfId="7327"/>
    <cellStyle name="60% - Énfasis4 9 35" xfId="7818"/>
    <cellStyle name="60% - Énfasis4 9 36" xfId="11807"/>
    <cellStyle name="60% - Énfasis4 9 37" xfId="13215"/>
    <cellStyle name="60% - Énfasis4 9 38" xfId="14623"/>
    <cellStyle name="60% - Énfasis4 9 39" xfId="16031"/>
    <cellStyle name="60% - Énfasis4 9 4" xfId="3369"/>
    <cellStyle name="60% - Énfasis4 9 40" xfId="17439"/>
    <cellStyle name="60% - Énfasis4 9 41" xfId="18847"/>
    <cellStyle name="60% - Énfasis4 9 42" xfId="20255"/>
    <cellStyle name="60% - Énfasis4 9 43" xfId="21663"/>
    <cellStyle name="60% - Énfasis4 9 44" xfId="23071"/>
    <cellStyle name="60% - Énfasis4 9 45" xfId="24479"/>
    <cellStyle name="60% - Énfasis4 9 46" xfId="25887"/>
    <cellStyle name="60% - Énfasis4 9 47" xfId="27295"/>
    <cellStyle name="60% - Énfasis4 9 48" xfId="28703"/>
    <cellStyle name="60% - Énfasis4 9 49" xfId="30113"/>
    <cellStyle name="60% - Énfasis4 9 5" xfId="3485"/>
    <cellStyle name="60% - Énfasis4 9 50" xfId="31520"/>
    <cellStyle name="60% - Énfasis4 9 51" xfId="32930"/>
    <cellStyle name="60% - Énfasis4 9 52" xfId="34336"/>
    <cellStyle name="60% - Énfasis4 9 53" xfId="35407"/>
    <cellStyle name="60% - Énfasis4 9 54" xfId="37157"/>
    <cellStyle name="60% - Énfasis4 9 55" xfId="38565"/>
    <cellStyle name="60% - Énfasis4 9 56" xfId="39971"/>
    <cellStyle name="60% - Énfasis4 9 57" xfId="41376"/>
    <cellStyle name="60% - Énfasis4 9 58" xfId="42778"/>
    <cellStyle name="60% - Énfasis4 9 59" xfId="44177"/>
    <cellStyle name="60% - Énfasis4 9 6" xfId="3800"/>
    <cellStyle name="60% - Énfasis4 9 60" xfId="45573"/>
    <cellStyle name="60% - Énfasis4 9 61" xfId="46958"/>
    <cellStyle name="60% - Énfasis4 9 62" xfId="48328"/>
    <cellStyle name="60% - Énfasis4 9 63" xfId="49680"/>
    <cellStyle name="60% - Énfasis4 9 64" xfId="51004"/>
    <cellStyle name="60% - Énfasis4 9 65" xfId="52303"/>
    <cellStyle name="60% - Énfasis4 9 66" xfId="53551"/>
    <cellStyle name="60% - Énfasis4 9 67" xfId="54730"/>
    <cellStyle name="60% - Énfasis4 9 68" xfId="55802"/>
    <cellStyle name="60% - Énfasis4 9 69" xfId="56731"/>
    <cellStyle name="60% - Énfasis4 9 7" xfId="3921"/>
    <cellStyle name="60% - Énfasis4 9 70" xfId="57443"/>
    <cellStyle name="60% - Énfasis4 9 8" xfId="4044"/>
    <cellStyle name="60% - Énfasis4 9 9" xfId="4167"/>
    <cellStyle name="60% - Énfasis5" xfId="281" builtinId="48" customBuiltin="1"/>
    <cellStyle name="60% - Énfasis5 10" xfId="3599"/>
    <cellStyle name="60% - Énfasis5 10 10" xfId="21061"/>
    <cellStyle name="60% - Énfasis5 10 11" xfId="22469"/>
    <cellStyle name="60% - Énfasis5 10 12" xfId="23877"/>
    <cellStyle name="60% - Énfasis5 10 13" xfId="25285"/>
    <cellStyle name="60% - Énfasis5 10 14" xfId="26693"/>
    <cellStyle name="60% - Énfasis5 10 15" xfId="28101"/>
    <cellStyle name="60% - Énfasis5 10 16" xfId="29510"/>
    <cellStyle name="60% - Énfasis5 10 17" xfId="30919"/>
    <cellStyle name="60% - Énfasis5 10 18" xfId="32327"/>
    <cellStyle name="60% - Énfasis5 10 19" xfId="33734"/>
    <cellStyle name="60% - Énfasis5 10 2" xfId="8176"/>
    <cellStyle name="60% - Énfasis5 10 20" xfId="34806"/>
    <cellStyle name="60% - Énfasis5 10 21" xfId="36555"/>
    <cellStyle name="60% - Énfasis5 10 22" xfId="37963"/>
    <cellStyle name="60% - Énfasis5 10 23" xfId="39369"/>
    <cellStyle name="60% - Énfasis5 10 24" xfId="40774"/>
    <cellStyle name="60% - Énfasis5 10 25" xfId="42178"/>
    <cellStyle name="60% - Énfasis5 10 26" xfId="43577"/>
    <cellStyle name="60% - Énfasis5 10 27" xfId="44973"/>
    <cellStyle name="60% - Énfasis5 10 28" xfId="46364"/>
    <cellStyle name="60% - Énfasis5 10 29" xfId="47738"/>
    <cellStyle name="60% - Énfasis5 10 3" xfId="11205"/>
    <cellStyle name="60% - Énfasis5 10 30" xfId="49097"/>
    <cellStyle name="60% - Énfasis5 10 31" xfId="50435"/>
    <cellStyle name="60% - Énfasis5 10 32" xfId="51743"/>
    <cellStyle name="60% - Énfasis5 10 33" xfId="53015"/>
    <cellStyle name="60% - Énfasis5 10 34" xfId="54219"/>
    <cellStyle name="60% - Énfasis5 10 35" xfId="55331"/>
    <cellStyle name="60% - Énfasis5 10 36" xfId="56332"/>
    <cellStyle name="60% - Énfasis5 10 37" xfId="57134"/>
    <cellStyle name="60% - Énfasis5 10 4" xfId="12613"/>
    <cellStyle name="60% - Énfasis5 10 5" xfId="14021"/>
    <cellStyle name="60% - Énfasis5 10 6" xfId="15429"/>
    <cellStyle name="60% - Énfasis5 10 7" xfId="16837"/>
    <cellStyle name="60% - Énfasis5 10 8" xfId="18245"/>
    <cellStyle name="60% - Énfasis5 10 9" xfId="19653"/>
    <cellStyle name="60% - Énfasis5 11" xfId="3717"/>
    <cellStyle name="60% - Énfasis5 11 10" xfId="10496"/>
    <cellStyle name="60% - Énfasis5 11 11" xfId="11904"/>
    <cellStyle name="60% - Énfasis5 11 12" xfId="13312"/>
    <cellStyle name="60% - Énfasis5 11 13" xfId="14720"/>
    <cellStyle name="60% - Énfasis5 11 14" xfId="16128"/>
    <cellStyle name="60% - Énfasis5 11 15" xfId="17536"/>
    <cellStyle name="60% - Énfasis5 11 16" xfId="18944"/>
    <cellStyle name="60% - Énfasis5 11 17" xfId="20352"/>
    <cellStyle name="60% - Énfasis5 11 18" xfId="21760"/>
    <cellStyle name="60% - Énfasis5 11 19" xfId="23168"/>
    <cellStyle name="60% - Énfasis5 11 2" xfId="8338"/>
    <cellStyle name="60% - Énfasis5 11 20" xfId="28273"/>
    <cellStyle name="60% - Énfasis5 11 21" xfId="35465"/>
    <cellStyle name="60% - Énfasis5 11 22" xfId="33031"/>
    <cellStyle name="60% - Énfasis5 11 23" xfId="34300"/>
    <cellStyle name="60% - Énfasis5 11 24" xfId="30427"/>
    <cellStyle name="60% - Énfasis5 11 25" xfId="23722"/>
    <cellStyle name="60% - Énfasis5 11 26" xfId="35356"/>
    <cellStyle name="60% - Énfasis5 11 27" xfId="32923"/>
    <cellStyle name="60% - Énfasis5 11 28" xfId="35846"/>
    <cellStyle name="60% - Énfasis5 11 29" xfId="37254"/>
    <cellStyle name="60% - Énfasis5 11 3" xfId="7915"/>
    <cellStyle name="60% - Énfasis5 11 30" xfId="38662"/>
    <cellStyle name="60% - Énfasis5 11 31" xfId="40068"/>
    <cellStyle name="60% - Énfasis5 11 32" xfId="41473"/>
    <cellStyle name="60% - Énfasis5 11 33" xfId="42873"/>
    <cellStyle name="60% - Énfasis5 11 34" xfId="44272"/>
    <cellStyle name="60% - Énfasis5 11 35" xfId="45667"/>
    <cellStyle name="60% - Énfasis5 11 36" xfId="47050"/>
    <cellStyle name="60% - Énfasis5 11 37" xfId="48417"/>
    <cellStyle name="60% - Énfasis5 11 4" xfId="8446"/>
    <cellStyle name="60% - Énfasis5 11 5" xfId="10374"/>
    <cellStyle name="60% - Énfasis5 11 6" xfId="9338"/>
    <cellStyle name="60% - Énfasis5 11 7" xfId="7604"/>
    <cellStyle name="60% - Énfasis5 11 8" xfId="8170"/>
    <cellStyle name="60% - Énfasis5 11 9" xfId="9188"/>
    <cellStyle name="60% - Énfasis5 12" xfId="3838"/>
    <cellStyle name="60% - Énfasis5 12 10" xfId="13523"/>
    <cellStyle name="60% - Énfasis5 12 11" xfId="14931"/>
    <cellStyle name="60% - Énfasis5 12 12" xfId="16339"/>
    <cellStyle name="60% - Énfasis5 12 13" xfId="17747"/>
    <cellStyle name="60% - Énfasis5 12 14" xfId="19155"/>
    <cellStyle name="60% - Énfasis5 12 15" xfId="20563"/>
    <cellStyle name="60% - Énfasis5 12 16" xfId="21971"/>
    <cellStyle name="60% - Énfasis5 12 17" xfId="23379"/>
    <cellStyle name="60% - Énfasis5 12 18" xfId="24787"/>
    <cellStyle name="60% - Énfasis5 12 19" xfId="26195"/>
    <cellStyle name="60% - Énfasis5 12 2" xfId="8451"/>
    <cellStyle name="60% - Énfasis5 12 20" xfId="34030"/>
    <cellStyle name="60% - Énfasis5 12 21" xfId="9641"/>
    <cellStyle name="60% - Énfasis5 12 22" xfId="29065"/>
    <cellStyle name="60% - Énfasis5 12 23" xfId="35500"/>
    <cellStyle name="60% - Énfasis5 12 24" xfId="25891"/>
    <cellStyle name="60% - Énfasis5 12 25" xfId="33064"/>
    <cellStyle name="60% - Énfasis5 12 26" xfId="36056"/>
    <cellStyle name="60% - Énfasis5 12 27" xfId="37464"/>
    <cellStyle name="60% - Énfasis5 12 28" xfId="38870"/>
    <cellStyle name="60% - Énfasis5 12 29" xfId="40276"/>
    <cellStyle name="60% - Énfasis5 12 3" xfId="9637"/>
    <cellStyle name="60% - Énfasis5 12 30" xfId="41680"/>
    <cellStyle name="60% - Énfasis5 12 31" xfId="43080"/>
    <cellStyle name="60% - Énfasis5 12 32" xfId="44479"/>
    <cellStyle name="60% - Énfasis5 12 33" xfId="45872"/>
    <cellStyle name="60% - Énfasis5 12 34" xfId="47249"/>
    <cellStyle name="60% - Énfasis5 12 35" xfId="48615"/>
    <cellStyle name="60% - Énfasis5 12 36" xfId="49965"/>
    <cellStyle name="60% - Énfasis5 12 37" xfId="51283"/>
    <cellStyle name="60% - Énfasis5 12 4" xfId="10131"/>
    <cellStyle name="60% - Énfasis5 12 5" xfId="7206"/>
    <cellStyle name="60% - Énfasis5 12 6" xfId="8477"/>
    <cellStyle name="60% - Énfasis5 12 7" xfId="10413"/>
    <cellStyle name="60% - Énfasis5 12 8" xfId="10707"/>
    <cellStyle name="60% - Énfasis5 12 9" xfId="12115"/>
    <cellStyle name="60% - Énfasis5 13" xfId="3961"/>
    <cellStyle name="60% - Énfasis5 13 10" xfId="12389"/>
    <cellStyle name="60% - Énfasis5 13 11" xfId="13797"/>
    <cellStyle name="60% - Énfasis5 13 12" xfId="15205"/>
    <cellStyle name="60% - Énfasis5 13 13" xfId="16613"/>
    <cellStyle name="60% - Énfasis5 13 14" xfId="18021"/>
    <cellStyle name="60% - Énfasis5 13 15" xfId="19429"/>
    <cellStyle name="60% - Énfasis5 13 16" xfId="20837"/>
    <cellStyle name="60% - Énfasis5 13 17" xfId="22245"/>
    <cellStyle name="60% - Énfasis5 13 18" xfId="23653"/>
    <cellStyle name="60% - Énfasis5 13 19" xfId="25061"/>
    <cellStyle name="60% - Énfasis5 13 2" xfId="8563"/>
    <cellStyle name="60% - Énfasis5 13 20" xfId="35622"/>
    <cellStyle name="60% - Énfasis5 13 21" xfId="28159"/>
    <cellStyle name="60% - Énfasis5 13 22" xfId="26909"/>
    <cellStyle name="60% - Énfasis5 13 23" xfId="32268"/>
    <cellStyle name="60% - Énfasis5 13 24" xfId="35705"/>
    <cellStyle name="60% - Énfasis5 13 25" xfId="33468"/>
    <cellStyle name="60% - Énfasis5 13 26" xfId="34455"/>
    <cellStyle name="60% - Énfasis5 13 27" xfId="36331"/>
    <cellStyle name="60% - Énfasis5 13 28" xfId="37739"/>
    <cellStyle name="60% - Énfasis5 13 29" xfId="39145"/>
    <cellStyle name="60% - Énfasis5 13 3" xfId="8616"/>
    <cellStyle name="60% - Énfasis5 13 30" xfId="40550"/>
    <cellStyle name="60% - Énfasis5 13 31" xfId="41954"/>
    <cellStyle name="60% - Énfasis5 13 32" xfId="43354"/>
    <cellStyle name="60% - Énfasis5 13 33" xfId="44751"/>
    <cellStyle name="60% - Énfasis5 13 34" xfId="46143"/>
    <cellStyle name="60% - Énfasis5 13 35" xfId="47520"/>
    <cellStyle name="60% - Énfasis5 13 36" xfId="48883"/>
    <cellStyle name="60% - Énfasis5 13 37" xfId="50223"/>
    <cellStyle name="60% - Énfasis5 13 4" xfId="9668"/>
    <cellStyle name="60% - Énfasis5 13 5" xfId="10218"/>
    <cellStyle name="60% - Énfasis5 13 6" xfId="10248"/>
    <cellStyle name="60% - Énfasis5 13 7" xfId="8725"/>
    <cellStyle name="60% - Énfasis5 13 8" xfId="8272"/>
    <cellStyle name="60% - Énfasis5 13 9" xfId="10981"/>
    <cellStyle name="60% - Énfasis5 14" xfId="4084"/>
    <cellStyle name="60% - Énfasis5 14 10" xfId="20943"/>
    <cellStyle name="60% - Énfasis5 14 11" xfId="22351"/>
    <cellStyle name="60% - Énfasis5 14 12" xfId="23759"/>
    <cellStyle name="60% - Énfasis5 14 13" xfId="25167"/>
    <cellStyle name="60% - Énfasis5 14 14" xfId="26575"/>
    <cellStyle name="60% - Énfasis5 14 15" xfId="27983"/>
    <cellStyle name="60% - Énfasis5 14 16" xfId="29392"/>
    <cellStyle name="60% - Énfasis5 14 17" xfId="30801"/>
    <cellStyle name="60% - Énfasis5 14 18" xfId="32209"/>
    <cellStyle name="60% - Énfasis5 14 19" xfId="33617"/>
    <cellStyle name="60% - Énfasis5 14 2" xfId="8676"/>
    <cellStyle name="60% - Énfasis5 14 20" xfId="34566"/>
    <cellStyle name="60% - Énfasis5 14 21" xfId="36437"/>
    <cellStyle name="60% - Énfasis5 14 22" xfId="37845"/>
    <cellStyle name="60% - Énfasis5 14 23" xfId="39251"/>
    <cellStyle name="60% - Énfasis5 14 24" xfId="40656"/>
    <cellStyle name="60% - Énfasis5 14 25" xfId="42060"/>
    <cellStyle name="60% - Énfasis5 14 26" xfId="43459"/>
    <cellStyle name="60% - Énfasis5 14 27" xfId="44855"/>
    <cellStyle name="60% - Énfasis5 14 28" xfId="46247"/>
    <cellStyle name="60% - Énfasis5 14 29" xfId="47624"/>
    <cellStyle name="60% - Énfasis5 14 3" xfId="11087"/>
    <cellStyle name="60% - Énfasis5 14 30" xfId="48984"/>
    <cellStyle name="60% - Énfasis5 14 31" xfId="50323"/>
    <cellStyle name="60% - Énfasis5 14 32" xfId="51633"/>
    <cellStyle name="60% - Énfasis5 14 33" xfId="52910"/>
    <cellStyle name="60% - Énfasis5 14 34" xfId="54117"/>
    <cellStyle name="60% - Énfasis5 14 35" xfId="55239"/>
    <cellStyle name="60% - Énfasis5 14 36" xfId="56249"/>
    <cellStyle name="60% - Énfasis5 14 37" xfId="57069"/>
    <cellStyle name="60% - Énfasis5 14 4" xfId="12495"/>
    <cellStyle name="60% - Énfasis5 14 5" xfId="13903"/>
    <cellStyle name="60% - Énfasis5 14 6" xfId="15311"/>
    <cellStyle name="60% - Énfasis5 14 7" xfId="16719"/>
    <cellStyle name="60% - Énfasis5 14 8" xfId="18127"/>
    <cellStyle name="60% - Énfasis5 14 9" xfId="19535"/>
    <cellStyle name="60% - Énfasis5 15" xfId="4208"/>
    <cellStyle name="60% - Énfasis5 15 10" xfId="19643"/>
    <cellStyle name="60% - Énfasis5 15 11" xfId="21051"/>
    <cellStyle name="60% - Énfasis5 15 12" xfId="22459"/>
    <cellStyle name="60% - Énfasis5 15 13" xfId="23867"/>
    <cellStyle name="60% - Énfasis5 15 14" xfId="25275"/>
    <cellStyle name="60% - Énfasis5 15 15" xfId="26683"/>
    <cellStyle name="60% - Énfasis5 15 16" xfId="28091"/>
    <cellStyle name="60% - Énfasis5 15 17" xfId="29500"/>
    <cellStyle name="60% - Énfasis5 15 18" xfId="30909"/>
    <cellStyle name="60% - Énfasis5 15 19" xfId="32317"/>
    <cellStyle name="60% - Énfasis5 15 2" xfId="8788"/>
    <cellStyle name="60% - Énfasis5 15 20" xfId="32700"/>
    <cellStyle name="60% - Énfasis5 15 21" xfId="34794"/>
    <cellStyle name="60% - Énfasis5 15 22" xfId="36545"/>
    <cellStyle name="60% - Énfasis5 15 23" xfId="37953"/>
    <cellStyle name="60% - Énfasis5 15 24" xfId="39359"/>
    <cellStyle name="60% - Énfasis5 15 25" xfId="40764"/>
    <cellStyle name="60% - Énfasis5 15 26" xfId="42168"/>
    <cellStyle name="60% - Énfasis5 15 27" xfId="43567"/>
    <cellStyle name="60% - Énfasis5 15 28" xfId="44963"/>
    <cellStyle name="60% - Énfasis5 15 29" xfId="46354"/>
    <cellStyle name="60% - Énfasis5 15 3" xfId="9282"/>
    <cellStyle name="60% - Énfasis5 15 30" xfId="47728"/>
    <cellStyle name="60% - Énfasis5 15 31" xfId="49087"/>
    <cellStyle name="60% - Énfasis5 15 32" xfId="50425"/>
    <cellStyle name="60% - Énfasis5 15 33" xfId="51733"/>
    <cellStyle name="60% - Énfasis5 15 34" xfId="53005"/>
    <cellStyle name="60% - Énfasis5 15 35" xfId="54209"/>
    <cellStyle name="60% - Énfasis5 15 36" xfId="55321"/>
    <cellStyle name="60% - Énfasis5 15 37" xfId="56324"/>
    <cellStyle name="60% - Énfasis5 15 4" xfId="11195"/>
    <cellStyle name="60% - Énfasis5 15 5" xfId="12603"/>
    <cellStyle name="60% - Énfasis5 15 6" xfId="14011"/>
    <cellStyle name="60% - Énfasis5 15 7" xfId="15419"/>
    <cellStyle name="60% - Énfasis5 15 8" xfId="16827"/>
    <cellStyle name="60% - Énfasis5 15 9" xfId="18235"/>
    <cellStyle name="60% - Énfasis5 16" xfId="4332"/>
    <cellStyle name="60% - Énfasis5 16 10" xfId="21665"/>
    <cellStyle name="60% - Énfasis5 16 11" xfId="23073"/>
    <cellStyle name="60% - Énfasis5 16 12" xfId="24481"/>
    <cellStyle name="60% - Énfasis5 16 13" xfId="25889"/>
    <cellStyle name="60% - Énfasis5 16 14" xfId="27297"/>
    <cellStyle name="60% - Énfasis5 16 15" xfId="28705"/>
    <cellStyle name="60% - Énfasis5 16 16" xfId="30115"/>
    <cellStyle name="60% - Énfasis5 16 17" xfId="31522"/>
    <cellStyle name="60% - Énfasis5 16 18" xfId="32932"/>
    <cellStyle name="60% - Énfasis5 16 19" xfId="34338"/>
    <cellStyle name="60% - Énfasis5 16 2" xfId="8901"/>
    <cellStyle name="60% - Énfasis5 16 20" xfId="35409"/>
    <cellStyle name="60% - Énfasis5 16 21" xfId="37159"/>
    <cellStyle name="60% - Énfasis5 16 22" xfId="38567"/>
    <cellStyle name="60% - Énfasis5 16 23" xfId="39973"/>
    <cellStyle name="60% - Énfasis5 16 24" xfId="41378"/>
    <cellStyle name="60% - Énfasis5 16 25" xfId="42780"/>
    <cellStyle name="60% - Énfasis5 16 26" xfId="44179"/>
    <cellStyle name="60% - Énfasis5 16 27" xfId="45575"/>
    <cellStyle name="60% - Énfasis5 16 28" xfId="46960"/>
    <cellStyle name="60% - Énfasis5 16 29" xfId="48330"/>
    <cellStyle name="60% - Énfasis5 16 3" xfId="11809"/>
    <cellStyle name="60% - Énfasis5 16 30" xfId="49682"/>
    <cellStyle name="60% - Énfasis5 16 31" xfId="51006"/>
    <cellStyle name="60% - Énfasis5 16 32" xfId="52305"/>
    <cellStyle name="60% - Énfasis5 16 33" xfId="53553"/>
    <cellStyle name="60% - Énfasis5 16 34" xfId="54731"/>
    <cellStyle name="60% - Énfasis5 16 35" xfId="55803"/>
    <cellStyle name="60% - Énfasis5 16 36" xfId="56732"/>
    <cellStyle name="60% - Énfasis5 16 37" xfId="57444"/>
    <cellStyle name="60% - Énfasis5 16 4" xfId="13217"/>
    <cellStyle name="60% - Énfasis5 16 5" xfId="14625"/>
    <cellStyle name="60% - Énfasis5 16 6" xfId="16033"/>
    <cellStyle name="60% - Énfasis5 16 7" xfId="17441"/>
    <cellStyle name="60% - Énfasis5 16 8" xfId="18849"/>
    <cellStyle name="60% - Énfasis5 16 9" xfId="20257"/>
    <cellStyle name="60% - Énfasis5 17" xfId="4456"/>
    <cellStyle name="60% - Énfasis5 17 10" xfId="18036"/>
    <cellStyle name="60% - Énfasis5 17 11" xfId="19444"/>
    <cellStyle name="60% - Énfasis5 17 12" xfId="20852"/>
    <cellStyle name="60% - Énfasis5 17 13" xfId="22260"/>
    <cellStyle name="60% - Énfasis5 17 14" xfId="23668"/>
    <cellStyle name="60% - Énfasis5 17 15" xfId="25076"/>
    <cellStyle name="60% - Énfasis5 17 16" xfId="26484"/>
    <cellStyle name="60% - Énfasis5 17 17" xfId="27892"/>
    <cellStyle name="60% - Énfasis5 17 18" xfId="29301"/>
    <cellStyle name="60% - Énfasis5 17 19" xfId="30710"/>
    <cellStyle name="60% - Énfasis5 17 2" xfId="9010"/>
    <cellStyle name="60% - Énfasis5 17 20" xfId="32621"/>
    <cellStyle name="60% - Énfasis5 17 21" xfId="26767"/>
    <cellStyle name="60% - Énfasis5 17 22" xfId="34470"/>
    <cellStyle name="60% - Énfasis5 17 23" xfId="36346"/>
    <cellStyle name="60% - Énfasis5 17 24" xfId="37754"/>
    <cellStyle name="60% - Énfasis5 17 25" xfId="39160"/>
    <cellStyle name="60% - Énfasis5 17 26" xfId="40565"/>
    <cellStyle name="60% - Énfasis5 17 27" xfId="41969"/>
    <cellStyle name="60% - Énfasis5 17 28" xfId="43369"/>
    <cellStyle name="60% - Énfasis5 17 29" xfId="44766"/>
    <cellStyle name="60% - Énfasis5 17 3" xfId="7965"/>
    <cellStyle name="60% - Énfasis5 17 30" xfId="46158"/>
    <cellStyle name="60% - Énfasis5 17 31" xfId="47535"/>
    <cellStyle name="60% - Énfasis5 17 32" xfId="48898"/>
    <cellStyle name="60% - Énfasis5 17 33" xfId="50237"/>
    <cellStyle name="60% - Énfasis5 17 34" xfId="51547"/>
    <cellStyle name="60% - Énfasis5 17 35" xfId="52827"/>
    <cellStyle name="60% - Énfasis5 17 36" xfId="54044"/>
    <cellStyle name="60% - Énfasis5 17 37" xfId="55172"/>
    <cellStyle name="60% - Énfasis5 17 4" xfId="8217"/>
    <cellStyle name="60% - Énfasis5 17 5" xfId="10996"/>
    <cellStyle name="60% - Énfasis5 17 6" xfId="12404"/>
    <cellStyle name="60% - Énfasis5 17 7" xfId="13812"/>
    <cellStyle name="60% - Énfasis5 17 8" xfId="15220"/>
    <cellStyle name="60% - Énfasis5 17 9" xfId="16628"/>
    <cellStyle name="60% - Énfasis5 18" xfId="4311"/>
    <cellStyle name="60% - Énfasis5 18 10" xfId="12664"/>
    <cellStyle name="60% - Énfasis5 18 11" xfId="14072"/>
    <cellStyle name="60% - Énfasis5 18 12" xfId="15480"/>
    <cellStyle name="60% - Énfasis5 18 13" xfId="16888"/>
    <cellStyle name="60% - Énfasis5 18 14" xfId="18296"/>
    <cellStyle name="60% - Énfasis5 18 15" xfId="19704"/>
    <cellStyle name="60% - Énfasis5 18 16" xfId="21112"/>
    <cellStyle name="60% - Énfasis5 18 17" xfId="22520"/>
    <cellStyle name="60% - Énfasis5 18 18" xfId="23928"/>
    <cellStyle name="60% - Énfasis5 18 19" xfId="25336"/>
    <cellStyle name="60% - Énfasis5 18 2" xfId="8883"/>
    <cellStyle name="60% - Énfasis5 18 20" xfId="32684"/>
    <cellStyle name="60% - Énfasis5 18 21" xfId="33291"/>
    <cellStyle name="60% - Énfasis5 18 22" xfId="32835"/>
    <cellStyle name="60% - Énfasis5 18 23" xfId="35749"/>
    <cellStyle name="60% - Énfasis5 18 24" xfId="30530"/>
    <cellStyle name="60% - Énfasis5 18 25" xfId="18921"/>
    <cellStyle name="60% - Énfasis5 18 26" xfId="34746"/>
    <cellStyle name="60% - Énfasis5 18 27" xfId="36606"/>
    <cellStyle name="60% - Énfasis5 18 28" xfId="38014"/>
    <cellStyle name="60% - Énfasis5 18 29" xfId="39420"/>
    <cellStyle name="60% - Énfasis5 18 3" xfId="9544"/>
    <cellStyle name="60% - Énfasis5 18 30" xfId="40825"/>
    <cellStyle name="60% - Énfasis5 18 31" xfId="42229"/>
    <cellStyle name="60% - Énfasis5 18 32" xfId="43628"/>
    <cellStyle name="60% - Énfasis5 18 33" xfId="45024"/>
    <cellStyle name="60% - Énfasis5 18 34" xfId="46415"/>
    <cellStyle name="60% - Énfasis5 18 35" xfId="47789"/>
    <cellStyle name="60% - Énfasis5 18 36" xfId="49148"/>
    <cellStyle name="60% - Énfasis5 18 37" xfId="50485"/>
    <cellStyle name="60% - Énfasis5 18 4" xfId="7745"/>
    <cellStyle name="60% - Énfasis5 18 5" xfId="4443"/>
    <cellStyle name="60% - Énfasis5 18 6" xfId="8825"/>
    <cellStyle name="60% - Énfasis5 18 7" xfId="8927"/>
    <cellStyle name="60% - Énfasis5 18 8" xfId="7350"/>
    <cellStyle name="60% - Énfasis5 18 9" xfId="11256"/>
    <cellStyle name="60% - Énfasis5 19" xfId="4707"/>
    <cellStyle name="60% - Énfasis5 19 10" xfId="20070"/>
    <cellStyle name="60% - Énfasis5 19 11" xfId="21478"/>
    <cellStyle name="60% - Énfasis5 19 12" xfId="22886"/>
    <cellStyle name="60% - Énfasis5 19 13" xfId="24294"/>
    <cellStyle name="60% - Énfasis5 19 14" xfId="25702"/>
    <cellStyle name="60% - Énfasis5 19 15" xfId="27110"/>
    <cellStyle name="60% - Énfasis5 19 16" xfId="28518"/>
    <cellStyle name="60% - Énfasis5 19 17" xfId="29928"/>
    <cellStyle name="60% - Énfasis5 19 18" xfId="31335"/>
    <cellStyle name="60% - Énfasis5 19 19" xfId="32745"/>
    <cellStyle name="60% - Énfasis5 19 2" xfId="9241"/>
    <cellStyle name="60% - Énfasis5 19 20" xfId="35715"/>
    <cellStyle name="60% - Énfasis5 19 21" xfId="35151"/>
    <cellStyle name="60% - Énfasis5 19 22" xfId="36973"/>
    <cellStyle name="60% - Énfasis5 19 23" xfId="38381"/>
    <cellStyle name="60% - Énfasis5 19 24" xfId="39787"/>
    <cellStyle name="60% - Énfasis5 19 25" xfId="41192"/>
    <cellStyle name="60% - Énfasis5 19 26" xfId="42594"/>
    <cellStyle name="60% - Énfasis5 19 27" xfId="43993"/>
    <cellStyle name="60% - Énfasis5 19 28" xfId="45389"/>
    <cellStyle name="60% - Énfasis5 19 29" xfId="46777"/>
    <cellStyle name="60% - Énfasis5 19 3" xfId="8735"/>
    <cellStyle name="60% - Énfasis5 19 30" xfId="48147"/>
    <cellStyle name="60% - Énfasis5 19 31" xfId="49499"/>
    <cellStyle name="60% - Énfasis5 19 32" xfId="50825"/>
    <cellStyle name="60% - Énfasis5 19 33" xfId="52129"/>
    <cellStyle name="60% - Énfasis5 19 34" xfId="53384"/>
    <cellStyle name="60% - Énfasis5 19 35" xfId="54573"/>
    <cellStyle name="60% - Énfasis5 19 36" xfId="55658"/>
    <cellStyle name="60% - Énfasis5 19 37" xfId="56612"/>
    <cellStyle name="60% - Énfasis5 19 4" xfId="11622"/>
    <cellStyle name="60% - Énfasis5 19 5" xfId="13030"/>
    <cellStyle name="60% - Énfasis5 19 6" xfId="14438"/>
    <cellStyle name="60% - Énfasis5 19 7" xfId="15846"/>
    <cellStyle name="60% - Énfasis5 19 8" xfId="17254"/>
    <cellStyle name="60% - Énfasis5 19 9" xfId="18662"/>
    <cellStyle name="60% - Énfasis5 2" xfId="334"/>
    <cellStyle name="60% - Énfasis5 2 10" xfId="1311"/>
    <cellStyle name="60% - Énfasis5 2 11" xfId="1470"/>
    <cellStyle name="60% - Énfasis5 2 12" xfId="1629"/>
    <cellStyle name="60% - Énfasis5 2 13" xfId="1785"/>
    <cellStyle name="60% - Énfasis5 2 14" xfId="1941"/>
    <cellStyle name="60% - Énfasis5 2 15" xfId="2093"/>
    <cellStyle name="60% - Énfasis5 2 16" xfId="2316"/>
    <cellStyle name="60% - Énfasis5 2 17" xfId="2428"/>
    <cellStyle name="60% - Énfasis5 2 18" xfId="2585"/>
    <cellStyle name="60% - Énfasis5 2 19" xfId="2736"/>
    <cellStyle name="60% - Énfasis5 2 2" xfId="410"/>
    <cellStyle name="60% - Énfasis5 2 20" xfId="2933"/>
    <cellStyle name="60% - Énfasis5 2 3" xfId="468"/>
    <cellStyle name="60% - Énfasis5 2 4" xfId="570"/>
    <cellStyle name="60% - Énfasis5 2 5" xfId="627"/>
    <cellStyle name="60% - Énfasis5 2 5 2" xfId="57948"/>
    <cellStyle name="60% - Énfasis5 2 6" xfId="684"/>
    <cellStyle name="60% - Énfasis5 2 6 2" xfId="58027"/>
    <cellStyle name="60% - Énfasis5 2 7" xfId="831"/>
    <cellStyle name="60% - Énfasis5 2 7 2" xfId="58096"/>
    <cellStyle name="60% - Énfasis5 2 8" xfId="991"/>
    <cellStyle name="60% - Énfasis5 2 9" xfId="1151"/>
    <cellStyle name="60% - Énfasis5 20" xfId="4830"/>
    <cellStyle name="60% - Énfasis5 20 10" xfId="20370"/>
    <cellStyle name="60% - Énfasis5 20 11" xfId="21778"/>
    <cellStyle name="60% - Énfasis5 20 12" xfId="23186"/>
    <cellStyle name="60% - Énfasis5 20 13" xfId="24594"/>
    <cellStyle name="60% - Énfasis5 20 14" xfId="26002"/>
    <cellStyle name="60% - Énfasis5 20 15" xfId="27410"/>
    <cellStyle name="60% - Énfasis5 20 16" xfId="28818"/>
    <cellStyle name="60% - Énfasis5 20 17" xfId="30228"/>
    <cellStyle name="60% - Énfasis5 20 18" xfId="31635"/>
    <cellStyle name="60% - Énfasis5 20 19" xfId="33045"/>
    <cellStyle name="60% - Énfasis5 20 2" xfId="9355"/>
    <cellStyle name="60% - Énfasis5 20 20" xfId="34020"/>
    <cellStyle name="60% - Énfasis5 20 21" xfId="35863"/>
    <cellStyle name="60% - Énfasis5 20 22" xfId="37271"/>
    <cellStyle name="60% - Énfasis5 20 23" xfId="38679"/>
    <cellStyle name="60% - Énfasis5 20 24" xfId="40085"/>
    <cellStyle name="60% - Énfasis5 20 25" xfId="41490"/>
    <cellStyle name="60% - Énfasis5 20 26" xfId="42890"/>
    <cellStyle name="60% - Énfasis5 20 27" xfId="44289"/>
    <cellStyle name="60% - Énfasis5 20 28" xfId="45684"/>
    <cellStyle name="60% - Énfasis5 20 29" xfId="47066"/>
    <cellStyle name="60% - Énfasis5 20 3" xfId="10514"/>
    <cellStyle name="60% - Énfasis5 20 30" xfId="48433"/>
    <cellStyle name="60% - Énfasis5 20 31" xfId="49783"/>
    <cellStyle name="60% - Énfasis5 20 32" xfId="51103"/>
    <cellStyle name="60% - Énfasis5 20 33" xfId="52399"/>
    <cellStyle name="60% - Énfasis5 20 34" xfId="53643"/>
    <cellStyle name="60% - Énfasis5 20 35" xfId="54809"/>
    <cellStyle name="60% - Énfasis5 20 36" xfId="55872"/>
    <cellStyle name="60% - Énfasis5 20 37" xfId="56782"/>
    <cellStyle name="60% - Énfasis5 20 4" xfId="11922"/>
    <cellStyle name="60% - Énfasis5 20 5" xfId="13330"/>
    <cellStyle name="60% - Énfasis5 20 6" xfId="14738"/>
    <cellStyle name="60% - Énfasis5 20 7" xfId="16146"/>
    <cellStyle name="60% - Énfasis5 20 8" xfId="17554"/>
    <cellStyle name="60% - Énfasis5 20 9" xfId="18962"/>
    <cellStyle name="60% - Énfasis5 21" xfId="4954"/>
    <cellStyle name="60% - Énfasis5 21 10" xfId="14652"/>
    <cellStyle name="60% - Énfasis5 21 11" xfId="16060"/>
    <cellStyle name="60% - Énfasis5 21 12" xfId="17468"/>
    <cellStyle name="60% - Énfasis5 21 13" xfId="18876"/>
    <cellStyle name="60% - Énfasis5 21 14" xfId="20284"/>
    <cellStyle name="60% - Énfasis5 21 15" xfId="21692"/>
    <cellStyle name="60% - Énfasis5 21 16" xfId="23100"/>
    <cellStyle name="60% - Énfasis5 21 17" xfId="24508"/>
    <cellStyle name="60% - Énfasis5 21 18" xfId="25916"/>
    <cellStyle name="60% - Énfasis5 21 19" xfId="27324"/>
    <cellStyle name="60% - Énfasis5 21 2" xfId="9465"/>
    <cellStyle name="60% - Énfasis5 21 20" xfId="33038"/>
    <cellStyle name="60% - Énfasis5 21 21" xfId="24454"/>
    <cellStyle name="60% - Énfasis5 21 22" xfId="31197"/>
    <cellStyle name="60% - Énfasis5 21 23" xfId="31133"/>
    <cellStyle name="60% - Énfasis5 21 24" xfId="31717"/>
    <cellStyle name="60% - Énfasis5 21 25" xfId="35436"/>
    <cellStyle name="60% - Énfasis5 21 26" xfId="37186"/>
    <cellStyle name="60% - Énfasis5 21 27" xfId="38594"/>
    <cellStyle name="60% - Énfasis5 21 28" xfId="40000"/>
    <cellStyle name="60% - Énfasis5 21 29" xfId="41405"/>
    <cellStyle name="60% - Énfasis5 21 3" xfId="9753"/>
    <cellStyle name="60% - Énfasis5 21 30" xfId="42807"/>
    <cellStyle name="60% - Énfasis5 21 31" xfId="44206"/>
    <cellStyle name="60% - Énfasis5 21 32" xfId="45602"/>
    <cellStyle name="60% - Énfasis5 21 33" xfId="46986"/>
    <cellStyle name="60% - Énfasis5 21 34" xfId="48355"/>
    <cellStyle name="60% - Énfasis5 21 35" xfId="49706"/>
    <cellStyle name="60% - Énfasis5 21 36" xfId="51028"/>
    <cellStyle name="60% - Énfasis5 21 37" xfId="52326"/>
    <cellStyle name="60% - Énfasis5 21 4" xfId="7460"/>
    <cellStyle name="60% - Énfasis5 21 5" xfId="8253"/>
    <cellStyle name="60% - Énfasis5 21 6" xfId="8880"/>
    <cellStyle name="60% - Énfasis5 21 7" xfId="10026"/>
    <cellStyle name="60% - Énfasis5 21 8" xfId="11836"/>
    <cellStyle name="60% - Énfasis5 21 9" xfId="13244"/>
    <cellStyle name="60% - Énfasis5 22" xfId="4856"/>
    <cellStyle name="60% - Énfasis5 22 10" xfId="19734"/>
    <cellStyle name="60% - Énfasis5 22 11" xfId="21142"/>
    <cellStyle name="60% - Énfasis5 22 12" xfId="22550"/>
    <cellStyle name="60% - Énfasis5 22 13" xfId="23958"/>
    <cellStyle name="60% - Énfasis5 22 14" xfId="25366"/>
    <cellStyle name="60% - Énfasis5 22 15" xfId="26774"/>
    <cellStyle name="60% - Énfasis5 22 16" xfId="28182"/>
    <cellStyle name="60% - Énfasis5 22 17" xfId="29591"/>
    <cellStyle name="60% - Énfasis5 22 18" xfId="31000"/>
    <cellStyle name="60% - Énfasis5 22 19" xfId="32408"/>
    <cellStyle name="60% - Énfasis5 22 2" xfId="9373"/>
    <cellStyle name="60% - Énfasis5 22 20" xfId="35526"/>
    <cellStyle name="60% - Énfasis5 22 21" xfId="34776"/>
    <cellStyle name="60% - Énfasis5 22 22" xfId="36636"/>
    <cellStyle name="60% - Énfasis5 22 23" xfId="38044"/>
    <cellStyle name="60% - Énfasis5 22 24" xfId="39450"/>
    <cellStyle name="60% - Énfasis5 22 25" xfId="40855"/>
    <cellStyle name="60% - Énfasis5 22 26" xfId="42258"/>
    <cellStyle name="60% - Énfasis5 22 27" xfId="43657"/>
    <cellStyle name="60% - Énfasis5 22 28" xfId="45053"/>
    <cellStyle name="60% - Énfasis5 22 29" xfId="46444"/>
    <cellStyle name="60% - Énfasis5 22 3" xfId="8503"/>
    <cellStyle name="60% - Énfasis5 22 30" xfId="47818"/>
    <cellStyle name="60% - Énfasis5 22 31" xfId="49176"/>
    <cellStyle name="60% - Énfasis5 22 32" xfId="50512"/>
    <cellStyle name="60% - Énfasis5 22 33" xfId="51818"/>
    <cellStyle name="60% - Énfasis5 22 34" xfId="53087"/>
    <cellStyle name="60% - Énfasis5 22 35" xfId="54290"/>
    <cellStyle name="60% - Énfasis5 22 36" xfId="55396"/>
    <cellStyle name="60% - Énfasis5 22 37" xfId="56386"/>
    <cellStyle name="60% - Énfasis5 22 4" xfId="11286"/>
    <cellStyle name="60% - Énfasis5 22 5" xfId="12694"/>
    <cellStyle name="60% - Énfasis5 22 6" xfId="14102"/>
    <cellStyle name="60% - Énfasis5 22 7" xfId="15510"/>
    <cellStyle name="60% - Énfasis5 22 8" xfId="16918"/>
    <cellStyle name="60% - Énfasis5 22 9" xfId="18326"/>
    <cellStyle name="60% - Énfasis5 23" xfId="5206"/>
    <cellStyle name="60% - Énfasis5 23 10" xfId="18603"/>
    <cellStyle name="60% - Énfasis5 23 11" xfId="20011"/>
    <cellStyle name="60% - Énfasis5 23 12" xfId="21419"/>
    <cellStyle name="60% - Énfasis5 23 13" xfId="22827"/>
    <cellStyle name="60% - Énfasis5 23 14" xfId="24235"/>
    <cellStyle name="60% - Énfasis5 23 15" xfId="25643"/>
    <cellStyle name="60% - Énfasis5 23 16" xfId="27051"/>
    <cellStyle name="60% - Énfasis5 23 17" xfId="28459"/>
    <cellStyle name="60% - Énfasis5 23 18" xfId="29869"/>
    <cellStyle name="60% - Énfasis5 23 19" xfId="31276"/>
    <cellStyle name="60% - Énfasis5 23 2" xfId="9698"/>
    <cellStyle name="60% - Énfasis5 23 20" xfId="29375"/>
    <cellStyle name="60% - Énfasis5 23 21" xfId="31500"/>
    <cellStyle name="60% - Énfasis5 23 22" xfId="35194"/>
    <cellStyle name="60% - Énfasis5 23 23" xfId="36914"/>
    <cellStyle name="60% - Énfasis5 23 24" xfId="38322"/>
    <cellStyle name="60% - Énfasis5 23 25" xfId="39728"/>
    <cellStyle name="60% - Énfasis5 23 26" xfId="41133"/>
    <cellStyle name="60% - Énfasis5 23 27" xfId="42535"/>
    <cellStyle name="60% - Énfasis5 23 28" xfId="43934"/>
    <cellStyle name="60% - Énfasis5 23 29" xfId="45330"/>
    <cellStyle name="60% - Énfasis5 23 3" xfId="8092"/>
    <cellStyle name="60% - Énfasis5 23 30" xfId="46718"/>
    <cellStyle name="60% - Énfasis5 23 31" xfId="48088"/>
    <cellStyle name="60% - Énfasis5 23 32" xfId="49441"/>
    <cellStyle name="60% - Énfasis5 23 33" xfId="50768"/>
    <cellStyle name="60% - Énfasis5 23 34" xfId="52072"/>
    <cellStyle name="60% - Énfasis5 23 35" xfId="53332"/>
    <cellStyle name="60% - Énfasis5 23 36" xfId="54525"/>
    <cellStyle name="60% - Énfasis5 23 37" xfId="55616"/>
    <cellStyle name="60% - Énfasis5 23 4" xfId="6688"/>
    <cellStyle name="60% - Énfasis5 23 5" xfId="11563"/>
    <cellStyle name="60% - Énfasis5 23 6" xfId="12971"/>
    <cellStyle name="60% - Énfasis5 23 7" xfId="14379"/>
    <cellStyle name="60% - Énfasis5 23 8" xfId="15787"/>
    <cellStyle name="60% - Énfasis5 23 9" xfId="17195"/>
    <cellStyle name="60% - Énfasis5 24" xfId="5331"/>
    <cellStyle name="60% - Énfasis5 24 10" xfId="19952"/>
    <cellStyle name="60% - Énfasis5 24 11" xfId="21360"/>
    <cellStyle name="60% - Énfasis5 24 12" xfId="22768"/>
    <cellStyle name="60% - Énfasis5 24 13" xfId="24176"/>
    <cellStyle name="60% - Énfasis5 24 14" xfId="25584"/>
    <cellStyle name="60% - Énfasis5 24 15" xfId="26992"/>
    <cellStyle name="60% - Énfasis5 24 16" xfId="28400"/>
    <cellStyle name="60% - Énfasis5 24 17" xfId="29810"/>
    <cellStyle name="60% - Énfasis5 24 18" xfId="31217"/>
    <cellStyle name="60% - Énfasis5 24 19" xfId="32627"/>
    <cellStyle name="60% - Énfasis5 24 2" xfId="9820"/>
    <cellStyle name="60% - Énfasis5 24 20" xfId="30546"/>
    <cellStyle name="60% - Énfasis5 24 21" xfId="35126"/>
    <cellStyle name="60% - Énfasis5 24 22" xfId="36855"/>
    <cellStyle name="60% - Énfasis5 24 23" xfId="38263"/>
    <cellStyle name="60% - Énfasis5 24 24" xfId="39669"/>
    <cellStyle name="60% - Énfasis5 24 25" xfId="41074"/>
    <cellStyle name="60% - Énfasis5 24 26" xfId="42476"/>
    <cellStyle name="60% - Énfasis5 24 27" xfId="43875"/>
    <cellStyle name="60% - Énfasis5 24 28" xfId="45271"/>
    <cellStyle name="60% - Énfasis5 24 29" xfId="46659"/>
    <cellStyle name="60% - Énfasis5 24 3" xfId="9997"/>
    <cellStyle name="60% - Énfasis5 24 30" xfId="48029"/>
    <cellStyle name="60% - Énfasis5 24 31" xfId="49382"/>
    <cellStyle name="60% - Énfasis5 24 32" xfId="50711"/>
    <cellStyle name="60% - Énfasis5 24 33" xfId="52015"/>
    <cellStyle name="60% - Énfasis5 24 34" xfId="53278"/>
    <cellStyle name="60% - Énfasis5 24 35" xfId="54472"/>
    <cellStyle name="60% - Énfasis5 24 36" xfId="55564"/>
    <cellStyle name="60% - Énfasis5 24 37" xfId="56531"/>
    <cellStyle name="60% - Énfasis5 24 4" xfId="11504"/>
    <cellStyle name="60% - Énfasis5 24 5" xfId="12912"/>
    <cellStyle name="60% - Énfasis5 24 6" xfId="14320"/>
    <cellStyle name="60% - Énfasis5 24 7" xfId="15728"/>
    <cellStyle name="60% - Énfasis5 24 8" xfId="17136"/>
    <cellStyle name="60% - Énfasis5 24 9" xfId="18544"/>
    <cellStyle name="60% - Énfasis5 25" xfId="5457"/>
    <cellStyle name="60% - Énfasis5 25 10" xfId="14208"/>
    <cellStyle name="60% - Énfasis5 25 11" xfId="15616"/>
    <cellStyle name="60% - Énfasis5 25 12" xfId="17024"/>
    <cellStyle name="60% - Énfasis5 25 13" xfId="18432"/>
    <cellStyle name="60% - Énfasis5 25 14" xfId="19840"/>
    <cellStyle name="60% - Énfasis5 25 15" xfId="21248"/>
    <cellStyle name="60% - Énfasis5 25 16" xfId="22656"/>
    <cellStyle name="60% - Énfasis5 25 17" xfId="24064"/>
    <cellStyle name="60% - Énfasis5 25 18" xfId="25472"/>
    <cellStyle name="60% - Énfasis5 25 19" xfId="26880"/>
    <cellStyle name="60% - Énfasis5 25 2" xfId="9941"/>
    <cellStyle name="60% - Énfasis5 25 20" xfId="29671"/>
    <cellStyle name="60% - Énfasis5 25 21" xfId="26887"/>
    <cellStyle name="60% - Énfasis5 25 22" xfId="33281"/>
    <cellStyle name="60% - Énfasis5 25 23" xfId="29704"/>
    <cellStyle name="60% - Énfasis5 25 24" xfId="35525"/>
    <cellStyle name="60% - Énfasis5 25 25" xfId="34892"/>
    <cellStyle name="60% - Énfasis5 25 26" xfId="36742"/>
    <cellStyle name="60% - Énfasis5 25 27" xfId="38150"/>
    <cellStyle name="60% - Énfasis5 25 28" xfId="39556"/>
    <cellStyle name="60% - Énfasis5 25 29" xfId="40961"/>
    <cellStyle name="60% - Énfasis5 25 3" xfId="8585"/>
    <cellStyle name="60% - Énfasis5 25 30" xfId="42364"/>
    <cellStyle name="60% - Énfasis5 25 31" xfId="43763"/>
    <cellStyle name="60% - Énfasis5 25 32" xfId="45159"/>
    <cellStyle name="60% - Énfasis5 25 33" xfId="46549"/>
    <cellStyle name="60% - Énfasis5 25 34" xfId="47922"/>
    <cellStyle name="60% - Énfasis5 25 35" xfId="49278"/>
    <cellStyle name="60% - Énfasis5 25 36" xfId="50611"/>
    <cellStyle name="60% - Énfasis5 25 37" xfId="51916"/>
    <cellStyle name="60% - Énfasis5 25 4" xfId="7738"/>
    <cellStyle name="60% - Énfasis5 25 5" xfId="10152"/>
    <cellStyle name="60% - Énfasis5 25 6" xfId="9800"/>
    <cellStyle name="60% - Énfasis5 25 7" xfId="8502"/>
    <cellStyle name="60% - Énfasis5 25 8" xfId="11392"/>
    <cellStyle name="60% - Énfasis5 25 9" xfId="12800"/>
    <cellStyle name="60% - Énfasis5 26" xfId="5579"/>
    <cellStyle name="60% - Énfasis5 26 10" xfId="11802"/>
    <cellStyle name="60% - Énfasis5 26 11" xfId="13210"/>
    <cellStyle name="60% - Énfasis5 26 12" xfId="14618"/>
    <cellStyle name="60% - Énfasis5 26 13" xfId="16026"/>
    <cellStyle name="60% - Énfasis5 26 14" xfId="17434"/>
    <cellStyle name="60% - Énfasis5 26 15" xfId="18842"/>
    <cellStyle name="60% - Énfasis5 26 16" xfId="20250"/>
    <cellStyle name="60% - Énfasis5 26 17" xfId="21658"/>
    <cellStyle name="60% - Énfasis5 26 18" xfId="23066"/>
    <cellStyle name="60% - Énfasis5 26 19" xfId="24474"/>
    <cellStyle name="60% - Énfasis5 26 2" xfId="10060"/>
    <cellStyle name="60% - Énfasis5 26 20" xfId="34037"/>
    <cellStyle name="60% - Énfasis5 26 21" xfId="33849"/>
    <cellStyle name="60% - Énfasis5 26 22" xfId="35501"/>
    <cellStyle name="60% - Énfasis5 26 23" xfId="27993"/>
    <cellStyle name="60% - Énfasis5 26 24" xfId="33834"/>
    <cellStyle name="60% - Énfasis5 26 25" xfId="34216"/>
    <cellStyle name="60% - Énfasis5 26 26" xfId="35754"/>
    <cellStyle name="60% - Énfasis5 26 27" xfId="35402"/>
    <cellStyle name="60% - Énfasis5 26 28" xfId="37152"/>
    <cellStyle name="60% - Énfasis5 26 29" xfId="38560"/>
    <cellStyle name="60% - Énfasis5 26 3" xfId="5794"/>
    <cellStyle name="60% - Énfasis5 26 30" xfId="39966"/>
    <cellStyle name="60% - Énfasis5 26 31" xfId="41371"/>
    <cellStyle name="60% - Énfasis5 26 32" xfId="42773"/>
    <cellStyle name="60% - Énfasis5 26 33" xfId="44172"/>
    <cellStyle name="60% - Énfasis5 26 34" xfId="45568"/>
    <cellStyle name="60% - Énfasis5 26 35" xfId="46953"/>
    <cellStyle name="60% - Énfasis5 26 36" xfId="48323"/>
    <cellStyle name="60% - Énfasis5 26 37" xfId="49675"/>
    <cellStyle name="60% - Énfasis5 26 4" xfId="7210"/>
    <cellStyle name="60% - Énfasis5 26 5" xfId="8478"/>
    <cellStyle name="60% - Énfasis5 26 6" xfId="9087"/>
    <cellStyle name="60% - Énfasis5 26 7" xfId="9356"/>
    <cellStyle name="60% - Énfasis5 26 8" xfId="10397"/>
    <cellStyle name="60% - Énfasis5 26 9" xfId="8830"/>
    <cellStyle name="60% - Énfasis5 27" xfId="5580"/>
    <cellStyle name="60% - Énfasis5 27 10" xfId="19969"/>
    <cellStyle name="60% - Énfasis5 27 11" xfId="21377"/>
    <cellStyle name="60% - Énfasis5 27 12" xfId="22785"/>
    <cellStyle name="60% - Énfasis5 27 13" xfId="24193"/>
    <cellStyle name="60% - Énfasis5 27 14" xfId="25601"/>
    <cellStyle name="60% - Énfasis5 27 15" xfId="27009"/>
    <cellStyle name="60% - Énfasis5 27 16" xfId="28417"/>
    <cellStyle name="60% - Énfasis5 27 17" xfId="29827"/>
    <cellStyle name="60% - Énfasis5 27 18" xfId="31234"/>
    <cellStyle name="60% - Énfasis5 27 19" xfId="32644"/>
    <cellStyle name="60% - Énfasis5 27 2" xfId="10061"/>
    <cellStyle name="60% - Énfasis5 27 20" xfId="32778"/>
    <cellStyle name="60% - Énfasis5 27 21" xfId="35149"/>
    <cellStyle name="60% - Énfasis5 27 22" xfId="36872"/>
    <cellStyle name="60% - Énfasis5 27 23" xfId="38280"/>
    <cellStyle name="60% - Énfasis5 27 24" xfId="39686"/>
    <cellStyle name="60% - Énfasis5 27 25" xfId="41091"/>
    <cellStyle name="60% - Énfasis5 27 26" xfId="42493"/>
    <cellStyle name="60% - Énfasis5 27 27" xfId="43892"/>
    <cellStyle name="60% - Énfasis5 27 28" xfId="45288"/>
    <cellStyle name="60% - Énfasis5 27 29" xfId="46676"/>
    <cellStyle name="60% - Énfasis5 27 3" xfId="7523"/>
    <cellStyle name="60% - Énfasis5 27 30" xfId="48046"/>
    <cellStyle name="60% - Énfasis5 27 31" xfId="49399"/>
    <cellStyle name="60% - Énfasis5 27 32" xfId="50727"/>
    <cellStyle name="60% - Énfasis5 27 33" xfId="52031"/>
    <cellStyle name="60% - Énfasis5 27 34" xfId="53291"/>
    <cellStyle name="60% - Énfasis5 27 35" xfId="54485"/>
    <cellStyle name="60% - Énfasis5 27 36" xfId="55576"/>
    <cellStyle name="60% - Énfasis5 27 37" xfId="56542"/>
    <cellStyle name="60% - Énfasis5 27 4" xfId="11521"/>
    <cellStyle name="60% - Énfasis5 27 5" xfId="12929"/>
    <cellStyle name="60% - Énfasis5 27 6" xfId="14337"/>
    <cellStyle name="60% - Énfasis5 27 7" xfId="15745"/>
    <cellStyle name="60% - Énfasis5 27 8" xfId="17153"/>
    <cellStyle name="60% - Énfasis5 27 9" xfId="18561"/>
    <cellStyle name="60% - Énfasis5 28" xfId="5846"/>
    <cellStyle name="60% - Énfasis5 28 10" xfId="17806"/>
    <cellStyle name="60% - Énfasis5 28 11" xfId="19214"/>
    <cellStyle name="60% - Énfasis5 28 12" xfId="20622"/>
    <cellStyle name="60% - Énfasis5 28 13" xfId="22030"/>
    <cellStyle name="60% - Énfasis5 28 14" xfId="23438"/>
    <cellStyle name="60% - Énfasis5 28 15" xfId="24846"/>
    <cellStyle name="60% - Énfasis5 28 16" xfId="26254"/>
    <cellStyle name="60% - Énfasis5 28 17" xfId="27662"/>
    <cellStyle name="60% - Énfasis5 28 18" xfId="29071"/>
    <cellStyle name="60% - Énfasis5 28 19" xfId="30480"/>
    <cellStyle name="60% - Énfasis5 28 2" xfId="10306"/>
    <cellStyle name="60% - Énfasis5 28 20" xfId="30004"/>
    <cellStyle name="60% - Énfasis5 28 21" xfId="32103"/>
    <cellStyle name="60% - Énfasis5 28 22" xfId="34357"/>
    <cellStyle name="60% - Énfasis5 28 23" xfId="36116"/>
    <cellStyle name="60% - Énfasis5 28 24" xfId="37524"/>
    <cellStyle name="60% - Énfasis5 28 25" xfId="38930"/>
    <cellStyle name="60% - Énfasis5 28 26" xfId="40336"/>
    <cellStyle name="60% - Énfasis5 28 27" xfId="41740"/>
    <cellStyle name="60% - Énfasis5 28 28" xfId="43140"/>
    <cellStyle name="60% - Énfasis5 28 29" xfId="44539"/>
    <cellStyle name="60% - Énfasis5 28 3" xfId="10244"/>
    <cellStyle name="60% - Énfasis5 28 30" xfId="45932"/>
    <cellStyle name="60% - Énfasis5 28 31" xfId="47309"/>
    <cellStyle name="60% - Énfasis5 28 32" xfId="48675"/>
    <cellStyle name="60% - Énfasis5 28 33" xfId="50021"/>
    <cellStyle name="60% - Énfasis5 28 34" xfId="51337"/>
    <cellStyle name="60% - Énfasis5 28 35" xfId="52626"/>
    <cellStyle name="60% - Énfasis5 28 36" xfId="53857"/>
    <cellStyle name="60% - Énfasis5 28 37" xfId="55000"/>
    <cellStyle name="60% - Énfasis5 28 4" xfId="7927"/>
    <cellStyle name="60% - Énfasis5 28 5" xfId="10766"/>
    <cellStyle name="60% - Énfasis5 28 6" xfId="12174"/>
    <cellStyle name="60% - Énfasis5 28 7" xfId="13582"/>
    <cellStyle name="60% - Énfasis5 28 8" xfId="14990"/>
    <cellStyle name="60% - Énfasis5 28 9" xfId="16398"/>
    <cellStyle name="60% - Énfasis5 29" xfId="5973"/>
    <cellStyle name="60% - Énfasis5 29 10" xfId="10016"/>
    <cellStyle name="60% - Énfasis5 29 11" xfId="9533"/>
    <cellStyle name="60% - Énfasis5 29 12" xfId="9620"/>
    <cellStyle name="60% - Énfasis5 29 13" xfId="11782"/>
    <cellStyle name="60% - Énfasis5 29 14" xfId="13190"/>
    <cellStyle name="60% - Énfasis5 29 15" xfId="14598"/>
    <cellStyle name="60% - Énfasis5 29 16" xfId="16006"/>
    <cellStyle name="60% - Énfasis5 29 17" xfId="17414"/>
    <cellStyle name="60% - Énfasis5 29 18" xfId="18822"/>
    <cellStyle name="60% - Énfasis5 29 19" xfId="20230"/>
    <cellStyle name="60% - Énfasis5 29 2" xfId="10425"/>
    <cellStyle name="60% - Énfasis5 29 20" xfId="33098"/>
    <cellStyle name="60% - Énfasis5 29 21" xfId="32186"/>
    <cellStyle name="60% - Énfasis5 29 22" xfId="32283"/>
    <cellStyle name="60% - Énfasis5 29 23" xfId="31549"/>
    <cellStyle name="60% - Énfasis5 29 24" xfId="31882"/>
    <cellStyle name="60% - Énfasis5 29 25" xfId="25490"/>
    <cellStyle name="60% - Énfasis5 29 26" xfId="33337"/>
    <cellStyle name="60% - Énfasis5 29 27" xfId="31092"/>
    <cellStyle name="60% - Énfasis5 29 28" xfId="28177"/>
    <cellStyle name="60% - Énfasis5 29 29" xfId="23366"/>
    <cellStyle name="60% - Énfasis5 29 3" xfId="9395"/>
    <cellStyle name="60% - Énfasis5 29 30" xfId="34132"/>
    <cellStyle name="60% - Énfasis5 29 31" xfId="37133"/>
    <cellStyle name="60% - Énfasis5 29 32" xfId="38541"/>
    <cellStyle name="60% - Énfasis5 29 33" xfId="39947"/>
    <cellStyle name="60% - Énfasis5 29 34" xfId="41352"/>
    <cellStyle name="60% - Énfasis5 29 35" xfId="42754"/>
    <cellStyle name="60% - Énfasis5 29 36" xfId="44153"/>
    <cellStyle name="60% - Énfasis5 29 37" xfId="45549"/>
    <cellStyle name="60% - Énfasis5 29 4" xfId="9757"/>
    <cellStyle name="60% - Énfasis5 29 5" xfId="6729"/>
    <cellStyle name="60% - Énfasis5 29 6" xfId="5834"/>
    <cellStyle name="60% - Énfasis5 29 7" xfId="8077"/>
    <cellStyle name="60% - Énfasis5 29 8" xfId="9977"/>
    <cellStyle name="60% - Énfasis5 29 9" xfId="9160"/>
    <cellStyle name="60% - Énfasis5 3" xfId="492"/>
    <cellStyle name="60% - Énfasis5 3 10" xfId="2124"/>
    <cellStyle name="60% - Énfasis5 3 11" xfId="2270"/>
    <cellStyle name="60% - Énfasis5 3 12" xfId="2459"/>
    <cellStyle name="60% - Énfasis5 3 13" xfId="2616"/>
    <cellStyle name="60% - Énfasis5 3 14" xfId="2765"/>
    <cellStyle name="60% - Énfasis5 3 15" xfId="2906"/>
    <cellStyle name="60% - Énfasis5 3 16" xfId="3026"/>
    <cellStyle name="60% - Énfasis5 3 2" xfId="862"/>
    <cellStyle name="60% - Énfasis5 3 2 2" xfId="57978"/>
    <cellStyle name="60% - Énfasis5 3 3" xfId="1022"/>
    <cellStyle name="60% - Énfasis5 3 3 2" xfId="58057"/>
    <cellStyle name="60% - Énfasis5 3 4" xfId="1182"/>
    <cellStyle name="60% - Énfasis5 3 4 2" xfId="58126"/>
    <cellStyle name="60% - Énfasis5 3 5" xfId="1342"/>
    <cellStyle name="60% - Énfasis5 3 6" xfId="1501"/>
    <cellStyle name="60% - Énfasis5 3 7" xfId="1660"/>
    <cellStyle name="60% - Énfasis5 3 8" xfId="1816"/>
    <cellStyle name="60% - Énfasis5 3 9" xfId="1972"/>
    <cellStyle name="60% - Énfasis5 30" xfId="6100"/>
    <cellStyle name="60% - Énfasis5 30 10" xfId="21806"/>
    <cellStyle name="60% - Énfasis5 30 11" xfId="23214"/>
    <cellStyle name="60% - Énfasis5 30 12" xfId="24622"/>
    <cellStyle name="60% - Énfasis5 30 13" xfId="26030"/>
    <cellStyle name="60% - Énfasis5 30 14" xfId="27438"/>
    <cellStyle name="60% - Énfasis5 30 15" xfId="28846"/>
    <cellStyle name="60% - Énfasis5 30 16" xfId="30256"/>
    <cellStyle name="60% - Énfasis5 30 17" xfId="31663"/>
    <cellStyle name="60% - Énfasis5 30 18" xfId="33073"/>
    <cellStyle name="60% - Énfasis5 30 19" xfId="34479"/>
    <cellStyle name="60% - Énfasis5 30 2" xfId="10542"/>
    <cellStyle name="60% - Énfasis5 30 20" xfId="35891"/>
    <cellStyle name="60% - Énfasis5 30 21" xfId="37299"/>
    <cellStyle name="60% - Énfasis5 30 22" xfId="38707"/>
    <cellStyle name="60% - Énfasis5 30 23" xfId="40113"/>
    <cellStyle name="60% - Énfasis5 30 24" xfId="41518"/>
    <cellStyle name="60% - Énfasis5 30 25" xfId="42918"/>
    <cellStyle name="60% - Énfasis5 30 26" xfId="44317"/>
    <cellStyle name="60% - Énfasis5 30 27" xfId="45712"/>
    <cellStyle name="60% - Énfasis5 30 28" xfId="47093"/>
    <cellStyle name="60% - Énfasis5 30 29" xfId="48460"/>
    <cellStyle name="60% - Énfasis5 30 3" xfId="11950"/>
    <cellStyle name="60% - Énfasis5 30 30" xfId="49810"/>
    <cellStyle name="60% - Énfasis5 30 31" xfId="51130"/>
    <cellStyle name="60% - Énfasis5 30 32" xfId="52425"/>
    <cellStyle name="60% - Énfasis5 30 33" xfId="53666"/>
    <cellStyle name="60% - Énfasis5 30 34" xfId="54830"/>
    <cellStyle name="60% - Énfasis5 30 35" xfId="55892"/>
    <cellStyle name="60% - Énfasis5 30 36" xfId="56797"/>
    <cellStyle name="60% - Énfasis5 30 37" xfId="57477"/>
    <cellStyle name="60% - Énfasis5 30 4" xfId="13358"/>
    <cellStyle name="60% - Énfasis5 30 5" xfId="14766"/>
    <cellStyle name="60% - Énfasis5 30 6" xfId="16174"/>
    <cellStyle name="60% - Énfasis5 30 7" xfId="17582"/>
    <cellStyle name="60% - Énfasis5 30 8" xfId="18990"/>
    <cellStyle name="60% - Énfasis5 30 9" xfId="20398"/>
    <cellStyle name="60% - Énfasis5 31" xfId="6227"/>
    <cellStyle name="60% - Énfasis5 31 10" xfId="21923"/>
    <cellStyle name="60% - Énfasis5 31 11" xfId="23331"/>
    <cellStyle name="60% - Énfasis5 31 12" xfId="24739"/>
    <cellStyle name="60% - Énfasis5 31 13" xfId="26147"/>
    <cellStyle name="60% - Énfasis5 31 14" xfId="27555"/>
    <cellStyle name="60% - Énfasis5 31 15" xfId="28963"/>
    <cellStyle name="60% - Énfasis5 31 16" xfId="30373"/>
    <cellStyle name="60% - Énfasis5 31 17" xfId="31780"/>
    <cellStyle name="60% - Énfasis5 31 18" xfId="33189"/>
    <cellStyle name="60% - Énfasis5 31 19" xfId="34596"/>
    <cellStyle name="60% - Énfasis5 31 2" xfId="10659"/>
    <cellStyle name="60% - Énfasis5 31 20" xfId="36008"/>
    <cellStyle name="60% - Énfasis5 31 21" xfId="37416"/>
    <cellStyle name="60% - Énfasis5 31 22" xfId="38824"/>
    <cellStyle name="60% - Énfasis5 31 23" xfId="40230"/>
    <cellStyle name="60% - Énfasis5 31 24" xfId="41634"/>
    <cellStyle name="60% - Énfasis5 31 25" xfId="43034"/>
    <cellStyle name="60% - Énfasis5 31 26" xfId="44433"/>
    <cellStyle name="60% - Énfasis5 31 27" xfId="45826"/>
    <cellStyle name="60% - Énfasis5 31 28" xfId="47205"/>
    <cellStyle name="60% - Énfasis5 31 29" xfId="48571"/>
    <cellStyle name="60% - Énfasis5 31 3" xfId="12067"/>
    <cellStyle name="60% - Énfasis5 31 30" xfId="49921"/>
    <cellStyle name="60% - Énfasis5 31 31" xfId="51240"/>
    <cellStyle name="60% - Énfasis5 31 32" xfId="52533"/>
    <cellStyle name="60% - Énfasis5 31 33" xfId="53771"/>
    <cellStyle name="60% - Énfasis5 31 34" xfId="54925"/>
    <cellStyle name="60% - Énfasis5 31 35" xfId="55976"/>
    <cellStyle name="60% - Énfasis5 31 36" xfId="56856"/>
    <cellStyle name="60% - Énfasis5 31 37" xfId="57514"/>
    <cellStyle name="60% - Énfasis5 31 4" xfId="13475"/>
    <cellStyle name="60% - Énfasis5 31 5" xfId="14883"/>
    <cellStyle name="60% - Énfasis5 31 6" xfId="16291"/>
    <cellStyle name="60% - Énfasis5 31 7" xfId="17699"/>
    <cellStyle name="60% - Énfasis5 31 8" xfId="19107"/>
    <cellStyle name="60% - Énfasis5 31 9" xfId="20515"/>
    <cellStyle name="60% - Énfasis5 32" xfId="6354"/>
    <cellStyle name="60% - Énfasis5 32 10" xfId="22037"/>
    <cellStyle name="60% - Énfasis5 32 11" xfId="23445"/>
    <cellStyle name="60% - Énfasis5 32 12" xfId="24853"/>
    <cellStyle name="60% - Énfasis5 32 13" xfId="26261"/>
    <cellStyle name="60% - Énfasis5 32 14" xfId="27669"/>
    <cellStyle name="60% - Énfasis5 32 15" xfId="29078"/>
    <cellStyle name="60% - Énfasis5 32 16" xfId="30487"/>
    <cellStyle name="60% - Énfasis5 32 17" xfId="31895"/>
    <cellStyle name="60% - Énfasis5 32 18" xfId="33304"/>
    <cellStyle name="60% - Énfasis5 32 19" xfId="34712"/>
    <cellStyle name="60% - Énfasis5 32 2" xfId="10773"/>
    <cellStyle name="60% - Énfasis5 32 20" xfId="36123"/>
    <cellStyle name="60% - Énfasis5 32 21" xfId="37531"/>
    <cellStyle name="60% - Énfasis5 32 22" xfId="38937"/>
    <cellStyle name="60% - Énfasis5 32 23" xfId="40343"/>
    <cellStyle name="60% - Énfasis5 32 24" xfId="41747"/>
    <cellStyle name="60% - Énfasis5 32 25" xfId="43147"/>
    <cellStyle name="60% - Énfasis5 32 26" xfId="44546"/>
    <cellStyle name="60% - Énfasis5 32 27" xfId="45939"/>
    <cellStyle name="60% - Énfasis5 32 28" xfId="47316"/>
    <cellStyle name="60% - Énfasis5 32 29" xfId="48681"/>
    <cellStyle name="60% - Énfasis5 32 3" xfId="12181"/>
    <cellStyle name="60% - Énfasis5 32 30" xfId="50027"/>
    <cellStyle name="60% - Énfasis5 32 31" xfId="51343"/>
    <cellStyle name="60% - Énfasis5 32 32" xfId="52632"/>
    <cellStyle name="60% - Énfasis5 32 33" xfId="53863"/>
    <cellStyle name="60% - Énfasis5 32 34" xfId="55006"/>
    <cellStyle name="60% - Énfasis5 32 35" xfId="56048"/>
    <cellStyle name="60% - Énfasis5 32 36" xfId="56913"/>
    <cellStyle name="60% - Énfasis5 32 37" xfId="57550"/>
    <cellStyle name="60% - Énfasis5 32 4" xfId="13589"/>
    <cellStyle name="60% - Énfasis5 32 5" xfId="14997"/>
    <cellStyle name="60% - Énfasis5 32 6" xfId="16405"/>
    <cellStyle name="60% - Énfasis5 32 7" xfId="17813"/>
    <cellStyle name="60% - Énfasis5 32 8" xfId="19221"/>
    <cellStyle name="60% - Énfasis5 32 9" xfId="20629"/>
    <cellStyle name="60% - Énfasis5 33" xfId="6481"/>
    <cellStyle name="60% - Énfasis5 33 10" xfId="22153"/>
    <cellStyle name="60% - Énfasis5 33 11" xfId="23561"/>
    <cellStyle name="60% - Énfasis5 33 12" xfId="24969"/>
    <cellStyle name="60% - Énfasis5 33 13" xfId="26377"/>
    <cellStyle name="60% - Énfasis5 33 14" xfId="27785"/>
    <cellStyle name="60% - Énfasis5 33 15" xfId="29194"/>
    <cellStyle name="60% - Énfasis5 33 16" xfId="30603"/>
    <cellStyle name="60% - Énfasis5 33 17" xfId="32011"/>
    <cellStyle name="60% - Énfasis5 33 18" xfId="33420"/>
    <cellStyle name="60% - Énfasis5 33 19" xfId="34828"/>
    <cellStyle name="60% - Énfasis5 33 2" xfId="10889"/>
    <cellStyle name="60% - Énfasis5 33 20" xfId="36239"/>
    <cellStyle name="60% - Énfasis5 33 21" xfId="37647"/>
    <cellStyle name="60% - Énfasis5 33 22" xfId="39053"/>
    <cellStyle name="60% - Énfasis5 33 23" xfId="40458"/>
    <cellStyle name="60% - Énfasis5 33 24" xfId="41862"/>
    <cellStyle name="60% - Énfasis5 33 25" xfId="43262"/>
    <cellStyle name="60% - Énfasis5 33 26" xfId="44660"/>
    <cellStyle name="60% - Énfasis5 33 27" xfId="46052"/>
    <cellStyle name="60% - Énfasis5 33 28" xfId="47429"/>
    <cellStyle name="60% - Énfasis5 33 29" xfId="48794"/>
    <cellStyle name="60% - Énfasis5 33 3" xfId="12297"/>
    <cellStyle name="60% - Énfasis5 33 30" xfId="50135"/>
    <cellStyle name="60% - Énfasis5 33 31" xfId="51448"/>
    <cellStyle name="60% - Énfasis5 33 32" xfId="52733"/>
    <cellStyle name="60% - Énfasis5 33 33" xfId="53954"/>
    <cellStyle name="60% - Énfasis5 33 34" xfId="55092"/>
    <cellStyle name="60% - Énfasis5 33 35" xfId="56121"/>
    <cellStyle name="60% - Énfasis5 33 36" xfId="56973"/>
    <cellStyle name="60% - Énfasis5 33 37" xfId="57586"/>
    <cellStyle name="60% - Énfasis5 33 4" xfId="13705"/>
    <cellStyle name="60% - Énfasis5 33 5" xfId="15113"/>
    <cellStyle name="60% - Énfasis5 33 6" xfId="16521"/>
    <cellStyle name="60% - Énfasis5 33 7" xfId="17929"/>
    <cellStyle name="60% - Énfasis5 33 8" xfId="19337"/>
    <cellStyle name="60% - Énfasis5 33 9" xfId="20745"/>
    <cellStyle name="60% - Énfasis5 34" xfId="6608"/>
    <cellStyle name="60% - Énfasis5 34 10" xfId="22267"/>
    <cellStyle name="60% - Énfasis5 34 11" xfId="23675"/>
    <cellStyle name="60% - Énfasis5 34 12" xfId="25083"/>
    <cellStyle name="60% - Énfasis5 34 13" xfId="26491"/>
    <cellStyle name="60% - Énfasis5 34 14" xfId="27899"/>
    <cellStyle name="60% - Énfasis5 34 15" xfId="29308"/>
    <cellStyle name="60% - Énfasis5 34 16" xfId="30717"/>
    <cellStyle name="60% - Énfasis5 34 17" xfId="32125"/>
    <cellStyle name="60% - Énfasis5 34 18" xfId="33533"/>
    <cellStyle name="60% - Énfasis5 34 19" xfId="34942"/>
    <cellStyle name="60% - Énfasis5 34 2" xfId="11003"/>
    <cellStyle name="60% - Énfasis5 34 20" xfId="36353"/>
    <cellStyle name="60% - Énfasis5 34 21" xfId="37761"/>
    <cellStyle name="60% - Énfasis5 34 22" xfId="39167"/>
    <cellStyle name="60% - Énfasis5 34 23" xfId="40572"/>
    <cellStyle name="60% - Énfasis5 34 24" xfId="41976"/>
    <cellStyle name="60% - Énfasis5 34 25" xfId="43376"/>
    <cellStyle name="60% - Énfasis5 34 26" xfId="44773"/>
    <cellStyle name="60% - Énfasis5 34 27" xfId="46165"/>
    <cellStyle name="60% - Énfasis5 34 28" xfId="47542"/>
    <cellStyle name="60% - Énfasis5 34 29" xfId="48904"/>
    <cellStyle name="60% - Énfasis5 34 3" xfId="12411"/>
    <cellStyle name="60% - Énfasis5 34 30" xfId="50243"/>
    <cellStyle name="60% - Énfasis5 34 31" xfId="51553"/>
    <cellStyle name="60% - Énfasis5 34 32" xfId="52833"/>
    <cellStyle name="60% - Énfasis5 34 33" xfId="54050"/>
    <cellStyle name="60% - Énfasis5 34 34" xfId="55178"/>
    <cellStyle name="60% - Énfasis5 34 35" xfId="56196"/>
    <cellStyle name="60% - Énfasis5 34 36" xfId="57027"/>
    <cellStyle name="60% - Énfasis5 34 37" xfId="57622"/>
    <cellStyle name="60% - Énfasis5 34 4" xfId="13819"/>
    <cellStyle name="60% - Énfasis5 34 5" xfId="15227"/>
    <cellStyle name="60% - Énfasis5 34 6" xfId="16635"/>
    <cellStyle name="60% - Énfasis5 34 7" xfId="18043"/>
    <cellStyle name="60% - Énfasis5 34 8" xfId="19451"/>
    <cellStyle name="60% - Énfasis5 34 9" xfId="20859"/>
    <cellStyle name="60% - Énfasis5 35" xfId="6735"/>
    <cellStyle name="60% - Énfasis5 35 10" xfId="22379"/>
    <cellStyle name="60% - Énfasis5 35 11" xfId="23787"/>
    <cellStyle name="60% - Énfasis5 35 12" xfId="25195"/>
    <cellStyle name="60% - Énfasis5 35 13" xfId="26603"/>
    <cellStyle name="60% - Énfasis5 35 14" xfId="28011"/>
    <cellStyle name="60% - Énfasis5 35 15" xfId="29420"/>
    <cellStyle name="60% - Énfasis5 35 16" xfId="30829"/>
    <cellStyle name="60% - Énfasis5 35 17" xfId="32237"/>
    <cellStyle name="60% - Énfasis5 35 18" xfId="33645"/>
    <cellStyle name="60% - Énfasis5 35 19" xfId="35053"/>
    <cellStyle name="60% - Énfasis5 35 2" xfId="11115"/>
    <cellStyle name="60% - Énfasis5 35 20" xfId="36465"/>
    <cellStyle name="60% - Énfasis5 35 21" xfId="37873"/>
    <cellStyle name="60% - Énfasis5 35 22" xfId="39279"/>
    <cellStyle name="60% - Énfasis5 35 23" xfId="40684"/>
    <cellStyle name="60% - Énfasis5 35 24" xfId="42088"/>
    <cellStyle name="60% - Énfasis5 35 25" xfId="43487"/>
    <cellStyle name="60% - Énfasis5 35 26" xfId="44883"/>
    <cellStyle name="60% - Énfasis5 35 27" xfId="46275"/>
    <cellStyle name="60% - Énfasis5 35 28" xfId="47652"/>
    <cellStyle name="60% - Énfasis5 35 29" xfId="49011"/>
    <cellStyle name="60% - Énfasis5 35 3" xfId="12523"/>
    <cellStyle name="60% - Énfasis5 35 30" xfId="50350"/>
    <cellStyle name="60% - Énfasis5 35 31" xfId="51660"/>
    <cellStyle name="60% - Énfasis5 35 32" xfId="52936"/>
    <cellStyle name="60% - Énfasis5 35 33" xfId="54143"/>
    <cellStyle name="60% - Énfasis5 35 34" xfId="55263"/>
    <cellStyle name="60% - Énfasis5 35 35" xfId="56270"/>
    <cellStyle name="60% - Énfasis5 35 36" xfId="57085"/>
    <cellStyle name="60% - Énfasis5 35 37" xfId="57658"/>
    <cellStyle name="60% - Énfasis5 35 4" xfId="13931"/>
    <cellStyle name="60% - Énfasis5 35 5" xfId="15339"/>
    <cellStyle name="60% - Énfasis5 35 6" xfId="16747"/>
    <cellStyle name="60% - Énfasis5 35 7" xfId="18155"/>
    <cellStyle name="60% - Énfasis5 35 8" xfId="19563"/>
    <cellStyle name="60% - Énfasis5 35 9" xfId="20971"/>
    <cellStyle name="60% - Énfasis5 36" xfId="6862"/>
    <cellStyle name="60% - Énfasis5 36 10" xfId="22488"/>
    <cellStyle name="60% - Énfasis5 36 11" xfId="23896"/>
    <cellStyle name="60% - Énfasis5 36 12" xfId="25304"/>
    <cellStyle name="60% - Énfasis5 36 13" xfId="26712"/>
    <cellStyle name="60% - Énfasis5 36 14" xfId="28120"/>
    <cellStyle name="60% - Énfasis5 36 15" xfId="29529"/>
    <cellStyle name="60% - Énfasis5 36 16" xfId="30938"/>
    <cellStyle name="60% - Énfasis5 36 17" xfId="32346"/>
    <cellStyle name="60% - Énfasis5 36 18" xfId="33753"/>
    <cellStyle name="60% - Énfasis5 36 19" xfId="35162"/>
    <cellStyle name="60% - Énfasis5 36 2" xfId="11224"/>
    <cellStyle name="60% - Énfasis5 36 20" xfId="36574"/>
    <cellStyle name="60% - Énfasis5 36 21" xfId="37982"/>
    <cellStyle name="60% - Énfasis5 36 22" xfId="39388"/>
    <cellStyle name="60% - Énfasis5 36 23" xfId="40793"/>
    <cellStyle name="60% - Énfasis5 36 24" xfId="42197"/>
    <cellStyle name="60% - Énfasis5 36 25" xfId="43596"/>
    <cellStyle name="60% - Énfasis5 36 26" xfId="44992"/>
    <cellStyle name="60% - Énfasis5 36 27" xfId="46383"/>
    <cellStyle name="60% - Énfasis5 36 28" xfId="47757"/>
    <cellStyle name="60% - Énfasis5 36 29" xfId="49116"/>
    <cellStyle name="60% - Énfasis5 36 3" xfId="12632"/>
    <cellStyle name="60% - Énfasis5 36 30" xfId="50453"/>
    <cellStyle name="60% - Énfasis5 36 31" xfId="51761"/>
    <cellStyle name="60% - Énfasis5 36 32" xfId="53031"/>
    <cellStyle name="60% - Énfasis5 36 33" xfId="54234"/>
    <cellStyle name="60% - Énfasis5 36 34" xfId="55345"/>
    <cellStyle name="60% - Énfasis5 36 35" xfId="56345"/>
    <cellStyle name="60% - Énfasis5 36 36" xfId="57144"/>
    <cellStyle name="60% - Énfasis5 36 37" xfId="57694"/>
    <cellStyle name="60% - Énfasis5 36 4" xfId="14040"/>
    <cellStyle name="60% - Énfasis5 36 5" xfId="15448"/>
    <cellStyle name="60% - Énfasis5 36 6" xfId="16856"/>
    <cellStyle name="60% - Énfasis5 36 7" xfId="18264"/>
    <cellStyle name="60% - Énfasis5 36 8" xfId="19672"/>
    <cellStyle name="60% - Énfasis5 36 9" xfId="21080"/>
    <cellStyle name="60% - Énfasis5 37" xfId="6989"/>
    <cellStyle name="60% - Énfasis5 37 10" xfId="22594"/>
    <cellStyle name="60% - Énfasis5 37 11" xfId="24002"/>
    <cellStyle name="60% - Énfasis5 37 12" xfId="25410"/>
    <cellStyle name="60% - Énfasis5 37 13" xfId="26818"/>
    <cellStyle name="60% - Énfasis5 37 14" xfId="28226"/>
    <cellStyle name="60% - Énfasis5 37 15" xfId="29635"/>
    <cellStyle name="60% - Énfasis5 37 16" xfId="31044"/>
    <cellStyle name="60% - Énfasis5 37 17" xfId="32452"/>
    <cellStyle name="60% - Énfasis5 37 18" xfId="33859"/>
    <cellStyle name="60% - Énfasis5 37 19" xfId="35268"/>
    <cellStyle name="60% - Énfasis5 37 2" xfId="11330"/>
    <cellStyle name="60% - Énfasis5 37 20" xfId="36680"/>
    <cellStyle name="60% - Énfasis5 37 21" xfId="38088"/>
    <cellStyle name="60% - Énfasis5 37 22" xfId="39494"/>
    <cellStyle name="60% - Énfasis5 37 23" xfId="40899"/>
    <cellStyle name="60% - Énfasis5 37 24" xfId="42302"/>
    <cellStyle name="60% - Énfasis5 37 25" xfId="43701"/>
    <cellStyle name="60% - Énfasis5 37 26" xfId="45097"/>
    <cellStyle name="60% - Énfasis5 37 27" xfId="46487"/>
    <cellStyle name="60% - Énfasis5 37 28" xfId="47861"/>
    <cellStyle name="60% - Énfasis5 37 29" xfId="49219"/>
    <cellStyle name="60% - Énfasis5 37 3" xfId="12738"/>
    <cellStyle name="60% - Énfasis5 37 30" xfId="50553"/>
    <cellStyle name="60% - Énfasis5 37 31" xfId="51858"/>
    <cellStyle name="60% - Énfasis5 37 32" xfId="53126"/>
    <cellStyle name="60% - Énfasis5 37 33" xfId="54328"/>
    <cellStyle name="60% - Énfasis5 37 34" xfId="55432"/>
    <cellStyle name="60% - Énfasis5 37 35" xfId="56416"/>
    <cellStyle name="60% - Énfasis5 37 36" xfId="57198"/>
    <cellStyle name="60% - Énfasis5 37 37" xfId="57729"/>
    <cellStyle name="60% - Énfasis5 37 4" xfId="14146"/>
    <cellStyle name="60% - Énfasis5 37 5" xfId="15554"/>
    <cellStyle name="60% - Énfasis5 37 6" xfId="16962"/>
    <cellStyle name="60% - Énfasis5 37 7" xfId="18370"/>
    <cellStyle name="60% - Énfasis5 37 8" xfId="19778"/>
    <cellStyle name="60% - Énfasis5 37 9" xfId="21186"/>
    <cellStyle name="60% - Énfasis5 38" xfId="7116"/>
    <cellStyle name="60% - Énfasis5 38 10" xfId="22697"/>
    <cellStyle name="60% - Énfasis5 38 11" xfId="24105"/>
    <cellStyle name="60% - Énfasis5 38 12" xfId="25513"/>
    <cellStyle name="60% - Énfasis5 38 13" xfId="26921"/>
    <cellStyle name="60% - Énfasis5 38 14" xfId="28329"/>
    <cellStyle name="60% - Énfasis5 38 15" xfId="29738"/>
    <cellStyle name="60% - Énfasis5 38 16" xfId="31145"/>
    <cellStyle name="60% - Énfasis5 38 17" xfId="32555"/>
    <cellStyle name="60% - Énfasis5 38 18" xfId="33962"/>
    <cellStyle name="60% - Énfasis5 38 19" xfId="35370"/>
    <cellStyle name="60% - Énfasis5 38 2" xfId="11433"/>
    <cellStyle name="60% - Énfasis5 38 20" xfId="36783"/>
    <cellStyle name="60% - Énfasis5 38 21" xfId="38191"/>
    <cellStyle name="60% - Énfasis5 38 22" xfId="39597"/>
    <cellStyle name="60% - Énfasis5 38 23" xfId="41002"/>
    <cellStyle name="60% - Énfasis5 38 24" xfId="42405"/>
    <cellStyle name="60% - Énfasis5 38 25" xfId="43804"/>
    <cellStyle name="60% - Énfasis5 38 26" xfId="45200"/>
    <cellStyle name="60% - Énfasis5 38 27" xfId="46590"/>
    <cellStyle name="60% - Énfasis5 38 28" xfId="47962"/>
    <cellStyle name="60% - Énfasis5 38 29" xfId="49315"/>
    <cellStyle name="60% - Énfasis5 38 3" xfId="12841"/>
    <cellStyle name="60% - Énfasis5 38 30" xfId="50647"/>
    <cellStyle name="60% - Énfasis5 38 31" xfId="51951"/>
    <cellStyle name="60% - Énfasis5 38 32" xfId="53214"/>
    <cellStyle name="60% - Énfasis5 38 33" xfId="54410"/>
    <cellStyle name="60% - Énfasis5 38 34" xfId="55508"/>
    <cellStyle name="60% - Énfasis5 38 35" xfId="56479"/>
    <cellStyle name="60% - Énfasis5 38 36" xfId="57252"/>
    <cellStyle name="60% - Énfasis5 38 37" xfId="57763"/>
    <cellStyle name="60% - Énfasis5 38 4" xfId="14249"/>
    <cellStyle name="60% - Énfasis5 38 5" xfId="15657"/>
    <cellStyle name="60% - Énfasis5 38 6" xfId="17065"/>
    <cellStyle name="60% - Énfasis5 38 7" xfId="18473"/>
    <cellStyle name="60% - Énfasis5 38 8" xfId="19881"/>
    <cellStyle name="60% - Énfasis5 38 9" xfId="21289"/>
    <cellStyle name="60% - Énfasis5 39" xfId="7243"/>
    <cellStyle name="60% - Énfasis5 39 10" xfId="22796"/>
    <cellStyle name="60% - Énfasis5 39 11" xfId="24204"/>
    <cellStyle name="60% - Énfasis5 39 12" xfId="25612"/>
    <cellStyle name="60% - Énfasis5 39 13" xfId="27020"/>
    <cellStyle name="60% - Énfasis5 39 14" xfId="28428"/>
    <cellStyle name="60% - Énfasis5 39 15" xfId="29838"/>
    <cellStyle name="60% - Énfasis5 39 16" xfId="31245"/>
    <cellStyle name="60% - Énfasis5 39 17" xfId="32655"/>
    <cellStyle name="60% - Énfasis5 39 18" xfId="34062"/>
    <cellStyle name="60% - Énfasis5 39 19" xfId="35470"/>
    <cellStyle name="60% - Énfasis5 39 2" xfId="11532"/>
    <cellStyle name="60% - Énfasis5 39 20" xfId="36883"/>
    <cellStyle name="60% - Énfasis5 39 21" xfId="38291"/>
    <cellStyle name="60% - Énfasis5 39 22" xfId="39697"/>
    <cellStyle name="60% - Énfasis5 39 23" xfId="41102"/>
    <cellStyle name="60% - Énfasis5 39 24" xfId="42504"/>
    <cellStyle name="60% - Énfasis5 39 25" xfId="43903"/>
    <cellStyle name="60% - Énfasis5 39 26" xfId="45299"/>
    <cellStyle name="60% - Énfasis5 39 27" xfId="46687"/>
    <cellStyle name="60% - Énfasis5 39 28" xfId="48057"/>
    <cellStyle name="60% - Énfasis5 39 29" xfId="49410"/>
    <cellStyle name="60% - Énfasis5 39 3" xfId="12940"/>
    <cellStyle name="60% - Énfasis5 39 30" xfId="50738"/>
    <cellStyle name="60% - Énfasis5 39 31" xfId="52042"/>
    <cellStyle name="60% - Énfasis5 39 32" xfId="53302"/>
    <cellStyle name="60% - Énfasis5 39 33" xfId="54496"/>
    <cellStyle name="60% - Énfasis5 39 34" xfId="55587"/>
    <cellStyle name="60% - Énfasis5 39 35" xfId="56550"/>
    <cellStyle name="60% - Énfasis5 39 36" xfId="57305"/>
    <cellStyle name="60% - Énfasis5 39 37" xfId="57797"/>
    <cellStyle name="60% - Énfasis5 39 4" xfId="14348"/>
    <cellStyle name="60% - Énfasis5 39 5" xfId="15756"/>
    <cellStyle name="60% - Énfasis5 39 6" xfId="17164"/>
    <cellStyle name="60% - Énfasis5 39 7" xfId="18572"/>
    <cellStyle name="60% - Énfasis5 39 8" xfId="19980"/>
    <cellStyle name="60% - Énfasis5 39 9" xfId="21388"/>
    <cellStyle name="60% - Énfasis5 4" xfId="2818"/>
    <cellStyle name="60% - Énfasis5 4 2" xfId="3027"/>
    <cellStyle name="60% - Énfasis5 40" xfId="7370"/>
    <cellStyle name="60% - Énfasis5 40 10" xfId="22894"/>
    <cellStyle name="60% - Énfasis5 40 11" xfId="24302"/>
    <cellStyle name="60% - Énfasis5 40 12" xfId="25710"/>
    <cellStyle name="60% - Énfasis5 40 13" xfId="27118"/>
    <cellStyle name="60% - Énfasis5 40 14" xfId="28526"/>
    <cellStyle name="60% - Énfasis5 40 15" xfId="29936"/>
    <cellStyle name="60% - Énfasis5 40 16" xfId="31343"/>
    <cellStyle name="60% - Énfasis5 40 17" xfId="32753"/>
    <cellStyle name="60% - Énfasis5 40 18" xfId="34159"/>
    <cellStyle name="60% - Énfasis5 40 19" xfId="35568"/>
    <cellStyle name="60% - Énfasis5 40 2" xfId="11630"/>
    <cellStyle name="60% - Énfasis5 40 20" xfId="36981"/>
    <cellStyle name="60% - Énfasis5 40 21" xfId="38389"/>
    <cellStyle name="60% - Énfasis5 40 22" xfId="39795"/>
    <cellStyle name="60% - Énfasis5 40 23" xfId="41200"/>
    <cellStyle name="60% - Énfasis5 40 24" xfId="42602"/>
    <cellStyle name="60% - Énfasis5 40 25" xfId="44001"/>
    <cellStyle name="60% - Énfasis5 40 26" xfId="45397"/>
    <cellStyle name="60% - Énfasis5 40 27" xfId="46785"/>
    <cellStyle name="60% - Énfasis5 40 28" xfId="48155"/>
    <cellStyle name="60% - Énfasis5 40 29" xfId="49507"/>
    <cellStyle name="60% - Énfasis5 40 3" xfId="13038"/>
    <cellStyle name="60% - Énfasis5 40 30" xfId="50833"/>
    <cellStyle name="60% - Énfasis5 40 31" xfId="52137"/>
    <cellStyle name="60% - Énfasis5 40 32" xfId="53392"/>
    <cellStyle name="60% - Énfasis5 40 33" xfId="54581"/>
    <cellStyle name="60% - Énfasis5 40 34" xfId="55666"/>
    <cellStyle name="60% - Énfasis5 40 35" xfId="56619"/>
    <cellStyle name="60% - Énfasis5 40 36" xfId="57356"/>
    <cellStyle name="60% - Énfasis5 40 37" xfId="57831"/>
    <cellStyle name="60% - Énfasis5 40 4" xfId="14446"/>
    <cellStyle name="60% - Énfasis5 40 5" xfId="15854"/>
    <cellStyle name="60% - Énfasis5 40 6" xfId="17262"/>
    <cellStyle name="60% - Énfasis5 40 7" xfId="18670"/>
    <cellStyle name="60% - Énfasis5 40 8" xfId="20078"/>
    <cellStyle name="60% - Énfasis5 40 9" xfId="21486"/>
    <cellStyle name="60% - Énfasis5 41" xfId="7496"/>
    <cellStyle name="60% - Énfasis5 41 10" xfId="22982"/>
    <cellStyle name="60% - Énfasis5 41 11" xfId="24390"/>
    <cellStyle name="60% - Énfasis5 41 12" xfId="25798"/>
    <cellStyle name="60% - Énfasis5 41 13" xfId="27206"/>
    <cellStyle name="60% - Énfasis5 41 14" xfId="28614"/>
    <cellStyle name="60% - Énfasis5 41 15" xfId="30024"/>
    <cellStyle name="60% - Énfasis5 41 16" xfId="31431"/>
    <cellStyle name="60% - Énfasis5 41 17" xfId="32841"/>
    <cellStyle name="60% - Énfasis5 41 18" xfId="34247"/>
    <cellStyle name="60% - Énfasis5 41 19" xfId="35656"/>
    <cellStyle name="60% - Énfasis5 41 2" xfId="11718"/>
    <cellStyle name="60% - Énfasis5 41 20" xfId="37069"/>
    <cellStyle name="60% - Énfasis5 41 21" xfId="38477"/>
    <cellStyle name="60% - Énfasis5 41 22" xfId="39883"/>
    <cellStyle name="60% - Énfasis5 41 23" xfId="41288"/>
    <cellStyle name="60% - Énfasis5 41 24" xfId="42690"/>
    <cellStyle name="60% - Énfasis5 41 25" xfId="44089"/>
    <cellStyle name="60% - Énfasis5 41 26" xfId="45485"/>
    <cellStyle name="60% - Énfasis5 41 27" xfId="46871"/>
    <cellStyle name="60% - Énfasis5 41 28" xfId="48241"/>
    <cellStyle name="60% - Énfasis5 41 29" xfId="49593"/>
    <cellStyle name="60% - Énfasis5 41 3" xfId="13126"/>
    <cellStyle name="60% - Énfasis5 41 30" xfId="50919"/>
    <cellStyle name="60% - Énfasis5 41 31" xfId="52222"/>
    <cellStyle name="60% - Énfasis5 41 32" xfId="53475"/>
    <cellStyle name="60% - Énfasis5 41 33" xfId="54660"/>
    <cellStyle name="60% - Énfasis5 41 34" xfId="55738"/>
    <cellStyle name="60% - Énfasis5 41 35" xfId="56677"/>
    <cellStyle name="60% - Énfasis5 41 36" xfId="57403"/>
    <cellStyle name="60% - Énfasis5 41 37" xfId="57863"/>
    <cellStyle name="60% - Énfasis5 41 4" xfId="14534"/>
    <cellStyle name="60% - Énfasis5 41 5" xfId="15942"/>
    <cellStyle name="60% - Énfasis5 41 6" xfId="17350"/>
    <cellStyle name="60% - Énfasis5 41 7" xfId="18758"/>
    <cellStyle name="60% - Énfasis5 41 8" xfId="20166"/>
    <cellStyle name="60% - Énfasis5 41 9" xfId="21574"/>
    <cellStyle name="60% - Énfasis5 42" xfId="7623"/>
    <cellStyle name="60% - Énfasis5 43" xfId="8603"/>
    <cellStyle name="60% - Énfasis5 44" xfId="10988"/>
    <cellStyle name="60% - Énfasis5 45" xfId="12396"/>
    <cellStyle name="60% - Énfasis5 46" xfId="13804"/>
    <cellStyle name="60% - Énfasis5 47" xfId="15212"/>
    <cellStyle name="60% - Énfasis5 48" xfId="16620"/>
    <cellStyle name="60% - Énfasis5 49" xfId="18028"/>
    <cellStyle name="60% - Énfasis5 5" xfId="3028"/>
    <cellStyle name="60% - Énfasis5 50" xfId="19436"/>
    <cellStyle name="60% - Énfasis5 51" xfId="20844"/>
    <cellStyle name="60% - Énfasis5 52" xfId="22252"/>
    <cellStyle name="60% - Énfasis5 53" xfId="23660"/>
    <cellStyle name="60% - Énfasis5 54" xfId="25068"/>
    <cellStyle name="60% - Énfasis5 55" xfId="26476"/>
    <cellStyle name="60% - Énfasis5 56" xfId="27884"/>
    <cellStyle name="60% - Énfasis5 57" xfId="29293"/>
    <cellStyle name="60% - Énfasis5 58" xfId="30702"/>
    <cellStyle name="60% - Énfasis5 59" xfId="32110"/>
    <cellStyle name="60% - Énfasis5 6" xfId="3029"/>
    <cellStyle name="60% - Énfasis5 60" xfId="35609"/>
    <cellStyle name="60% - Énfasis5 61" xfId="34579"/>
    <cellStyle name="60% - Énfasis5 62" xfId="36338"/>
    <cellStyle name="60% - Énfasis5 63" xfId="37746"/>
    <cellStyle name="60% - Énfasis5 64" xfId="39152"/>
    <cellStyle name="60% - Énfasis5 65" xfId="40557"/>
    <cellStyle name="60% - Énfasis5 66" xfId="41961"/>
    <cellStyle name="60% - Énfasis5 67" xfId="43361"/>
    <cellStyle name="60% - Énfasis5 68" xfId="44758"/>
    <cellStyle name="60% - Énfasis5 69" xfId="46150"/>
    <cellStyle name="60% - Énfasis5 7" xfId="3030"/>
    <cellStyle name="60% - Énfasis5 70" xfId="47527"/>
    <cellStyle name="60% - Énfasis5 71" xfId="48890"/>
    <cellStyle name="60% - Énfasis5 72" xfId="50229"/>
    <cellStyle name="60% - Énfasis5 73" xfId="51539"/>
    <cellStyle name="60% - Énfasis5 74" xfId="52819"/>
    <cellStyle name="60% - Énfasis5 75" xfId="54036"/>
    <cellStyle name="60% - Énfasis5 76" xfId="55165"/>
    <cellStyle name="60% - Énfasis5 77" xfId="56186"/>
    <cellStyle name="60% - Énfasis5 8" xfId="3192"/>
    <cellStyle name="60% - Énfasis5 8 10" xfId="4637"/>
    <cellStyle name="60% - Énfasis5 8 11" xfId="4774"/>
    <cellStyle name="60% - Énfasis5 8 12" xfId="4896"/>
    <cellStyle name="60% - Énfasis5 8 13" xfId="5022"/>
    <cellStyle name="60% - Énfasis5 8 14" xfId="5140"/>
    <cellStyle name="60% - Énfasis5 8 15" xfId="5273"/>
    <cellStyle name="60% - Énfasis5 8 16" xfId="5399"/>
    <cellStyle name="60% - Énfasis5 8 17" xfId="5523"/>
    <cellStyle name="60% - Énfasis5 8 18" xfId="5646"/>
    <cellStyle name="60% - Énfasis5 8 19" xfId="5744"/>
    <cellStyle name="60% - Énfasis5 8 2" xfId="3656"/>
    <cellStyle name="60% - Énfasis5 8 20" xfId="5914"/>
    <cellStyle name="60% - Énfasis5 8 21" xfId="6041"/>
    <cellStyle name="60% - Énfasis5 8 22" xfId="6168"/>
    <cellStyle name="60% - Énfasis5 8 23" xfId="6295"/>
    <cellStyle name="60% - Énfasis5 8 24" xfId="6422"/>
    <cellStyle name="60% - Énfasis5 8 25" xfId="6549"/>
    <cellStyle name="60% - Énfasis5 8 26" xfId="6676"/>
    <cellStyle name="60% - Énfasis5 8 27" xfId="6803"/>
    <cellStyle name="60% - Énfasis5 8 28" xfId="6930"/>
    <cellStyle name="60% - Énfasis5 8 29" xfId="7057"/>
    <cellStyle name="60% - Énfasis5 8 3" xfId="3784"/>
    <cellStyle name="60% - Énfasis5 8 30" xfId="7184"/>
    <cellStyle name="60% - Énfasis5 8 31" xfId="7311"/>
    <cellStyle name="60% - Énfasis5 8 32" xfId="7438"/>
    <cellStyle name="60% - Énfasis5 8 33" xfId="7564"/>
    <cellStyle name="60% - Énfasis5 8 34" xfId="7691"/>
    <cellStyle name="60% - Énfasis5 8 35" xfId="7782"/>
    <cellStyle name="60% - Énfasis5 8 36" xfId="7916"/>
    <cellStyle name="60% - Énfasis5 8 37" xfId="8026"/>
    <cellStyle name="60% - Énfasis5 8 38" xfId="10987"/>
    <cellStyle name="60% - Énfasis5 8 39" xfId="12395"/>
    <cellStyle name="60% - Énfasis5 8 4" xfId="3905"/>
    <cellStyle name="60% - Énfasis5 8 40" xfId="13803"/>
    <cellStyle name="60% - Énfasis5 8 41" xfId="15211"/>
    <cellStyle name="60% - Énfasis5 8 42" xfId="16619"/>
    <cellStyle name="60% - Énfasis5 8 43" xfId="18027"/>
    <cellStyle name="60% - Énfasis5 8 44" xfId="19435"/>
    <cellStyle name="60% - Énfasis5 8 45" xfId="20843"/>
    <cellStyle name="60% - Énfasis5 8 46" xfId="22251"/>
    <cellStyle name="60% - Énfasis5 8 47" xfId="23659"/>
    <cellStyle name="60% - Énfasis5 8 48" xfId="25067"/>
    <cellStyle name="60% - Énfasis5 8 49" xfId="26475"/>
    <cellStyle name="60% - Énfasis5 8 5" xfId="4028"/>
    <cellStyle name="60% - Énfasis5 8 50" xfId="27883"/>
    <cellStyle name="60% - Énfasis5 8 51" xfId="29292"/>
    <cellStyle name="60% - Énfasis5 8 52" xfId="30701"/>
    <cellStyle name="60% - Énfasis5 8 53" xfId="34820"/>
    <cellStyle name="60% - Énfasis5 8 54" xfId="35365"/>
    <cellStyle name="60% - Énfasis5 8 55" xfId="28048"/>
    <cellStyle name="60% - Énfasis5 8 56" xfId="36337"/>
    <cellStyle name="60% - Énfasis5 8 57" xfId="37745"/>
    <cellStyle name="60% - Énfasis5 8 58" xfId="39151"/>
    <cellStyle name="60% - Énfasis5 8 59" xfId="40556"/>
    <cellStyle name="60% - Énfasis5 8 6" xfId="4151"/>
    <cellStyle name="60% - Énfasis5 8 60" xfId="41960"/>
    <cellStyle name="60% - Énfasis5 8 61" xfId="43360"/>
    <cellStyle name="60% - Énfasis5 8 62" xfId="44757"/>
    <cellStyle name="60% - Énfasis5 8 63" xfId="46149"/>
    <cellStyle name="60% - Énfasis5 8 64" xfId="47526"/>
    <cellStyle name="60% - Énfasis5 8 65" xfId="48889"/>
    <cellStyle name="60% - Énfasis5 8 66" xfId="50228"/>
    <cellStyle name="60% - Énfasis5 8 67" xfId="51538"/>
    <cellStyle name="60% - Énfasis5 8 68" xfId="52818"/>
    <cellStyle name="60% - Énfasis5 8 69" xfId="54035"/>
    <cellStyle name="60% - Énfasis5 8 7" xfId="4275"/>
    <cellStyle name="60% - Énfasis5 8 70" xfId="55164"/>
    <cellStyle name="60% - Énfasis5 8 8" xfId="4398"/>
    <cellStyle name="60% - Énfasis5 8 9" xfId="4523"/>
    <cellStyle name="60% - Énfasis5 9" xfId="3233"/>
    <cellStyle name="60% - Énfasis5 9 10" xfId="4643"/>
    <cellStyle name="60% - Énfasis5 9 11" xfId="4780"/>
    <cellStyle name="60% - Énfasis5 9 12" xfId="4902"/>
    <cellStyle name="60% - Énfasis5 9 13" xfId="5028"/>
    <cellStyle name="60% - Énfasis5 9 14" xfId="5146"/>
    <cellStyle name="60% - Énfasis5 9 15" xfId="5279"/>
    <cellStyle name="60% - Énfasis5 9 16" xfId="5405"/>
    <cellStyle name="60% - Énfasis5 9 17" xfId="5529"/>
    <cellStyle name="60% - Énfasis5 9 18" xfId="5652"/>
    <cellStyle name="60% - Énfasis5 9 19" xfId="5750"/>
    <cellStyle name="60% - Énfasis5 9 2" xfId="3660"/>
    <cellStyle name="60% - Énfasis5 9 20" xfId="5920"/>
    <cellStyle name="60% - Énfasis5 9 21" xfId="6047"/>
    <cellStyle name="60% - Énfasis5 9 22" xfId="6174"/>
    <cellStyle name="60% - Énfasis5 9 23" xfId="6301"/>
    <cellStyle name="60% - Énfasis5 9 24" xfId="6428"/>
    <cellStyle name="60% - Énfasis5 9 25" xfId="6555"/>
    <cellStyle name="60% - Énfasis5 9 26" xfId="6682"/>
    <cellStyle name="60% - Énfasis5 9 27" xfId="6809"/>
    <cellStyle name="60% - Énfasis5 9 28" xfId="6936"/>
    <cellStyle name="60% - Énfasis5 9 29" xfId="7063"/>
    <cellStyle name="60% - Énfasis5 9 3" xfId="3790"/>
    <cellStyle name="60% - Énfasis5 9 30" xfId="7190"/>
    <cellStyle name="60% - Énfasis5 9 31" xfId="7317"/>
    <cellStyle name="60% - Énfasis5 9 32" xfId="7444"/>
    <cellStyle name="60% - Énfasis5 9 33" xfId="7570"/>
    <cellStyle name="60% - Énfasis5 9 34" xfId="7697"/>
    <cellStyle name="60% - Énfasis5 9 35" xfId="7822"/>
    <cellStyle name="60% - Énfasis5 9 36" xfId="11470"/>
    <cellStyle name="60% - Énfasis5 9 37" xfId="12878"/>
    <cellStyle name="60% - Énfasis5 9 38" xfId="14286"/>
    <cellStyle name="60% - Énfasis5 9 39" xfId="15694"/>
    <cellStyle name="60% - Énfasis5 9 4" xfId="3911"/>
    <cellStyle name="60% - Énfasis5 9 40" xfId="17102"/>
    <cellStyle name="60% - Énfasis5 9 41" xfId="18510"/>
    <cellStyle name="60% - Énfasis5 9 42" xfId="19918"/>
    <cellStyle name="60% - Énfasis5 9 43" xfId="21326"/>
    <cellStyle name="60% - Énfasis5 9 44" xfId="22734"/>
    <cellStyle name="60% - Énfasis5 9 45" xfId="24142"/>
    <cellStyle name="60% - Énfasis5 9 46" xfId="25550"/>
    <cellStyle name="60% - Énfasis5 9 47" xfId="26958"/>
    <cellStyle name="60% - Énfasis5 9 48" xfId="28366"/>
    <cellStyle name="60% - Énfasis5 9 49" xfId="29775"/>
    <cellStyle name="60% - Énfasis5 9 5" xfId="4034"/>
    <cellStyle name="60% - Énfasis5 9 50" xfId="31182"/>
    <cellStyle name="60% - Énfasis5 9 51" xfId="32592"/>
    <cellStyle name="60% - Énfasis5 9 52" xfId="33999"/>
    <cellStyle name="60% - Énfasis5 9 53" xfId="35091"/>
    <cellStyle name="60% - Énfasis5 9 54" xfId="36820"/>
    <cellStyle name="60% - Énfasis5 9 55" xfId="38228"/>
    <cellStyle name="60% - Énfasis5 9 56" xfId="39634"/>
    <cellStyle name="60% - Énfasis5 9 57" xfId="41039"/>
    <cellStyle name="60% - Énfasis5 9 58" xfId="42442"/>
    <cellStyle name="60% - Énfasis5 9 59" xfId="43841"/>
    <cellStyle name="60% - Énfasis5 9 6" xfId="4157"/>
    <cellStyle name="60% - Énfasis5 9 60" xfId="45237"/>
    <cellStyle name="60% - Énfasis5 9 61" xfId="46627"/>
    <cellStyle name="60% - Énfasis5 9 62" xfId="47999"/>
    <cellStyle name="60% - Énfasis5 9 63" xfId="49352"/>
    <cellStyle name="60% - Énfasis5 9 64" xfId="50683"/>
    <cellStyle name="60% - Énfasis5 9 65" xfId="51987"/>
    <cellStyle name="60% - Énfasis5 9 66" xfId="53250"/>
    <cellStyle name="60% - Énfasis5 9 67" xfId="54445"/>
    <cellStyle name="60% - Énfasis5 9 68" xfId="55541"/>
    <cellStyle name="60% - Énfasis5 9 69" xfId="56510"/>
    <cellStyle name="60% - Énfasis5 9 7" xfId="4281"/>
    <cellStyle name="60% - Énfasis5 9 70" xfId="57278"/>
    <cellStyle name="60% - Énfasis5 9 8" xfId="4404"/>
    <cellStyle name="60% - Énfasis5 9 9" xfId="4529"/>
    <cellStyle name="60% - Énfasis6" xfId="285" builtinId="52" customBuiltin="1"/>
    <cellStyle name="60% - Énfasis6 10" xfId="3596"/>
    <cellStyle name="60% - Énfasis6 10 10" xfId="21375"/>
    <cellStyle name="60% - Énfasis6 10 11" xfId="22783"/>
    <cellStyle name="60% - Énfasis6 10 12" xfId="24191"/>
    <cellStyle name="60% - Énfasis6 10 13" xfId="25599"/>
    <cellStyle name="60% - Énfasis6 10 14" xfId="27007"/>
    <cellStyle name="60% - Énfasis6 10 15" xfId="28415"/>
    <cellStyle name="60% - Énfasis6 10 16" xfId="29825"/>
    <cellStyle name="60% - Énfasis6 10 17" xfId="31232"/>
    <cellStyle name="60% - Énfasis6 10 18" xfId="32642"/>
    <cellStyle name="60% - Énfasis6 10 19" xfId="34049"/>
    <cellStyle name="60% - Énfasis6 10 2" xfId="8173"/>
    <cellStyle name="60% - Énfasis6 10 20" xfId="35033"/>
    <cellStyle name="60% - Énfasis6 10 21" xfId="36870"/>
    <cellStyle name="60% - Énfasis6 10 22" xfId="38278"/>
    <cellStyle name="60% - Énfasis6 10 23" xfId="39684"/>
    <cellStyle name="60% - Énfasis6 10 24" xfId="41089"/>
    <cellStyle name="60% - Énfasis6 10 25" xfId="42491"/>
    <cellStyle name="60% - Énfasis6 10 26" xfId="43890"/>
    <cellStyle name="60% - Énfasis6 10 27" xfId="45286"/>
    <cellStyle name="60% - Énfasis6 10 28" xfId="46674"/>
    <cellStyle name="60% - Énfasis6 10 29" xfId="48044"/>
    <cellStyle name="60% - Énfasis6 10 3" xfId="11519"/>
    <cellStyle name="60% - Énfasis6 10 30" xfId="49397"/>
    <cellStyle name="60% - Énfasis6 10 31" xfId="50725"/>
    <cellStyle name="60% - Énfasis6 10 32" xfId="52029"/>
    <cellStyle name="60% - Énfasis6 10 33" xfId="53289"/>
    <cellStyle name="60% - Énfasis6 10 34" xfId="54483"/>
    <cellStyle name="60% - Énfasis6 10 35" xfId="55574"/>
    <cellStyle name="60% - Énfasis6 10 36" xfId="56541"/>
    <cellStyle name="60% - Énfasis6 10 37" xfId="57298"/>
    <cellStyle name="60% - Énfasis6 10 4" xfId="12927"/>
    <cellStyle name="60% - Énfasis6 10 5" xfId="14335"/>
    <cellStyle name="60% - Énfasis6 10 6" xfId="15743"/>
    <cellStyle name="60% - Énfasis6 10 7" xfId="17151"/>
    <cellStyle name="60% - Énfasis6 10 8" xfId="18559"/>
    <cellStyle name="60% - Énfasis6 10 9" xfId="19967"/>
    <cellStyle name="60% - Énfasis6 11" xfId="3713"/>
    <cellStyle name="60% - Énfasis6 11 10" xfId="20623"/>
    <cellStyle name="60% - Énfasis6 11 11" xfId="22031"/>
    <cellStyle name="60% - Énfasis6 11 12" xfId="23439"/>
    <cellStyle name="60% - Énfasis6 11 13" xfId="24847"/>
    <cellStyle name="60% - Énfasis6 11 14" xfId="26255"/>
    <cellStyle name="60% - Énfasis6 11 15" xfId="27663"/>
    <cellStyle name="60% - Énfasis6 11 16" xfId="29072"/>
    <cellStyle name="60% - Énfasis6 11 17" xfId="30481"/>
    <cellStyle name="60% - Énfasis6 11 18" xfId="31889"/>
    <cellStyle name="60% - Énfasis6 11 19" xfId="33298"/>
    <cellStyle name="60% - Énfasis6 11 2" xfId="8336"/>
    <cellStyle name="60% - Énfasis6 11 20" xfId="24576"/>
    <cellStyle name="60% - Énfasis6 11 21" xfId="36117"/>
    <cellStyle name="60% - Énfasis6 11 22" xfId="37525"/>
    <cellStyle name="60% - Énfasis6 11 23" xfId="38931"/>
    <cellStyle name="60% - Énfasis6 11 24" xfId="40337"/>
    <cellStyle name="60% - Énfasis6 11 25" xfId="41741"/>
    <cellStyle name="60% - Énfasis6 11 26" xfId="43141"/>
    <cellStyle name="60% - Énfasis6 11 27" xfId="44540"/>
    <cellStyle name="60% - Énfasis6 11 28" xfId="45933"/>
    <cellStyle name="60% - Énfasis6 11 29" xfId="47310"/>
    <cellStyle name="60% - Énfasis6 11 3" xfId="10767"/>
    <cellStyle name="60% - Énfasis6 11 30" xfId="48676"/>
    <cellStyle name="60% - Énfasis6 11 31" xfId="50022"/>
    <cellStyle name="60% - Énfasis6 11 32" xfId="51338"/>
    <cellStyle name="60% - Énfasis6 11 33" xfId="52627"/>
    <cellStyle name="60% - Énfasis6 11 34" xfId="53858"/>
    <cellStyle name="60% - Énfasis6 11 35" xfId="55001"/>
    <cellStyle name="60% - Énfasis6 11 36" xfId="56043"/>
    <cellStyle name="60% - Énfasis6 11 37" xfId="56908"/>
    <cellStyle name="60% - Énfasis6 11 4" xfId="12175"/>
    <cellStyle name="60% - Énfasis6 11 5" xfId="13583"/>
    <cellStyle name="60% - Énfasis6 11 6" xfId="14991"/>
    <cellStyle name="60% - Énfasis6 11 7" xfId="16399"/>
    <cellStyle name="60% - Énfasis6 11 8" xfId="17807"/>
    <cellStyle name="60% - Énfasis6 11 9" xfId="19215"/>
    <cellStyle name="60% - Énfasis6 12" xfId="3834"/>
    <cellStyle name="60% - Énfasis6 12 10" xfId="18821"/>
    <cellStyle name="60% - Énfasis6 12 11" xfId="20229"/>
    <cellStyle name="60% - Énfasis6 12 12" xfId="21637"/>
    <cellStyle name="60% - Énfasis6 12 13" xfId="23045"/>
    <cellStyle name="60% - Énfasis6 12 14" xfId="24453"/>
    <cellStyle name="60% - Énfasis6 12 15" xfId="25861"/>
    <cellStyle name="60% - Énfasis6 12 16" xfId="27269"/>
    <cellStyle name="60% - Énfasis6 12 17" xfId="28677"/>
    <cellStyle name="60% - Énfasis6 12 18" xfId="30087"/>
    <cellStyle name="60% - Énfasis6 12 19" xfId="31494"/>
    <cellStyle name="60% - Énfasis6 12 2" xfId="8449"/>
    <cellStyle name="60% - Énfasis6 12 20" xfId="27603"/>
    <cellStyle name="60% - Énfasis6 12 21" xfId="30420"/>
    <cellStyle name="60% - Énfasis6 12 22" xfId="34227"/>
    <cellStyle name="60% - Énfasis6 12 23" xfId="37132"/>
    <cellStyle name="60% - Énfasis6 12 24" xfId="38540"/>
    <cellStyle name="60% - Énfasis6 12 25" xfId="39946"/>
    <cellStyle name="60% - Énfasis6 12 26" xfId="41351"/>
    <cellStyle name="60% - Énfasis6 12 27" xfId="42753"/>
    <cellStyle name="60% - Énfasis6 12 28" xfId="44152"/>
    <cellStyle name="60% - Énfasis6 12 29" xfId="45548"/>
    <cellStyle name="60% - Énfasis6 12 3" xfId="10127"/>
    <cellStyle name="60% - Énfasis6 12 30" xfId="46934"/>
    <cellStyle name="60% - Énfasis6 12 31" xfId="48304"/>
    <cellStyle name="60% - Énfasis6 12 32" xfId="49656"/>
    <cellStyle name="60% - Énfasis6 12 33" xfId="50981"/>
    <cellStyle name="60% - Énfasis6 12 34" xfId="52280"/>
    <cellStyle name="60% - Énfasis6 12 35" xfId="53530"/>
    <cellStyle name="60% - Énfasis6 12 36" xfId="54711"/>
    <cellStyle name="60% - Énfasis6 12 37" xfId="55786"/>
    <cellStyle name="60% - Énfasis6 12 4" xfId="9175"/>
    <cellStyle name="60% - Énfasis6 12 5" xfId="11781"/>
    <cellStyle name="60% - Énfasis6 12 6" xfId="13189"/>
    <cellStyle name="60% - Énfasis6 12 7" xfId="14597"/>
    <cellStyle name="60% - Énfasis6 12 8" xfId="16005"/>
    <cellStyle name="60% - Énfasis6 12 9" xfId="17413"/>
    <cellStyle name="60% - Énfasis6 13" xfId="3957"/>
    <cellStyle name="60% - Énfasis6 13 10" xfId="16950"/>
    <cellStyle name="60% - Énfasis6 13 11" xfId="18358"/>
    <cellStyle name="60% - Énfasis6 13 12" xfId="19766"/>
    <cellStyle name="60% - Énfasis6 13 13" xfId="21174"/>
    <cellStyle name="60% - Énfasis6 13 14" xfId="22582"/>
    <cellStyle name="60% - Énfasis6 13 15" xfId="23990"/>
    <cellStyle name="60% - Énfasis6 13 16" xfId="25398"/>
    <cellStyle name="60% - Énfasis6 13 17" xfId="26806"/>
    <cellStyle name="60% - Énfasis6 13 18" xfId="28214"/>
    <cellStyle name="60% - Énfasis6 13 19" xfId="29623"/>
    <cellStyle name="60% - Énfasis6 13 2" xfId="8561"/>
    <cellStyle name="60% - Énfasis6 13 20" xfId="26469"/>
    <cellStyle name="60% - Énfasis6 13 21" xfId="31537"/>
    <cellStyle name="60% - Énfasis6 13 22" xfId="35555"/>
    <cellStyle name="60% - Énfasis6 13 23" xfId="34930"/>
    <cellStyle name="60% - Énfasis6 13 24" xfId="36668"/>
    <cellStyle name="60% - Énfasis6 13 25" xfId="38076"/>
    <cellStyle name="60% - Énfasis6 13 26" xfId="39482"/>
    <cellStyle name="60% - Énfasis6 13 27" xfId="40887"/>
    <cellStyle name="60% - Énfasis6 13 28" xfId="42290"/>
    <cellStyle name="60% - Énfasis6 13 29" xfId="43689"/>
    <cellStyle name="60% - Énfasis6 13 3" xfId="9062"/>
    <cellStyle name="60% - Énfasis6 13 30" xfId="45085"/>
    <cellStyle name="60% - Énfasis6 13 31" xfId="46475"/>
    <cellStyle name="60% - Énfasis6 13 32" xfId="47849"/>
    <cellStyle name="60% - Énfasis6 13 33" xfId="49207"/>
    <cellStyle name="60% - Énfasis6 13 34" xfId="50542"/>
    <cellStyle name="60% - Énfasis6 13 35" xfId="51847"/>
    <cellStyle name="60% - Énfasis6 13 36" xfId="53115"/>
    <cellStyle name="60% - Énfasis6 13 37" xfId="54317"/>
    <cellStyle name="60% - Énfasis6 13 4" xfId="8261"/>
    <cellStyle name="60% - Énfasis6 13 5" xfId="8539"/>
    <cellStyle name="60% - Énfasis6 13 6" xfId="11318"/>
    <cellStyle name="60% - Énfasis6 13 7" xfId="12726"/>
    <cellStyle name="60% - Énfasis6 13 8" xfId="14134"/>
    <cellStyle name="60% - Énfasis6 13 9" xfId="15542"/>
    <cellStyle name="60% - Énfasis6 14" xfId="4080"/>
    <cellStyle name="60% - Énfasis6 14 10" xfId="21269"/>
    <cellStyle name="60% - Énfasis6 14 11" xfId="22677"/>
    <cellStyle name="60% - Énfasis6 14 12" xfId="24085"/>
    <cellStyle name="60% - Énfasis6 14 13" xfId="25493"/>
    <cellStyle name="60% - Énfasis6 14 14" xfId="26901"/>
    <cellStyle name="60% - Énfasis6 14 15" xfId="28309"/>
    <cellStyle name="60% - Énfasis6 14 16" xfId="29718"/>
    <cellStyle name="60% - Énfasis6 14 17" xfId="31125"/>
    <cellStyle name="60% - Énfasis6 14 18" xfId="32535"/>
    <cellStyle name="60% - Énfasis6 14 19" xfId="33942"/>
    <cellStyle name="60% - Énfasis6 14 2" xfId="8674"/>
    <cellStyle name="60% - Énfasis6 14 20" xfId="35025"/>
    <cellStyle name="60% - Énfasis6 14 21" xfId="36763"/>
    <cellStyle name="60% - Énfasis6 14 22" xfId="38171"/>
    <cellStyle name="60% - Énfasis6 14 23" xfId="39577"/>
    <cellStyle name="60% - Énfasis6 14 24" xfId="40982"/>
    <cellStyle name="60% - Énfasis6 14 25" xfId="42385"/>
    <cellStyle name="60% - Énfasis6 14 26" xfId="43784"/>
    <cellStyle name="60% - Énfasis6 14 27" xfId="45180"/>
    <cellStyle name="60% - Énfasis6 14 28" xfId="46570"/>
    <cellStyle name="60% - Énfasis6 14 29" xfId="47942"/>
    <cellStyle name="60% - Énfasis6 14 3" xfId="11413"/>
    <cellStyle name="60% - Énfasis6 14 30" xfId="49296"/>
    <cellStyle name="60% - Énfasis6 14 31" xfId="50628"/>
    <cellStyle name="60% - Énfasis6 14 32" xfId="51933"/>
    <cellStyle name="60% - Énfasis6 14 33" xfId="53197"/>
    <cellStyle name="60% - Énfasis6 14 34" xfId="54393"/>
    <cellStyle name="60% - Énfasis6 14 35" xfId="55492"/>
    <cellStyle name="60% - Énfasis6 14 36" xfId="56465"/>
    <cellStyle name="60% - Énfasis6 14 37" xfId="57241"/>
    <cellStyle name="60% - Énfasis6 14 4" xfId="12821"/>
    <cellStyle name="60% - Énfasis6 14 5" xfId="14229"/>
    <cellStyle name="60% - Énfasis6 14 6" xfId="15637"/>
    <cellStyle name="60% - Énfasis6 14 7" xfId="17045"/>
    <cellStyle name="60% - Énfasis6 14 8" xfId="18453"/>
    <cellStyle name="60% - Énfasis6 14 9" xfId="19861"/>
    <cellStyle name="60% - Énfasis6 15" xfId="4204"/>
    <cellStyle name="60% - Énfasis6 15 10" xfId="18422"/>
    <cellStyle name="60% - Énfasis6 15 11" xfId="19830"/>
    <cellStyle name="60% - Énfasis6 15 12" xfId="21238"/>
    <cellStyle name="60% - Énfasis6 15 13" xfId="22646"/>
    <cellStyle name="60% - Énfasis6 15 14" xfId="24054"/>
    <cellStyle name="60% - Énfasis6 15 15" xfId="25462"/>
    <cellStyle name="60% - Énfasis6 15 16" xfId="26870"/>
    <cellStyle name="60% - Énfasis6 15 17" xfId="28278"/>
    <cellStyle name="60% - Énfasis6 15 18" xfId="29687"/>
    <cellStyle name="60% - Énfasis6 15 19" xfId="31095"/>
    <cellStyle name="60% - Énfasis6 15 2" xfId="8786"/>
    <cellStyle name="60% - Énfasis6 15 20" xfId="33724"/>
    <cellStyle name="60% - Énfasis6 15 21" xfId="31100"/>
    <cellStyle name="60% - Énfasis6 15 22" xfId="34882"/>
    <cellStyle name="60% - Énfasis6 15 23" xfId="36732"/>
    <cellStyle name="60% - Énfasis6 15 24" xfId="38140"/>
    <cellStyle name="60% - Énfasis6 15 25" xfId="39546"/>
    <cellStyle name="60% - Énfasis6 15 26" xfId="40951"/>
    <cellStyle name="60% - Énfasis6 15 27" xfId="42354"/>
    <cellStyle name="60% - Énfasis6 15 28" xfId="43753"/>
    <cellStyle name="60% - Énfasis6 15 29" xfId="45149"/>
    <cellStyle name="60% - Énfasis6 15 3" xfId="9746"/>
    <cellStyle name="60% - Énfasis6 15 30" xfId="46539"/>
    <cellStyle name="60% - Énfasis6 15 31" xfId="47913"/>
    <cellStyle name="60% - Énfasis6 15 32" xfId="49270"/>
    <cellStyle name="60% - Énfasis6 15 33" xfId="50603"/>
    <cellStyle name="60% - Énfasis6 15 34" xfId="51908"/>
    <cellStyle name="60% - Énfasis6 15 35" xfId="53174"/>
    <cellStyle name="60% - Énfasis6 15 36" xfId="54373"/>
    <cellStyle name="60% - Énfasis6 15 37" xfId="55474"/>
    <cellStyle name="60% - Énfasis6 15 4" xfId="9882"/>
    <cellStyle name="60% - Énfasis6 15 5" xfId="11382"/>
    <cellStyle name="60% - Énfasis6 15 6" xfId="12790"/>
    <cellStyle name="60% - Énfasis6 15 7" xfId="14198"/>
    <cellStyle name="60% - Énfasis6 15 8" xfId="15606"/>
    <cellStyle name="60% - Énfasis6 15 9" xfId="17014"/>
    <cellStyle name="60% - Énfasis6 16" xfId="4328"/>
    <cellStyle name="60% - Énfasis6 16 10" xfId="17006"/>
    <cellStyle name="60% - Énfasis6 16 11" xfId="18414"/>
    <cellStyle name="60% - Énfasis6 16 12" xfId="19822"/>
    <cellStyle name="60% - Énfasis6 16 13" xfId="21230"/>
    <cellStyle name="60% - Énfasis6 16 14" xfId="22638"/>
    <cellStyle name="60% - Énfasis6 16 15" xfId="24046"/>
    <cellStyle name="60% - Énfasis6 16 16" xfId="25454"/>
    <cellStyle name="60% - Énfasis6 16 17" xfId="26862"/>
    <cellStyle name="60% - Énfasis6 16 18" xfId="28270"/>
    <cellStyle name="60% - Énfasis6 16 19" xfId="29679"/>
    <cellStyle name="60% - Énfasis6 16 2" xfId="8899"/>
    <cellStyle name="60% - Énfasis6 16 20" xfId="35747"/>
    <cellStyle name="60% - Énfasis6 16 21" xfId="33472"/>
    <cellStyle name="60% - Énfasis6 16 22" xfId="29726"/>
    <cellStyle name="60% - Énfasis6 16 23" xfId="34874"/>
    <cellStyle name="60% - Énfasis6 16 24" xfId="36724"/>
    <cellStyle name="60% - Énfasis6 16 25" xfId="38132"/>
    <cellStyle name="60% - Énfasis6 16 26" xfId="39538"/>
    <cellStyle name="60% - Énfasis6 16 27" xfId="40943"/>
    <cellStyle name="60% - Énfasis6 16 28" xfId="42346"/>
    <cellStyle name="60% - Énfasis6 16 29" xfId="43745"/>
    <cellStyle name="60% - Énfasis6 16 3" xfId="8823"/>
    <cellStyle name="60% - Énfasis6 16 30" xfId="45141"/>
    <cellStyle name="60% - Énfasis6 16 31" xfId="46531"/>
    <cellStyle name="60% - Énfasis6 16 32" xfId="47905"/>
    <cellStyle name="60% - Énfasis6 16 33" xfId="49262"/>
    <cellStyle name="60% - Énfasis6 16 34" xfId="50595"/>
    <cellStyle name="60% - Énfasis6 16 35" xfId="51900"/>
    <cellStyle name="60% - Énfasis6 16 36" xfId="53168"/>
    <cellStyle name="60% - Énfasis6 16 37" xfId="54368"/>
    <cellStyle name="60% - Énfasis6 16 4" xfId="8322"/>
    <cellStyle name="60% - Énfasis6 16 5" xfId="4325"/>
    <cellStyle name="60% - Énfasis6 16 6" xfId="11374"/>
    <cellStyle name="60% - Énfasis6 16 7" xfId="12782"/>
    <cellStyle name="60% - Énfasis6 16 8" xfId="14190"/>
    <cellStyle name="60% - Énfasis6 16 9" xfId="15598"/>
    <cellStyle name="60% - Énfasis6 17" xfId="4452"/>
    <cellStyle name="60% - Énfasis6 17 10" xfId="20957"/>
    <cellStyle name="60% - Énfasis6 17 11" xfId="22365"/>
    <cellStyle name="60% - Énfasis6 17 12" xfId="23773"/>
    <cellStyle name="60% - Énfasis6 17 13" xfId="25181"/>
    <cellStyle name="60% - Énfasis6 17 14" xfId="26589"/>
    <cellStyle name="60% - Énfasis6 17 15" xfId="27997"/>
    <cellStyle name="60% - Énfasis6 17 16" xfId="29406"/>
    <cellStyle name="60% - Énfasis6 17 17" xfId="30815"/>
    <cellStyle name="60% - Énfasis6 17 18" xfId="32223"/>
    <cellStyle name="60% - Énfasis6 17 19" xfId="33631"/>
    <cellStyle name="60% - Énfasis6 17 2" xfId="9008"/>
    <cellStyle name="60% - Énfasis6 17 20" xfId="32118"/>
    <cellStyle name="60% - Énfasis6 17 21" xfId="36451"/>
    <cellStyle name="60% - Énfasis6 17 22" xfId="37859"/>
    <cellStyle name="60% - Énfasis6 17 23" xfId="39265"/>
    <cellStyle name="60% - Énfasis6 17 24" xfId="40670"/>
    <cellStyle name="60% - Énfasis6 17 25" xfId="42074"/>
    <cellStyle name="60% - Énfasis6 17 26" xfId="43473"/>
    <cellStyle name="60% - Énfasis6 17 27" xfId="44869"/>
    <cellStyle name="60% - Énfasis6 17 28" xfId="46261"/>
    <cellStyle name="60% - Énfasis6 17 29" xfId="47638"/>
    <cellStyle name="60% - Énfasis6 17 3" xfId="11101"/>
    <cellStyle name="60% - Énfasis6 17 30" xfId="48997"/>
    <cellStyle name="60% - Énfasis6 17 31" xfId="50336"/>
    <cellStyle name="60% - Énfasis6 17 32" xfId="51646"/>
    <cellStyle name="60% - Énfasis6 17 33" xfId="52922"/>
    <cellStyle name="60% - Énfasis6 17 34" xfId="54129"/>
    <cellStyle name="60% - Énfasis6 17 35" xfId="55250"/>
    <cellStyle name="60% - Énfasis6 17 36" xfId="56259"/>
    <cellStyle name="60% - Énfasis6 17 37" xfId="57077"/>
    <cellStyle name="60% - Énfasis6 17 4" xfId="12509"/>
    <cellStyle name="60% - Énfasis6 17 5" xfId="13917"/>
    <cellStyle name="60% - Énfasis6 17 6" xfId="15325"/>
    <cellStyle name="60% - Énfasis6 17 7" xfId="16733"/>
    <cellStyle name="60% - Énfasis6 17 8" xfId="18141"/>
    <cellStyle name="60% - Énfasis6 17 9" xfId="19549"/>
    <cellStyle name="60% - Énfasis6 18" xfId="3535"/>
    <cellStyle name="60% - Énfasis6 18 10" xfId="20312"/>
    <cellStyle name="60% - Énfasis6 18 11" xfId="21720"/>
    <cellStyle name="60% - Énfasis6 18 12" xfId="23128"/>
    <cellStyle name="60% - Énfasis6 18 13" xfId="24536"/>
    <cellStyle name="60% - Énfasis6 18 14" xfId="25944"/>
    <cellStyle name="60% - Énfasis6 18 15" xfId="27352"/>
    <cellStyle name="60% - Énfasis6 18 16" xfId="28760"/>
    <cellStyle name="60% - Énfasis6 18 17" xfId="30170"/>
    <cellStyle name="60% - Énfasis6 18 18" xfId="31577"/>
    <cellStyle name="60% - Énfasis6 18 19" xfId="32987"/>
    <cellStyle name="60% - Énfasis6 18 2" xfId="8111"/>
    <cellStyle name="60% - Énfasis6 18 20" xfId="31931"/>
    <cellStyle name="60% - Énfasis6 18 21" xfId="35806"/>
    <cellStyle name="60% - Énfasis6 18 22" xfId="37214"/>
    <cellStyle name="60% - Énfasis6 18 23" xfId="38622"/>
    <cellStyle name="60% - Énfasis6 18 24" xfId="40028"/>
    <cellStyle name="60% - Énfasis6 18 25" xfId="41433"/>
    <cellStyle name="60% - Énfasis6 18 26" xfId="42834"/>
    <cellStyle name="60% - Énfasis6 18 27" xfId="44233"/>
    <cellStyle name="60% - Énfasis6 18 28" xfId="45629"/>
    <cellStyle name="60% - Énfasis6 18 29" xfId="47013"/>
    <cellStyle name="60% - Énfasis6 18 3" xfId="10456"/>
    <cellStyle name="60% - Énfasis6 18 30" xfId="48382"/>
    <cellStyle name="60% - Énfasis6 18 31" xfId="49733"/>
    <cellStyle name="60% - Énfasis6 18 32" xfId="51055"/>
    <cellStyle name="60% - Énfasis6 18 33" xfId="52353"/>
    <cellStyle name="60% - Énfasis6 18 34" xfId="53598"/>
    <cellStyle name="60% - Énfasis6 18 35" xfId="54769"/>
    <cellStyle name="60% - Énfasis6 18 36" xfId="55837"/>
    <cellStyle name="60% - Énfasis6 18 37" xfId="56761"/>
    <cellStyle name="60% - Énfasis6 18 4" xfId="11864"/>
    <cellStyle name="60% - Énfasis6 18 5" xfId="13272"/>
    <cellStyle name="60% - Énfasis6 18 6" xfId="14680"/>
    <cellStyle name="60% - Énfasis6 18 7" xfId="16088"/>
    <cellStyle name="60% - Énfasis6 18 8" xfId="17496"/>
    <cellStyle name="60% - Énfasis6 18 9" xfId="18904"/>
    <cellStyle name="60% - Énfasis6 19" xfId="4703"/>
    <cellStyle name="60% - Énfasis6 19 10" xfId="19520"/>
    <cellStyle name="60% - Énfasis6 19 11" xfId="20928"/>
    <cellStyle name="60% - Énfasis6 19 12" xfId="22336"/>
    <cellStyle name="60% - Énfasis6 19 13" xfId="23744"/>
    <cellStyle name="60% - Énfasis6 19 14" xfId="25152"/>
    <cellStyle name="60% - Énfasis6 19 15" xfId="26560"/>
    <cellStyle name="60% - Énfasis6 19 16" xfId="27968"/>
    <cellStyle name="60% - Énfasis6 19 17" xfId="29377"/>
    <cellStyle name="60% - Énfasis6 19 18" xfId="30786"/>
    <cellStyle name="60% - Énfasis6 19 19" xfId="32194"/>
    <cellStyle name="60% - Énfasis6 19 2" xfId="9239"/>
    <cellStyle name="60% - Énfasis6 19 20" xfId="34151"/>
    <cellStyle name="60% - Énfasis6 19 21" xfId="34550"/>
    <cellStyle name="60% - Énfasis6 19 22" xfId="36422"/>
    <cellStyle name="60% - Énfasis6 19 23" xfId="37830"/>
    <cellStyle name="60% - Énfasis6 19 24" xfId="39236"/>
    <cellStyle name="60% - Énfasis6 19 25" xfId="40641"/>
    <cellStyle name="60% - Énfasis6 19 26" xfId="42045"/>
    <cellStyle name="60% - Énfasis6 19 27" xfId="43445"/>
    <cellStyle name="60% - Énfasis6 19 28" xfId="44841"/>
    <cellStyle name="60% - Énfasis6 19 29" xfId="46233"/>
    <cellStyle name="60% - Énfasis6 19 3" xfId="9183"/>
    <cellStyle name="60% - Énfasis6 19 30" xfId="47610"/>
    <cellStyle name="60% - Énfasis6 19 31" xfId="48971"/>
    <cellStyle name="60% - Énfasis6 19 32" xfId="50310"/>
    <cellStyle name="60% - Énfasis6 19 33" xfId="51620"/>
    <cellStyle name="60% - Énfasis6 19 34" xfId="52898"/>
    <cellStyle name="60% - Énfasis6 19 35" xfId="54106"/>
    <cellStyle name="60% - Énfasis6 19 36" xfId="55230"/>
    <cellStyle name="60% - Énfasis6 19 37" xfId="56242"/>
    <cellStyle name="60% - Énfasis6 19 4" xfId="11072"/>
    <cellStyle name="60% - Énfasis6 19 5" xfId="12480"/>
    <cellStyle name="60% - Énfasis6 19 6" xfId="13888"/>
    <cellStyle name="60% - Énfasis6 19 7" xfId="15296"/>
    <cellStyle name="60% - Énfasis6 19 8" xfId="16704"/>
    <cellStyle name="60% - Énfasis6 19 9" xfId="18112"/>
    <cellStyle name="60% - Énfasis6 2" xfId="112"/>
    <cellStyle name="60% - Énfasis6 2 10" xfId="1392"/>
    <cellStyle name="60% - Énfasis6 2 11" xfId="1550"/>
    <cellStyle name="60% - Énfasis6 2 12" xfId="1709"/>
    <cellStyle name="60% - Énfasis6 2 13" xfId="1864"/>
    <cellStyle name="60% - Énfasis6 2 14" xfId="2019"/>
    <cellStyle name="60% - Énfasis6 2 15" xfId="2170"/>
    <cellStyle name="60% - Énfasis6 2 16" xfId="2349"/>
    <cellStyle name="60% - Énfasis6 2 17" xfId="2508"/>
    <cellStyle name="60% - Énfasis6 2 18" xfId="2665"/>
    <cellStyle name="60% - Énfasis6 2 19" xfId="2810"/>
    <cellStyle name="60% - Énfasis6 2 2" xfId="414"/>
    <cellStyle name="60% - Énfasis6 2 20" xfId="2999"/>
    <cellStyle name="60% - Énfasis6 2 3" xfId="472"/>
    <cellStyle name="60% - Énfasis6 2 4" xfId="574"/>
    <cellStyle name="60% - Énfasis6 2 5" xfId="631"/>
    <cellStyle name="60% - Énfasis6 2 5 2" xfId="57952"/>
    <cellStyle name="60% - Énfasis6 2 6" xfId="688"/>
    <cellStyle name="60% - Énfasis6 2 6 2" xfId="58031"/>
    <cellStyle name="60% - Énfasis6 2 7" xfId="912"/>
    <cellStyle name="60% - Énfasis6 2 7 2" xfId="58100"/>
    <cellStyle name="60% - Énfasis6 2 8" xfId="1072"/>
    <cellStyle name="60% - Énfasis6 2 9" xfId="1232"/>
    <cellStyle name="60% - Énfasis6 20" xfId="4826"/>
    <cellStyle name="60% - Énfasis6 20 10" xfId="20717"/>
    <cellStyle name="60% - Énfasis6 20 11" xfId="22125"/>
    <cellStyle name="60% - Énfasis6 20 12" xfId="23533"/>
    <cellStyle name="60% - Énfasis6 20 13" xfId="24941"/>
    <cellStyle name="60% - Énfasis6 20 14" xfId="26349"/>
    <cellStyle name="60% - Énfasis6 20 15" xfId="27757"/>
    <cellStyle name="60% - Énfasis6 20 16" xfId="29166"/>
    <cellStyle name="60% - Énfasis6 20 17" xfId="30575"/>
    <cellStyle name="60% - Énfasis6 20 18" xfId="31983"/>
    <cellStyle name="60% - Énfasis6 20 19" xfId="33392"/>
    <cellStyle name="60% - Énfasis6 20 2" xfId="9353"/>
    <cellStyle name="60% - Énfasis6 20 20" xfId="34451"/>
    <cellStyle name="60% - Énfasis6 20 21" xfId="36211"/>
    <cellStyle name="60% - Énfasis6 20 22" xfId="37619"/>
    <cellStyle name="60% - Énfasis6 20 23" xfId="39025"/>
    <cellStyle name="60% - Énfasis6 20 24" xfId="40430"/>
    <cellStyle name="60% - Énfasis6 20 25" xfId="41834"/>
    <cellStyle name="60% - Énfasis6 20 26" xfId="43234"/>
    <cellStyle name="60% - Énfasis6 20 27" xfId="44632"/>
    <cellStyle name="60% - Énfasis6 20 28" xfId="46024"/>
    <cellStyle name="60% - Énfasis6 20 29" xfId="47401"/>
    <cellStyle name="60% - Énfasis6 20 3" xfId="10861"/>
    <cellStyle name="60% - Énfasis6 20 30" xfId="48766"/>
    <cellStyle name="60% - Énfasis6 20 31" xfId="50107"/>
    <cellStyle name="60% - Énfasis6 20 32" xfId="51420"/>
    <cellStyle name="60% - Énfasis6 20 33" xfId="52705"/>
    <cellStyle name="60% - Énfasis6 20 34" xfId="53932"/>
    <cellStyle name="60% - Énfasis6 20 35" xfId="55071"/>
    <cellStyle name="60% - Énfasis6 20 36" xfId="56105"/>
    <cellStyle name="60% - Énfasis6 20 37" xfId="56957"/>
    <cellStyle name="60% - Énfasis6 20 4" xfId="12269"/>
    <cellStyle name="60% - Énfasis6 20 5" xfId="13677"/>
    <cellStyle name="60% - Énfasis6 20 6" xfId="15085"/>
    <cellStyle name="60% - Énfasis6 20 7" xfId="16493"/>
    <cellStyle name="60% - Énfasis6 20 8" xfId="17901"/>
    <cellStyle name="60% - Énfasis6 20 9" xfId="19309"/>
    <cellStyle name="60% - Énfasis6 21" xfId="4950"/>
    <cellStyle name="60% - Énfasis6 21 10" xfId="15093"/>
    <cellStyle name="60% - Énfasis6 21 11" xfId="16501"/>
    <cellStyle name="60% - Énfasis6 21 12" xfId="17909"/>
    <cellStyle name="60% - Énfasis6 21 13" xfId="19317"/>
    <cellStyle name="60% - Énfasis6 21 14" xfId="20725"/>
    <cellStyle name="60% - Énfasis6 21 15" xfId="22133"/>
    <cellStyle name="60% - Énfasis6 21 16" xfId="23541"/>
    <cellStyle name="60% - Énfasis6 21 17" xfId="24949"/>
    <cellStyle name="60% - Énfasis6 21 18" xfId="26357"/>
    <cellStyle name="60% - Énfasis6 21 19" xfId="27765"/>
    <cellStyle name="60% - Énfasis6 21 2" xfId="9463"/>
    <cellStyle name="60% - Énfasis6 21 20" xfId="28732"/>
    <cellStyle name="60% - Énfasis6 21 21" xfId="29867"/>
    <cellStyle name="60% - Énfasis6 21 22" xfId="26407"/>
    <cellStyle name="60% - Énfasis6 21 23" xfId="33844"/>
    <cellStyle name="60% - Énfasis6 21 24" xfId="34008"/>
    <cellStyle name="60% - Énfasis6 21 25" xfId="36219"/>
    <cellStyle name="60% - Énfasis6 21 26" xfId="37627"/>
    <cellStyle name="60% - Énfasis6 21 27" xfId="39033"/>
    <cellStyle name="60% - Énfasis6 21 28" xfId="40438"/>
    <cellStyle name="60% - Énfasis6 21 29" xfId="41842"/>
    <cellStyle name="60% - Énfasis6 21 3" xfId="10207"/>
    <cellStyle name="60% - Énfasis6 21 30" xfId="43242"/>
    <cellStyle name="60% - Énfasis6 21 31" xfId="44640"/>
    <cellStyle name="60% - Énfasis6 21 32" xfId="46032"/>
    <cellStyle name="60% - Énfasis6 21 33" xfId="47409"/>
    <cellStyle name="60% - Énfasis6 21 34" xfId="48774"/>
    <cellStyle name="60% - Énfasis6 21 35" xfId="50115"/>
    <cellStyle name="60% - Énfasis6 21 36" xfId="51428"/>
    <cellStyle name="60% - Énfasis6 21 37" xfId="52713"/>
    <cellStyle name="60% - Énfasis6 21 4" xfId="6698"/>
    <cellStyle name="60% - Énfasis6 21 5" xfId="8657"/>
    <cellStyle name="60% - Énfasis6 21 6" xfId="5702"/>
    <cellStyle name="60% - Énfasis6 21 7" xfId="10869"/>
    <cellStyle name="60% - Énfasis6 21 8" xfId="12277"/>
    <cellStyle name="60% - Énfasis6 21 9" xfId="13685"/>
    <cellStyle name="60% - Énfasis6 22" xfId="4658"/>
    <cellStyle name="60% - Énfasis6 22 10" xfId="20154"/>
    <cellStyle name="60% - Énfasis6 22 11" xfId="21562"/>
    <cellStyle name="60% - Énfasis6 22 12" xfId="22970"/>
    <cellStyle name="60% - Énfasis6 22 13" xfId="24378"/>
    <cellStyle name="60% - Énfasis6 22 14" xfId="25786"/>
    <cellStyle name="60% - Énfasis6 22 15" xfId="27194"/>
    <cellStyle name="60% - Énfasis6 22 16" xfId="28602"/>
    <cellStyle name="60% - Énfasis6 22 17" xfId="30012"/>
    <cellStyle name="60% - Énfasis6 22 18" xfId="31419"/>
    <cellStyle name="60% - Énfasis6 22 19" xfId="32829"/>
    <cellStyle name="60% - Énfasis6 22 2" xfId="9197"/>
    <cellStyle name="60% - Énfasis6 22 20" xfId="33991"/>
    <cellStyle name="60% - Énfasis6 22 21" xfId="31088"/>
    <cellStyle name="60% - Énfasis6 22 22" xfId="37057"/>
    <cellStyle name="60% - Énfasis6 22 23" xfId="38465"/>
    <cellStyle name="60% - Énfasis6 22 24" xfId="39871"/>
    <cellStyle name="60% - Énfasis6 22 25" xfId="41276"/>
    <cellStyle name="60% - Énfasis6 22 26" xfId="42678"/>
    <cellStyle name="60% - Énfasis6 22 27" xfId="44077"/>
    <cellStyle name="60% - Énfasis6 22 28" xfId="45473"/>
    <cellStyle name="60% - Énfasis6 22 29" xfId="46859"/>
    <cellStyle name="60% - Énfasis6 22 3" xfId="9417"/>
    <cellStyle name="60% - Énfasis6 22 30" xfId="48229"/>
    <cellStyle name="60% - Énfasis6 22 31" xfId="49581"/>
    <cellStyle name="60% - Énfasis6 22 32" xfId="50907"/>
    <cellStyle name="60% - Énfasis6 22 33" xfId="52210"/>
    <cellStyle name="60% - Énfasis6 22 34" xfId="53463"/>
    <cellStyle name="60% - Énfasis6 22 35" xfId="54649"/>
    <cellStyle name="60% - Énfasis6 22 36" xfId="55729"/>
    <cellStyle name="60% - Énfasis6 22 37" xfId="56669"/>
    <cellStyle name="60% - Énfasis6 22 4" xfId="11706"/>
    <cellStyle name="60% - Énfasis6 22 5" xfId="13114"/>
    <cellStyle name="60% - Énfasis6 22 6" xfId="14522"/>
    <cellStyle name="60% - Énfasis6 22 7" xfId="15930"/>
    <cellStyle name="60% - Énfasis6 22 8" xfId="17338"/>
    <cellStyle name="60% - Énfasis6 22 9" xfId="18746"/>
    <cellStyle name="60% - Énfasis6 23" xfId="5202"/>
    <cellStyle name="60% - Énfasis6 23 10" xfId="20941"/>
    <cellStyle name="60% - Énfasis6 23 11" xfId="22349"/>
    <cellStyle name="60% - Énfasis6 23 12" xfId="23757"/>
    <cellStyle name="60% - Énfasis6 23 13" xfId="25165"/>
    <cellStyle name="60% - Énfasis6 23 14" xfId="26573"/>
    <cellStyle name="60% - Énfasis6 23 15" xfId="27981"/>
    <cellStyle name="60% - Énfasis6 23 16" xfId="29390"/>
    <cellStyle name="60% - Énfasis6 23 17" xfId="30799"/>
    <cellStyle name="60% - Énfasis6 23 18" xfId="32207"/>
    <cellStyle name="60% - Énfasis6 23 19" xfId="33615"/>
    <cellStyle name="60% - Énfasis6 23 2" xfId="9694"/>
    <cellStyle name="60% - Énfasis6 23 20" xfId="32686"/>
    <cellStyle name="60% - Énfasis6 23 21" xfId="36435"/>
    <cellStyle name="60% - Énfasis6 23 22" xfId="37843"/>
    <cellStyle name="60% - Énfasis6 23 23" xfId="39249"/>
    <cellStyle name="60% - Énfasis6 23 24" xfId="40654"/>
    <cellStyle name="60% - Énfasis6 23 25" xfId="42058"/>
    <cellStyle name="60% - Énfasis6 23 26" xfId="43457"/>
    <cellStyle name="60% - Énfasis6 23 27" xfId="44853"/>
    <cellStyle name="60% - Énfasis6 23 28" xfId="46245"/>
    <cellStyle name="60% - Énfasis6 23 29" xfId="47622"/>
    <cellStyle name="60% - Énfasis6 23 3" xfId="11085"/>
    <cellStyle name="60% - Énfasis6 23 30" xfId="48982"/>
    <cellStyle name="60% - Énfasis6 23 31" xfId="50321"/>
    <cellStyle name="60% - Énfasis6 23 32" xfId="51631"/>
    <cellStyle name="60% - Énfasis6 23 33" xfId="52908"/>
    <cellStyle name="60% - Énfasis6 23 34" xfId="54115"/>
    <cellStyle name="60% - Énfasis6 23 35" xfId="55237"/>
    <cellStyle name="60% - Énfasis6 23 36" xfId="56248"/>
    <cellStyle name="60% - Énfasis6 23 37" xfId="57068"/>
    <cellStyle name="60% - Énfasis6 23 4" xfId="12493"/>
    <cellStyle name="60% - Énfasis6 23 5" xfId="13901"/>
    <cellStyle name="60% - Énfasis6 23 6" xfId="15309"/>
    <cellStyle name="60% - Énfasis6 23 7" xfId="16717"/>
    <cellStyle name="60% - Énfasis6 23 8" xfId="18125"/>
    <cellStyle name="60% - Énfasis6 23 9" xfId="19533"/>
    <cellStyle name="60% - Énfasis6 24" xfId="5327"/>
    <cellStyle name="60% - Énfasis6 24 10" xfId="16915"/>
    <cellStyle name="60% - Énfasis6 24 11" xfId="18323"/>
    <cellStyle name="60% - Énfasis6 24 12" xfId="19731"/>
    <cellStyle name="60% - Énfasis6 24 13" xfId="21139"/>
    <cellStyle name="60% - Énfasis6 24 14" xfId="22547"/>
    <cellStyle name="60% - Énfasis6 24 15" xfId="23955"/>
    <cellStyle name="60% - Énfasis6 24 16" xfId="25363"/>
    <cellStyle name="60% - Énfasis6 24 17" xfId="26771"/>
    <cellStyle name="60% - Énfasis6 24 18" xfId="28179"/>
    <cellStyle name="60% - Énfasis6 24 19" xfId="29588"/>
    <cellStyle name="60% - Énfasis6 24 2" xfId="9816"/>
    <cellStyle name="60% - Énfasis6 24 20" xfId="34034"/>
    <cellStyle name="60% - Énfasis6 24 21" xfId="33701"/>
    <cellStyle name="60% - Énfasis6 24 22" xfId="34120"/>
    <cellStyle name="60% - Énfasis6 24 23" xfId="34773"/>
    <cellStyle name="60% - Énfasis6 24 24" xfId="36633"/>
    <cellStyle name="60% - Énfasis6 24 25" xfId="38041"/>
    <cellStyle name="60% - Énfasis6 24 26" xfId="39447"/>
    <cellStyle name="60% - Énfasis6 24 27" xfId="40852"/>
    <cellStyle name="60% - Énfasis6 24 28" xfId="42255"/>
    <cellStyle name="60% - Énfasis6 24 29" xfId="43654"/>
    <cellStyle name="60% - Énfasis6 24 3" xfId="10364"/>
    <cellStyle name="60% - Énfasis6 24 30" xfId="45050"/>
    <cellStyle name="60% - Énfasis6 24 31" xfId="46441"/>
    <cellStyle name="60% - Énfasis6 24 32" xfId="47815"/>
    <cellStyle name="60% - Énfasis6 24 33" xfId="49173"/>
    <cellStyle name="60% - Énfasis6 24 34" xfId="50509"/>
    <cellStyle name="60% - Énfasis6 24 35" xfId="51815"/>
    <cellStyle name="60% - Énfasis6 24 36" xfId="53084"/>
    <cellStyle name="60% - Énfasis6 24 37" xfId="54287"/>
    <cellStyle name="60% - Énfasis6 24 4" xfId="8114"/>
    <cellStyle name="60% - Énfasis6 24 5" xfId="10183"/>
    <cellStyle name="60% - Énfasis6 24 6" xfId="11283"/>
    <cellStyle name="60% - Énfasis6 24 7" xfId="12691"/>
    <cellStyle name="60% - Énfasis6 24 8" xfId="14099"/>
    <cellStyle name="60% - Énfasis6 24 9" xfId="15507"/>
    <cellStyle name="60% - Énfasis6 25" xfId="5453"/>
    <cellStyle name="60% - Énfasis6 25 10" xfId="14595"/>
    <cellStyle name="60% - Énfasis6 25 11" xfId="16003"/>
    <cellStyle name="60% - Énfasis6 25 12" xfId="17411"/>
    <cellStyle name="60% - Énfasis6 25 13" xfId="18819"/>
    <cellStyle name="60% - Énfasis6 25 14" xfId="20227"/>
    <cellStyle name="60% - Énfasis6 25 15" xfId="21635"/>
    <cellStyle name="60% - Énfasis6 25 16" xfId="23043"/>
    <cellStyle name="60% - Énfasis6 25 17" xfId="24451"/>
    <cellStyle name="60% - Énfasis6 25 18" xfId="25859"/>
    <cellStyle name="60% - Énfasis6 25 19" xfId="27267"/>
    <cellStyle name="60% - Énfasis6 25 2" xfId="9937"/>
    <cellStyle name="60% - Énfasis6 25 20" xfId="28288"/>
    <cellStyle name="60% - Énfasis6 25 21" xfId="33835"/>
    <cellStyle name="60% - Énfasis6 25 22" xfId="29839"/>
    <cellStyle name="60% - Énfasis6 25 23" xfId="35616"/>
    <cellStyle name="60% - Énfasis6 25 24" xfId="33912"/>
    <cellStyle name="60% - Énfasis6 25 25" xfId="34370"/>
    <cellStyle name="60% - Énfasis6 25 26" xfId="37130"/>
    <cellStyle name="60% - Énfasis6 25 27" xfId="38538"/>
    <cellStyle name="60% - Énfasis6 25 28" xfId="39944"/>
    <cellStyle name="60% - Énfasis6 25 29" xfId="41349"/>
    <cellStyle name="60% - Énfasis6 25 3" xfId="9570"/>
    <cellStyle name="60% - Énfasis6 25 30" xfId="42751"/>
    <cellStyle name="60% - Énfasis6 25 31" xfId="44150"/>
    <cellStyle name="60% - Énfasis6 25 32" xfId="45546"/>
    <cellStyle name="60% - Énfasis6 25 33" xfId="46932"/>
    <cellStyle name="60% - Énfasis6 25 34" xfId="48302"/>
    <cellStyle name="60% - Énfasis6 25 35" xfId="49654"/>
    <cellStyle name="60% - Énfasis6 25 36" xfId="50979"/>
    <cellStyle name="60% - Énfasis6 25 37" xfId="52278"/>
    <cellStyle name="60% - Énfasis6 25 4" xfId="9896"/>
    <cellStyle name="60% - Énfasis6 25 5" xfId="9874"/>
    <cellStyle name="60% - Énfasis6 25 6" xfId="8610"/>
    <cellStyle name="60% - Énfasis6 25 7" xfId="10027"/>
    <cellStyle name="60% - Énfasis6 25 8" xfId="11779"/>
    <cellStyle name="60% - Énfasis6 25 9" xfId="13187"/>
    <cellStyle name="60% - Énfasis6 26" xfId="5575"/>
    <cellStyle name="60% - Énfasis6 26 10" xfId="18407"/>
    <cellStyle name="60% - Énfasis6 26 11" xfId="19815"/>
    <cellStyle name="60% - Énfasis6 26 12" xfId="21223"/>
    <cellStyle name="60% - Énfasis6 26 13" xfId="22631"/>
    <cellStyle name="60% - Énfasis6 26 14" xfId="24039"/>
    <cellStyle name="60% - Énfasis6 26 15" xfId="25447"/>
    <cellStyle name="60% - Énfasis6 26 16" xfId="26855"/>
    <cellStyle name="60% - Énfasis6 26 17" xfId="28263"/>
    <cellStyle name="60% - Énfasis6 26 18" xfId="29672"/>
    <cellStyle name="60% - Énfasis6 26 19" xfId="31080"/>
    <cellStyle name="60% - Énfasis6 26 2" xfId="10056"/>
    <cellStyle name="60% - Énfasis6 26 20" xfId="25882"/>
    <cellStyle name="60% - Énfasis6 26 21" xfId="34973"/>
    <cellStyle name="60% - Énfasis6 26 22" xfId="34867"/>
    <cellStyle name="60% - Énfasis6 26 23" xfId="36717"/>
    <cellStyle name="60% - Énfasis6 26 24" xfId="38125"/>
    <cellStyle name="60% - Énfasis6 26 25" xfId="39531"/>
    <cellStyle name="60% - Énfasis6 26 26" xfId="40936"/>
    <cellStyle name="60% - Énfasis6 26 27" xfId="42339"/>
    <cellStyle name="60% - Énfasis6 26 28" xfId="43738"/>
    <cellStyle name="60% - Énfasis6 26 29" xfId="45134"/>
    <cellStyle name="60% - Énfasis6 26 3" xfId="7456"/>
    <cellStyle name="60% - Énfasis6 26 30" xfId="46524"/>
    <cellStyle name="60% - Énfasis6 26 31" xfId="47898"/>
    <cellStyle name="60% - Énfasis6 26 32" xfId="49255"/>
    <cellStyle name="60% - Énfasis6 26 33" xfId="50588"/>
    <cellStyle name="60% - Énfasis6 26 34" xfId="51893"/>
    <cellStyle name="60% - Énfasis6 26 35" xfId="53161"/>
    <cellStyle name="60% - Énfasis6 26 36" xfId="54361"/>
    <cellStyle name="60% - Énfasis6 26 37" xfId="55464"/>
    <cellStyle name="60% - Énfasis6 26 4" xfId="8364"/>
    <cellStyle name="60% - Énfasis6 26 5" xfId="11367"/>
    <cellStyle name="60% - Énfasis6 26 6" xfId="12775"/>
    <cellStyle name="60% - Énfasis6 26 7" xfId="14183"/>
    <cellStyle name="60% - Énfasis6 26 8" xfId="15591"/>
    <cellStyle name="60% - Énfasis6 26 9" xfId="16999"/>
    <cellStyle name="60% - Énfasis6 27" xfId="5609"/>
    <cellStyle name="60% - Énfasis6 27 10" xfId="11768"/>
    <cellStyle name="60% - Énfasis6 27 11" xfId="13176"/>
    <cellStyle name="60% - Énfasis6 27 12" xfId="14584"/>
    <cellStyle name="60% - Énfasis6 27 13" xfId="15992"/>
    <cellStyle name="60% - Énfasis6 27 14" xfId="17400"/>
    <cellStyle name="60% - Énfasis6 27 15" xfId="18808"/>
    <cellStyle name="60% - Énfasis6 27 16" xfId="20216"/>
    <cellStyle name="60% - Énfasis6 27 17" xfId="21624"/>
    <cellStyle name="60% - Énfasis6 27 18" xfId="23032"/>
    <cellStyle name="60% - Énfasis6 27 19" xfId="24440"/>
    <cellStyle name="60% - Énfasis6 27 2" xfId="10089"/>
    <cellStyle name="60% - Énfasis6 27 20" xfId="30101"/>
    <cellStyle name="60% - Énfasis6 27 21" xfId="32099"/>
    <cellStyle name="60% - Énfasis6 27 22" xfId="31459"/>
    <cellStyle name="60% - Énfasis6 27 23" xfId="31299"/>
    <cellStyle name="60% - Énfasis6 27 24" xfId="35777"/>
    <cellStyle name="60% - Énfasis6 27 25" xfId="32282"/>
    <cellStyle name="60% - Énfasis6 27 26" xfId="28993"/>
    <cellStyle name="60% - Énfasis6 27 27" xfId="25467"/>
    <cellStyle name="60% - Énfasis6 27 28" xfId="37119"/>
    <cellStyle name="60% - Énfasis6 27 29" xfId="38527"/>
    <cellStyle name="60% - Énfasis6 27 3" xfId="9430"/>
    <cellStyle name="60% - Énfasis6 27 30" xfId="39933"/>
    <cellStyle name="60% - Énfasis6 27 31" xfId="41338"/>
    <cellStyle name="60% - Énfasis6 27 32" xfId="42740"/>
    <cellStyle name="60% - Énfasis6 27 33" xfId="44139"/>
    <cellStyle name="60% - Énfasis6 27 34" xfId="45535"/>
    <cellStyle name="60% - Énfasis6 27 35" xfId="46921"/>
    <cellStyle name="60% - Énfasis6 27 36" xfId="48291"/>
    <cellStyle name="60% - Énfasis6 27 37" xfId="49643"/>
    <cellStyle name="60% - Énfasis6 27 4" xfId="8000"/>
    <cellStyle name="60% - Énfasis6 27 5" xfId="7216"/>
    <cellStyle name="60% - Énfasis6 27 6" xfId="9615"/>
    <cellStyle name="60% - Énfasis6 27 7" xfId="8853"/>
    <cellStyle name="60% - Énfasis6 27 8" xfId="9493"/>
    <cellStyle name="60% - Énfasis6 27 9" xfId="9802"/>
    <cellStyle name="60% - Énfasis6 28" xfId="5842"/>
    <cellStyle name="60% - Énfasis6 28 10" xfId="18333"/>
    <cellStyle name="60% - Énfasis6 28 11" xfId="19741"/>
    <cellStyle name="60% - Énfasis6 28 12" xfId="21149"/>
    <cellStyle name="60% - Énfasis6 28 13" xfId="22557"/>
    <cellStyle name="60% - Énfasis6 28 14" xfId="23965"/>
    <cellStyle name="60% - Énfasis6 28 15" xfId="25373"/>
    <cellStyle name="60% - Énfasis6 28 16" xfId="26781"/>
    <cellStyle name="60% - Énfasis6 28 17" xfId="28189"/>
    <cellStyle name="60% - Énfasis6 28 18" xfId="29598"/>
    <cellStyle name="60% - Énfasis6 28 19" xfId="31007"/>
    <cellStyle name="60% - Énfasis6 28 2" xfId="10302"/>
    <cellStyle name="60% - Énfasis6 28 20" xfId="31888"/>
    <cellStyle name="60% - Énfasis6 28 21" xfId="34185"/>
    <cellStyle name="60% - Énfasis6 28 22" xfId="34783"/>
    <cellStyle name="60% - Énfasis6 28 23" xfId="36643"/>
    <cellStyle name="60% - Énfasis6 28 24" xfId="38051"/>
    <cellStyle name="60% - Énfasis6 28 25" xfId="39457"/>
    <cellStyle name="60% - Énfasis6 28 26" xfId="40862"/>
    <cellStyle name="60% - Énfasis6 28 27" xfId="42265"/>
    <cellStyle name="60% - Énfasis6 28 28" xfId="43664"/>
    <cellStyle name="60% - Énfasis6 28 29" xfId="45060"/>
    <cellStyle name="60% - Énfasis6 28 3" xfId="9198"/>
    <cellStyle name="60% - Énfasis6 28 30" xfId="46451"/>
    <cellStyle name="60% - Énfasis6 28 31" xfId="47825"/>
    <cellStyle name="60% - Énfasis6 28 32" xfId="49183"/>
    <cellStyle name="60% - Énfasis6 28 33" xfId="50519"/>
    <cellStyle name="60% - Énfasis6 28 34" xfId="51824"/>
    <cellStyle name="60% - Énfasis6 28 35" xfId="53093"/>
    <cellStyle name="60% - Énfasis6 28 36" xfId="54295"/>
    <cellStyle name="60% - Énfasis6 28 37" xfId="55401"/>
    <cellStyle name="60% - Énfasis6 28 4" xfId="9181"/>
    <cellStyle name="60% - Énfasis6 28 5" xfId="11293"/>
    <cellStyle name="60% - Énfasis6 28 6" xfId="12701"/>
    <cellStyle name="60% - Énfasis6 28 7" xfId="14109"/>
    <cellStyle name="60% - Énfasis6 28 8" xfId="15517"/>
    <cellStyle name="60% - Énfasis6 28 9" xfId="16925"/>
    <cellStyle name="60% - Énfasis6 29" xfId="5969"/>
    <cellStyle name="60% - Énfasis6 29 10" xfId="18031"/>
    <cellStyle name="60% - Énfasis6 29 11" xfId="19439"/>
    <cellStyle name="60% - Énfasis6 29 12" xfId="20847"/>
    <cellStyle name="60% - Énfasis6 29 13" xfId="22255"/>
    <cellStyle name="60% - Énfasis6 29 14" xfId="23663"/>
    <cellStyle name="60% - Énfasis6 29 15" xfId="25071"/>
    <cellStyle name="60% - Énfasis6 29 16" xfId="26479"/>
    <cellStyle name="60% - Énfasis6 29 17" xfId="27887"/>
    <cellStyle name="60% - Énfasis6 29 18" xfId="29296"/>
    <cellStyle name="60% - Énfasis6 29 19" xfId="30705"/>
    <cellStyle name="60% - Énfasis6 29 2" xfId="10421"/>
    <cellStyle name="60% - Énfasis6 29 20" xfId="21638"/>
    <cellStyle name="60% - Énfasis6 29 21" xfId="32742"/>
    <cellStyle name="60% - Énfasis6 29 22" xfId="34465"/>
    <cellStyle name="60% - Énfasis6 29 23" xfId="36341"/>
    <cellStyle name="60% - Énfasis6 29 24" xfId="37749"/>
    <cellStyle name="60% - Énfasis6 29 25" xfId="39155"/>
    <cellStyle name="60% - Énfasis6 29 26" xfId="40560"/>
    <cellStyle name="60% - Énfasis6 29 27" xfId="41964"/>
    <cellStyle name="60% - Énfasis6 29 28" xfId="43364"/>
    <cellStyle name="60% - Énfasis6 29 29" xfId="44761"/>
    <cellStyle name="60% - Énfasis6 29 3" xfId="9869"/>
    <cellStyle name="60% - Énfasis6 29 30" xfId="46153"/>
    <cellStyle name="60% - Énfasis6 29 31" xfId="47530"/>
    <cellStyle name="60% - Énfasis6 29 32" xfId="48893"/>
    <cellStyle name="60% - Énfasis6 29 33" xfId="50232"/>
    <cellStyle name="60% - Énfasis6 29 34" xfId="51542"/>
    <cellStyle name="60% - Énfasis6 29 35" xfId="52822"/>
    <cellStyle name="60% - Énfasis6 29 36" xfId="54039"/>
    <cellStyle name="60% - Énfasis6 29 37" xfId="55168"/>
    <cellStyle name="60% - Énfasis6 29 4" xfId="8543"/>
    <cellStyle name="60% - Énfasis6 29 5" xfId="10991"/>
    <cellStyle name="60% - Énfasis6 29 6" xfId="12399"/>
    <cellStyle name="60% - Énfasis6 29 7" xfId="13807"/>
    <cellStyle name="60% - Énfasis6 29 8" xfId="15215"/>
    <cellStyle name="60% - Énfasis6 29 9" xfId="16623"/>
    <cellStyle name="60% - Énfasis6 3" xfId="496"/>
    <cellStyle name="60% - Énfasis6 3 10" xfId="2128"/>
    <cellStyle name="60% - Énfasis6 3 11" xfId="2274"/>
    <cellStyle name="60% - Énfasis6 3 12" xfId="2463"/>
    <cellStyle name="60% - Énfasis6 3 13" xfId="2620"/>
    <cellStyle name="60% - Énfasis6 3 14" xfId="2769"/>
    <cellStyle name="60% - Énfasis6 3 15" xfId="2910"/>
    <cellStyle name="60% - Énfasis6 3 16" xfId="3031"/>
    <cellStyle name="60% - Énfasis6 3 2" xfId="866"/>
    <cellStyle name="60% - Énfasis6 3 2 2" xfId="57980"/>
    <cellStyle name="60% - Énfasis6 3 3" xfId="1026"/>
    <cellStyle name="60% - Énfasis6 3 3 2" xfId="58059"/>
    <cellStyle name="60% - Énfasis6 3 4" xfId="1186"/>
    <cellStyle name="60% - Énfasis6 3 4 2" xfId="58128"/>
    <cellStyle name="60% - Énfasis6 3 5" xfId="1346"/>
    <cellStyle name="60% - Énfasis6 3 6" xfId="1505"/>
    <cellStyle name="60% - Énfasis6 3 7" xfId="1664"/>
    <cellStyle name="60% - Énfasis6 3 8" xfId="1820"/>
    <cellStyle name="60% - Énfasis6 3 9" xfId="1976"/>
    <cellStyle name="60% - Énfasis6 30" xfId="6096"/>
    <cellStyle name="60% - Énfasis6 30 10" xfId="21802"/>
    <cellStyle name="60% - Énfasis6 30 11" xfId="23210"/>
    <cellStyle name="60% - Énfasis6 30 12" xfId="24618"/>
    <cellStyle name="60% - Énfasis6 30 13" xfId="26026"/>
    <cellStyle name="60% - Énfasis6 30 14" xfId="27434"/>
    <cellStyle name="60% - Énfasis6 30 15" xfId="28842"/>
    <cellStyle name="60% - Énfasis6 30 16" xfId="30252"/>
    <cellStyle name="60% - Énfasis6 30 17" xfId="31659"/>
    <cellStyle name="60% - Énfasis6 30 18" xfId="33069"/>
    <cellStyle name="60% - Énfasis6 30 19" xfId="34475"/>
    <cellStyle name="60% - Énfasis6 30 2" xfId="10538"/>
    <cellStyle name="60% - Énfasis6 30 20" xfId="35887"/>
    <cellStyle name="60% - Énfasis6 30 21" xfId="37295"/>
    <cellStyle name="60% - Énfasis6 30 22" xfId="38703"/>
    <cellStyle name="60% - Énfasis6 30 23" xfId="40109"/>
    <cellStyle name="60% - Énfasis6 30 24" xfId="41514"/>
    <cellStyle name="60% - Énfasis6 30 25" xfId="42914"/>
    <cellStyle name="60% - Énfasis6 30 26" xfId="44313"/>
    <cellStyle name="60% - Énfasis6 30 27" xfId="45708"/>
    <cellStyle name="60% - Énfasis6 30 28" xfId="47089"/>
    <cellStyle name="60% - Énfasis6 30 29" xfId="48456"/>
    <cellStyle name="60% - Énfasis6 30 3" xfId="11946"/>
    <cellStyle name="60% - Énfasis6 30 30" xfId="49806"/>
    <cellStyle name="60% - Énfasis6 30 31" xfId="51126"/>
    <cellStyle name="60% - Énfasis6 30 32" xfId="52421"/>
    <cellStyle name="60% - Énfasis6 30 33" xfId="53662"/>
    <cellStyle name="60% - Énfasis6 30 34" xfId="54826"/>
    <cellStyle name="60% - Énfasis6 30 35" xfId="55888"/>
    <cellStyle name="60% - Énfasis6 30 36" xfId="56793"/>
    <cellStyle name="60% - Énfasis6 30 37" xfId="57473"/>
    <cellStyle name="60% - Énfasis6 30 4" xfId="13354"/>
    <cellStyle name="60% - Énfasis6 30 5" xfId="14762"/>
    <cellStyle name="60% - Énfasis6 30 6" xfId="16170"/>
    <cellStyle name="60% - Énfasis6 30 7" xfId="17578"/>
    <cellStyle name="60% - Énfasis6 30 8" xfId="18986"/>
    <cellStyle name="60% - Énfasis6 30 9" xfId="20394"/>
    <cellStyle name="60% - Énfasis6 31" xfId="6223"/>
    <cellStyle name="60% - Énfasis6 31 10" xfId="21919"/>
    <cellStyle name="60% - Énfasis6 31 11" xfId="23327"/>
    <cellStyle name="60% - Énfasis6 31 12" xfId="24735"/>
    <cellStyle name="60% - Énfasis6 31 13" xfId="26143"/>
    <cellStyle name="60% - Énfasis6 31 14" xfId="27551"/>
    <cellStyle name="60% - Énfasis6 31 15" xfId="28959"/>
    <cellStyle name="60% - Énfasis6 31 16" xfId="30369"/>
    <cellStyle name="60% - Énfasis6 31 17" xfId="31776"/>
    <cellStyle name="60% - Énfasis6 31 18" xfId="33185"/>
    <cellStyle name="60% - Énfasis6 31 19" xfId="34592"/>
    <cellStyle name="60% - Énfasis6 31 2" xfId="10655"/>
    <cellStyle name="60% - Énfasis6 31 20" xfId="36004"/>
    <cellStyle name="60% - Énfasis6 31 21" xfId="37412"/>
    <cellStyle name="60% - Énfasis6 31 22" xfId="38820"/>
    <cellStyle name="60% - Énfasis6 31 23" xfId="40226"/>
    <cellStyle name="60% - Énfasis6 31 24" xfId="41630"/>
    <cellStyle name="60% - Énfasis6 31 25" xfId="43030"/>
    <cellStyle name="60% - Énfasis6 31 26" xfId="44429"/>
    <cellStyle name="60% - Énfasis6 31 27" xfId="45822"/>
    <cellStyle name="60% - Énfasis6 31 28" xfId="47201"/>
    <cellStyle name="60% - Énfasis6 31 29" xfId="48567"/>
    <cellStyle name="60% - Énfasis6 31 3" xfId="12063"/>
    <cellStyle name="60% - Énfasis6 31 30" xfId="49917"/>
    <cellStyle name="60% - Énfasis6 31 31" xfId="51236"/>
    <cellStyle name="60% - Énfasis6 31 32" xfId="52529"/>
    <cellStyle name="60% - Énfasis6 31 33" xfId="53767"/>
    <cellStyle name="60% - Énfasis6 31 34" xfId="54921"/>
    <cellStyle name="60% - Énfasis6 31 35" xfId="55972"/>
    <cellStyle name="60% - Énfasis6 31 36" xfId="56852"/>
    <cellStyle name="60% - Énfasis6 31 37" xfId="57510"/>
    <cellStyle name="60% - Énfasis6 31 4" xfId="13471"/>
    <cellStyle name="60% - Énfasis6 31 5" xfId="14879"/>
    <cellStyle name="60% - Énfasis6 31 6" xfId="16287"/>
    <cellStyle name="60% - Énfasis6 31 7" xfId="17695"/>
    <cellStyle name="60% - Énfasis6 31 8" xfId="19103"/>
    <cellStyle name="60% - Énfasis6 31 9" xfId="20511"/>
    <cellStyle name="60% - Énfasis6 32" xfId="6350"/>
    <cellStyle name="60% - Énfasis6 32 10" xfId="22033"/>
    <cellStyle name="60% - Énfasis6 32 11" xfId="23441"/>
    <cellStyle name="60% - Énfasis6 32 12" xfId="24849"/>
    <cellStyle name="60% - Énfasis6 32 13" xfId="26257"/>
    <cellStyle name="60% - Énfasis6 32 14" xfId="27665"/>
    <cellStyle name="60% - Énfasis6 32 15" xfId="29074"/>
    <cellStyle name="60% - Énfasis6 32 16" xfId="30483"/>
    <cellStyle name="60% - Énfasis6 32 17" xfId="31891"/>
    <cellStyle name="60% - Énfasis6 32 18" xfId="33300"/>
    <cellStyle name="60% - Énfasis6 32 19" xfId="34708"/>
    <cellStyle name="60% - Énfasis6 32 2" xfId="10769"/>
    <cellStyle name="60% - Énfasis6 32 20" xfId="36119"/>
    <cellStyle name="60% - Énfasis6 32 21" xfId="37527"/>
    <cellStyle name="60% - Énfasis6 32 22" xfId="38933"/>
    <cellStyle name="60% - Énfasis6 32 23" xfId="40339"/>
    <cellStyle name="60% - Énfasis6 32 24" xfId="41743"/>
    <cellStyle name="60% - Énfasis6 32 25" xfId="43143"/>
    <cellStyle name="60% - Énfasis6 32 26" xfId="44542"/>
    <cellStyle name="60% - Énfasis6 32 27" xfId="45935"/>
    <cellStyle name="60% - Énfasis6 32 28" xfId="47312"/>
    <cellStyle name="60% - Énfasis6 32 29" xfId="48677"/>
    <cellStyle name="60% - Énfasis6 32 3" xfId="12177"/>
    <cellStyle name="60% - Énfasis6 32 30" xfId="50023"/>
    <cellStyle name="60% - Énfasis6 32 31" xfId="51339"/>
    <cellStyle name="60% - Énfasis6 32 32" xfId="52628"/>
    <cellStyle name="60% - Énfasis6 32 33" xfId="53859"/>
    <cellStyle name="60% - Énfasis6 32 34" xfId="55002"/>
    <cellStyle name="60% - Énfasis6 32 35" xfId="56044"/>
    <cellStyle name="60% - Énfasis6 32 36" xfId="56909"/>
    <cellStyle name="60% - Énfasis6 32 37" xfId="57546"/>
    <cellStyle name="60% - Énfasis6 32 4" xfId="13585"/>
    <cellStyle name="60% - Énfasis6 32 5" xfId="14993"/>
    <cellStyle name="60% - Énfasis6 32 6" xfId="16401"/>
    <cellStyle name="60% - Énfasis6 32 7" xfId="17809"/>
    <cellStyle name="60% - Énfasis6 32 8" xfId="19217"/>
    <cellStyle name="60% - Énfasis6 32 9" xfId="20625"/>
    <cellStyle name="60% - Énfasis6 33" xfId="6477"/>
    <cellStyle name="60% - Énfasis6 33 10" xfId="22149"/>
    <cellStyle name="60% - Énfasis6 33 11" xfId="23557"/>
    <cellStyle name="60% - Énfasis6 33 12" xfId="24965"/>
    <cellStyle name="60% - Énfasis6 33 13" xfId="26373"/>
    <cellStyle name="60% - Énfasis6 33 14" xfId="27781"/>
    <cellStyle name="60% - Énfasis6 33 15" xfId="29190"/>
    <cellStyle name="60% - Énfasis6 33 16" xfId="30599"/>
    <cellStyle name="60% - Énfasis6 33 17" xfId="32007"/>
    <cellStyle name="60% - Énfasis6 33 18" xfId="33416"/>
    <cellStyle name="60% - Énfasis6 33 19" xfId="34824"/>
    <cellStyle name="60% - Énfasis6 33 2" xfId="10885"/>
    <cellStyle name="60% - Énfasis6 33 20" xfId="36235"/>
    <cellStyle name="60% - Énfasis6 33 21" xfId="37643"/>
    <cellStyle name="60% - Énfasis6 33 22" xfId="39049"/>
    <cellStyle name="60% - Énfasis6 33 23" xfId="40454"/>
    <cellStyle name="60% - Énfasis6 33 24" xfId="41858"/>
    <cellStyle name="60% - Énfasis6 33 25" xfId="43258"/>
    <cellStyle name="60% - Énfasis6 33 26" xfId="44656"/>
    <cellStyle name="60% - Énfasis6 33 27" xfId="46048"/>
    <cellStyle name="60% - Énfasis6 33 28" xfId="47425"/>
    <cellStyle name="60% - Énfasis6 33 29" xfId="48790"/>
    <cellStyle name="60% - Énfasis6 33 3" xfId="12293"/>
    <cellStyle name="60% - Énfasis6 33 30" xfId="50131"/>
    <cellStyle name="60% - Énfasis6 33 31" xfId="51444"/>
    <cellStyle name="60% - Énfasis6 33 32" xfId="52729"/>
    <cellStyle name="60% - Énfasis6 33 33" xfId="53950"/>
    <cellStyle name="60% - Énfasis6 33 34" xfId="55088"/>
    <cellStyle name="60% - Énfasis6 33 35" xfId="56117"/>
    <cellStyle name="60% - Énfasis6 33 36" xfId="56969"/>
    <cellStyle name="60% - Énfasis6 33 37" xfId="57582"/>
    <cellStyle name="60% - Énfasis6 33 4" xfId="13701"/>
    <cellStyle name="60% - Énfasis6 33 5" xfId="15109"/>
    <cellStyle name="60% - Énfasis6 33 6" xfId="16517"/>
    <cellStyle name="60% - Énfasis6 33 7" xfId="17925"/>
    <cellStyle name="60% - Énfasis6 33 8" xfId="19333"/>
    <cellStyle name="60% - Énfasis6 33 9" xfId="20741"/>
    <cellStyle name="60% - Énfasis6 34" xfId="6604"/>
    <cellStyle name="60% - Énfasis6 34 10" xfId="22263"/>
    <cellStyle name="60% - Énfasis6 34 11" xfId="23671"/>
    <cellStyle name="60% - Énfasis6 34 12" xfId="25079"/>
    <cellStyle name="60% - Énfasis6 34 13" xfId="26487"/>
    <cellStyle name="60% - Énfasis6 34 14" xfId="27895"/>
    <cellStyle name="60% - Énfasis6 34 15" xfId="29304"/>
    <cellStyle name="60% - Énfasis6 34 16" xfId="30713"/>
    <cellStyle name="60% - Énfasis6 34 17" xfId="32121"/>
    <cellStyle name="60% - Énfasis6 34 18" xfId="33529"/>
    <cellStyle name="60% - Énfasis6 34 19" xfId="34938"/>
    <cellStyle name="60% - Énfasis6 34 2" xfId="10999"/>
    <cellStyle name="60% - Énfasis6 34 20" xfId="36349"/>
    <cellStyle name="60% - Énfasis6 34 21" xfId="37757"/>
    <cellStyle name="60% - Énfasis6 34 22" xfId="39163"/>
    <cellStyle name="60% - Énfasis6 34 23" xfId="40568"/>
    <cellStyle name="60% - Énfasis6 34 24" xfId="41972"/>
    <cellStyle name="60% - Énfasis6 34 25" xfId="43372"/>
    <cellStyle name="60% - Énfasis6 34 26" xfId="44769"/>
    <cellStyle name="60% - Énfasis6 34 27" xfId="46161"/>
    <cellStyle name="60% - Énfasis6 34 28" xfId="47538"/>
    <cellStyle name="60% - Énfasis6 34 29" xfId="48900"/>
    <cellStyle name="60% - Énfasis6 34 3" xfId="12407"/>
    <cellStyle name="60% - Énfasis6 34 30" xfId="50239"/>
    <cellStyle name="60% - Énfasis6 34 31" xfId="51549"/>
    <cellStyle name="60% - Énfasis6 34 32" xfId="52829"/>
    <cellStyle name="60% - Énfasis6 34 33" xfId="54046"/>
    <cellStyle name="60% - Énfasis6 34 34" xfId="55174"/>
    <cellStyle name="60% - Énfasis6 34 35" xfId="56192"/>
    <cellStyle name="60% - Énfasis6 34 36" xfId="57023"/>
    <cellStyle name="60% - Énfasis6 34 37" xfId="57618"/>
    <cellStyle name="60% - Énfasis6 34 4" xfId="13815"/>
    <cellStyle name="60% - Énfasis6 34 5" xfId="15223"/>
    <cellStyle name="60% - Énfasis6 34 6" xfId="16631"/>
    <cellStyle name="60% - Énfasis6 34 7" xfId="18039"/>
    <cellStyle name="60% - Énfasis6 34 8" xfId="19447"/>
    <cellStyle name="60% - Énfasis6 34 9" xfId="20855"/>
    <cellStyle name="60% - Énfasis6 35" xfId="6731"/>
    <cellStyle name="60% - Énfasis6 35 10" xfId="22375"/>
    <cellStyle name="60% - Énfasis6 35 11" xfId="23783"/>
    <cellStyle name="60% - Énfasis6 35 12" xfId="25191"/>
    <cellStyle name="60% - Énfasis6 35 13" xfId="26599"/>
    <cellStyle name="60% - Énfasis6 35 14" xfId="28007"/>
    <cellStyle name="60% - Énfasis6 35 15" xfId="29416"/>
    <cellStyle name="60% - Énfasis6 35 16" xfId="30825"/>
    <cellStyle name="60% - Énfasis6 35 17" xfId="32233"/>
    <cellStyle name="60% - Énfasis6 35 18" xfId="33641"/>
    <cellStyle name="60% - Énfasis6 35 19" xfId="35049"/>
    <cellStyle name="60% - Énfasis6 35 2" xfId="11111"/>
    <cellStyle name="60% - Énfasis6 35 20" xfId="36461"/>
    <cellStyle name="60% - Énfasis6 35 21" xfId="37869"/>
    <cellStyle name="60% - Énfasis6 35 22" xfId="39275"/>
    <cellStyle name="60% - Énfasis6 35 23" xfId="40680"/>
    <cellStyle name="60% - Énfasis6 35 24" xfId="42084"/>
    <cellStyle name="60% - Énfasis6 35 25" xfId="43483"/>
    <cellStyle name="60% - Énfasis6 35 26" xfId="44879"/>
    <cellStyle name="60% - Énfasis6 35 27" xfId="46271"/>
    <cellStyle name="60% - Énfasis6 35 28" xfId="47648"/>
    <cellStyle name="60% - Énfasis6 35 29" xfId="49007"/>
    <cellStyle name="60% - Énfasis6 35 3" xfId="12519"/>
    <cellStyle name="60% - Énfasis6 35 30" xfId="50346"/>
    <cellStyle name="60% - Énfasis6 35 31" xfId="51656"/>
    <cellStyle name="60% - Énfasis6 35 32" xfId="52932"/>
    <cellStyle name="60% - Énfasis6 35 33" xfId="54139"/>
    <cellStyle name="60% - Énfasis6 35 34" xfId="55259"/>
    <cellStyle name="60% - Énfasis6 35 35" xfId="56266"/>
    <cellStyle name="60% - Énfasis6 35 36" xfId="57081"/>
    <cellStyle name="60% - Énfasis6 35 37" xfId="57654"/>
    <cellStyle name="60% - Énfasis6 35 4" xfId="13927"/>
    <cellStyle name="60% - Énfasis6 35 5" xfId="15335"/>
    <cellStyle name="60% - Énfasis6 35 6" xfId="16743"/>
    <cellStyle name="60% - Énfasis6 35 7" xfId="18151"/>
    <cellStyle name="60% - Énfasis6 35 8" xfId="19559"/>
    <cellStyle name="60% - Énfasis6 35 9" xfId="20967"/>
    <cellStyle name="60% - Énfasis6 36" xfId="6858"/>
    <cellStyle name="60% - Énfasis6 36 10" xfId="22484"/>
    <cellStyle name="60% - Énfasis6 36 11" xfId="23892"/>
    <cellStyle name="60% - Énfasis6 36 12" xfId="25300"/>
    <cellStyle name="60% - Énfasis6 36 13" xfId="26708"/>
    <cellStyle name="60% - Énfasis6 36 14" xfId="28116"/>
    <cellStyle name="60% - Énfasis6 36 15" xfId="29525"/>
    <cellStyle name="60% - Énfasis6 36 16" xfId="30934"/>
    <cellStyle name="60% - Énfasis6 36 17" xfId="32342"/>
    <cellStyle name="60% - Énfasis6 36 18" xfId="33749"/>
    <cellStyle name="60% - Énfasis6 36 19" xfId="35158"/>
    <cellStyle name="60% - Énfasis6 36 2" xfId="11220"/>
    <cellStyle name="60% - Énfasis6 36 20" xfId="36570"/>
    <cellStyle name="60% - Énfasis6 36 21" xfId="37978"/>
    <cellStyle name="60% - Énfasis6 36 22" xfId="39384"/>
    <cellStyle name="60% - Énfasis6 36 23" xfId="40789"/>
    <cellStyle name="60% - Énfasis6 36 24" xfId="42193"/>
    <cellStyle name="60% - Énfasis6 36 25" xfId="43592"/>
    <cellStyle name="60% - Énfasis6 36 26" xfId="44988"/>
    <cellStyle name="60% - Énfasis6 36 27" xfId="46379"/>
    <cellStyle name="60% - Énfasis6 36 28" xfId="47753"/>
    <cellStyle name="60% - Énfasis6 36 29" xfId="49112"/>
    <cellStyle name="60% - Énfasis6 36 3" xfId="12628"/>
    <cellStyle name="60% - Énfasis6 36 30" xfId="50449"/>
    <cellStyle name="60% - Énfasis6 36 31" xfId="51757"/>
    <cellStyle name="60% - Énfasis6 36 32" xfId="53027"/>
    <cellStyle name="60% - Énfasis6 36 33" xfId="54230"/>
    <cellStyle name="60% - Énfasis6 36 34" xfId="55341"/>
    <cellStyle name="60% - Énfasis6 36 35" xfId="56341"/>
    <cellStyle name="60% - Énfasis6 36 36" xfId="57140"/>
    <cellStyle name="60% - Énfasis6 36 37" xfId="57690"/>
    <cellStyle name="60% - Énfasis6 36 4" xfId="14036"/>
    <cellStyle name="60% - Énfasis6 36 5" xfId="15444"/>
    <cellStyle name="60% - Énfasis6 36 6" xfId="16852"/>
    <cellStyle name="60% - Énfasis6 36 7" xfId="18260"/>
    <cellStyle name="60% - Énfasis6 36 8" xfId="19668"/>
    <cellStyle name="60% - Énfasis6 36 9" xfId="21076"/>
    <cellStyle name="60% - Énfasis6 37" xfId="6985"/>
    <cellStyle name="60% - Énfasis6 37 10" xfId="22590"/>
    <cellStyle name="60% - Énfasis6 37 11" xfId="23998"/>
    <cellStyle name="60% - Énfasis6 37 12" xfId="25406"/>
    <cellStyle name="60% - Énfasis6 37 13" xfId="26814"/>
    <cellStyle name="60% - Énfasis6 37 14" xfId="28222"/>
    <cellStyle name="60% - Énfasis6 37 15" xfId="29631"/>
    <cellStyle name="60% - Énfasis6 37 16" xfId="31040"/>
    <cellStyle name="60% - Énfasis6 37 17" xfId="32448"/>
    <cellStyle name="60% - Énfasis6 37 18" xfId="33855"/>
    <cellStyle name="60% - Énfasis6 37 19" xfId="35264"/>
    <cellStyle name="60% - Énfasis6 37 2" xfId="11326"/>
    <cellStyle name="60% - Énfasis6 37 20" xfId="36676"/>
    <cellStyle name="60% - Énfasis6 37 21" xfId="38084"/>
    <cellStyle name="60% - Énfasis6 37 22" xfId="39490"/>
    <cellStyle name="60% - Énfasis6 37 23" xfId="40895"/>
    <cellStyle name="60% - Énfasis6 37 24" xfId="42298"/>
    <cellStyle name="60% - Énfasis6 37 25" xfId="43697"/>
    <cellStyle name="60% - Énfasis6 37 26" xfId="45093"/>
    <cellStyle name="60% - Énfasis6 37 27" xfId="46483"/>
    <cellStyle name="60% - Énfasis6 37 28" xfId="47857"/>
    <cellStyle name="60% - Énfasis6 37 29" xfId="49215"/>
    <cellStyle name="60% - Énfasis6 37 3" xfId="12734"/>
    <cellStyle name="60% - Énfasis6 37 30" xfId="50549"/>
    <cellStyle name="60% - Énfasis6 37 31" xfId="51854"/>
    <cellStyle name="60% - Énfasis6 37 32" xfId="53122"/>
    <cellStyle name="60% - Énfasis6 37 33" xfId="54324"/>
    <cellStyle name="60% - Énfasis6 37 34" xfId="55428"/>
    <cellStyle name="60% - Énfasis6 37 35" xfId="56412"/>
    <cellStyle name="60% - Énfasis6 37 36" xfId="57194"/>
    <cellStyle name="60% - Énfasis6 37 37" xfId="57725"/>
    <cellStyle name="60% - Énfasis6 37 4" xfId="14142"/>
    <cellStyle name="60% - Énfasis6 37 5" xfId="15550"/>
    <cellStyle name="60% - Énfasis6 37 6" xfId="16958"/>
    <cellStyle name="60% - Énfasis6 37 7" xfId="18366"/>
    <cellStyle name="60% - Énfasis6 37 8" xfId="19774"/>
    <cellStyle name="60% - Énfasis6 37 9" xfId="21182"/>
    <cellStyle name="60% - Énfasis6 38" xfId="7112"/>
    <cellStyle name="60% - Énfasis6 38 10" xfId="22693"/>
    <cellStyle name="60% - Énfasis6 38 11" xfId="24101"/>
    <cellStyle name="60% - Énfasis6 38 12" xfId="25509"/>
    <cellStyle name="60% - Énfasis6 38 13" xfId="26917"/>
    <cellStyle name="60% - Énfasis6 38 14" xfId="28325"/>
    <cellStyle name="60% - Énfasis6 38 15" xfId="29734"/>
    <cellStyle name="60% - Énfasis6 38 16" xfId="31141"/>
    <cellStyle name="60% - Énfasis6 38 17" xfId="32551"/>
    <cellStyle name="60% - Énfasis6 38 18" xfId="33958"/>
    <cellStyle name="60% - Énfasis6 38 19" xfId="35366"/>
    <cellStyle name="60% - Énfasis6 38 2" xfId="11429"/>
    <cellStyle name="60% - Énfasis6 38 20" xfId="36779"/>
    <cellStyle name="60% - Énfasis6 38 21" xfId="38187"/>
    <cellStyle name="60% - Énfasis6 38 22" xfId="39593"/>
    <cellStyle name="60% - Énfasis6 38 23" xfId="40998"/>
    <cellStyle name="60% - Énfasis6 38 24" xfId="42401"/>
    <cellStyle name="60% - Énfasis6 38 25" xfId="43800"/>
    <cellStyle name="60% - Énfasis6 38 26" xfId="45196"/>
    <cellStyle name="60% - Énfasis6 38 27" xfId="46586"/>
    <cellStyle name="60% - Énfasis6 38 28" xfId="47958"/>
    <cellStyle name="60% - Énfasis6 38 29" xfId="49311"/>
    <cellStyle name="60% - Énfasis6 38 3" xfId="12837"/>
    <cellStyle name="60% - Énfasis6 38 30" xfId="50643"/>
    <cellStyle name="60% - Énfasis6 38 31" xfId="51947"/>
    <cellStyle name="60% - Énfasis6 38 32" xfId="53210"/>
    <cellStyle name="60% - Énfasis6 38 33" xfId="54406"/>
    <cellStyle name="60% - Énfasis6 38 34" xfId="55504"/>
    <cellStyle name="60% - Énfasis6 38 35" xfId="56475"/>
    <cellStyle name="60% - Énfasis6 38 36" xfId="57248"/>
    <cellStyle name="60% - Énfasis6 38 37" xfId="57759"/>
    <cellStyle name="60% - Énfasis6 38 4" xfId="14245"/>
    <cellStyle name="60% - Énfasis6 38 5" xfId="15653"/>
    <cellStyle name="60% - Énfasis6 38 6" xfId="17061"/>
    <cellStyle name="60% - Énfasis6 38 7" xfId="18469"/>
    <cellStyle name="60% - Énfasis6 38 8" xfId="19877"/>
    <cellStyle name="60% - Énfasis6 38 9" xfId="21285"/>
    <cellStyle name="60% - Énfasis6 39" xfId="7239"/>
    <cellStyle name="60% - Énfasis6 39 10" xfId="22792"/>
    <cellStyle name="60% - Énfasis6 39 11" xfId="24200"/>
    <cellStyle name="60% - Énfasis6 39 12" xfId="25608"/>
    <cellStyle name="60% - Énfasis6 39 13" xfId="27016"/>
    <cellStyle name="60% - Énfasis6 39 14" xfId="28424"/>
    <cellStyle name="60% - Énfasis6 39 15" xfId="29834"/>
    <cellStyle name="60% - Énfasis6 39 16" xfId="31241"/>
    <cellStyle name="60% - Énfasis6 39 17" xfId="32651"/>
    <cellStyle name="60% - Énfasis6 39 18" xfId="34058"/>
    <cellStyle name="60% - Énfasis6 39 19" xfId="35466"/>
    <cellStyle name="60% - Énfasis6 39 2" xfId="11528"/>
    <cellStyle name="60% - Énfasis6 39 20" xfId="36879"/>
    <cellStyle name="60% - Énfasis6 39 21" xfId="38287"/>
    <cellStyle name="60% - Énfasis6 39 22" xfId="39693"/>
    <cellStyle name="60% - Énfasis6 39 23" xfId="41098"/>
    <cellStyle name="60% - Énfasis6 39 24" xfId="42500"/>
    <cellStyle name="60% - Énfasis6 39 25" xfId="43899"/>
    <cellStyle name="60% - Énfasis6 39 26" xfId="45295"/>
    <cellStyle name="60% - Énfasis6 39 27" xfId="46683"/>
    <cellStyle name="60% - Énfasis6 39 28" xfId="48053"/>
    <cellStyle name="60% - Énfasis6 39 29" xfId="49406"/>
    <cellStyle name="60% - Énfasis6 39 3" xfId="12936"/>
    <cellStyle name="60% - Énfasis6 39 30" xfId="50734"/>
    <cellStyle name="60% - Énfasis6 39 31" xfId="52038"/>
    <cellStyle name="60% - Énfasis6 39 32" xfId="53298"/>
    <cellStyle name="60% - Énfasis6 39 33" xfId="54492"/>
    <cellStyle name="60% - Énfasis6 39 34" xfId="55583"/>
    <cellStyle name="60% - Énfasis6 39 35" xfId="56546"/>
    <cellStyle name="60% - Énfasis6 39 36" xfId="57301"/>
    <cellStyle name="60% - Énfasis6 39 37" xfId="57793"/>
    <cellStyle name="60% - Énfasis6 39 4" xfId="14344"/>
    <cellStyle name="60% - Énfasis6 39 5" xfId="15752"/>
    <cellStyle name="60% - Énfasis6 39 6" xfId="17160"/>
    <cellStyle name="60% - Énfasis6 39 7" xfId="18568"/>
    <cellStyle name="60% - Énfasis6 39 8" xfId="19976"/>
    <cellStyle name="60% - Énfasis6 39 9" xfId="21384"/>
    <cellStyle name="60% - Énfasis6 4" xfId="2934"/>
    <cellStyle name="60% - Énfasis6 4 2" xfId="3032"/>
    <cellStyle name="60% - Énfasis6 40" xfId="7366"/>
    <cellStyle name="60% - Énfasis6 40 10" xfId="22890"/>
    <cellStyle name="60% - Énfasis6 40 11" xfId="24298"/>
    <cellStyle name="60% - Énfasis6 40 12" xfId="25706"/>
    <cellStyle name="60% - Énfasis6 40 13" xfId="27114"/>
    <cellStyle name="60% - Énfasis6 40 14" xfId="28522"/>
    <cellStyle name="60% - Énfasis6 40 15" xfId="29932"/>
    <cellStyle name="60% - Énfasis6 40 16" xfId="31339"/>
    <cellStyle name="60% - Énfasis6 40 17" xfId="32749"/>
    <cellStyle name="60% - Énfasis6 40 18" xfId="34155"/>
    <cellStyle name="60% - Énfasis6 40 19" xfId="35564"/>
    <cellStyle name="60% - Énfasis6 40 2" xfId="11626"/>
    <cellStyle name="60% - Énfasis6 40 20" xfId="36977"/>
    <cellStyle name="60% - Énfasis6 40 21" xfId="38385"/>
    <cellStyle name="60% - Énfasis6 40 22" xfId="39791"/>
    <cellStyle name="60% - Énfasis6 40 23" xfId="41196"/>
    <cellStyle name="60% - Énfasis6 40 24" xfId="42598"/>
    <cellStyle name="60% - Énfasis6 40 25" xfId="43997"/>
    <cellStyle name="60% - Énfasis6 40 26" xfId="45393"/>
    <cellStyle name="60% - Énfasis6 40 27" xfId="46781"/>
    <cellStyle name="60% - Énfasis6 40 28" xfId="48151"/>
    <cellStyle name="60% - Énfasis6 40 29" xfId="49503"/>
    <cellStyle name="60% - Énfasis6 40 3" xfId="13034"/>
    <cellStyle name="60% - Énfasis6 40 30" xfId="50829"/>
    <cellStyle name="60% - Énfasis6 40 31" xfId="52133"/>
    <cellStyle name="60% - Énfasis6 40 32" xfId="53388"/>
    <cellStyle name="60% - Énfasis6 40 33" xfId="54577"/>
    <cellStyle name="60% - Énfasis6 40 34" xfId="55662"/>
    <cellStyle name="60% - Énfasis6 40 35" xfId="56615"/>
    <cellStyle name="60% - Énfasis6 40 36" xfId="57352"/>
    <cellStyle name="60% - Énfasis6 40 37" xfId="57827"/>
    <cellStyle name="60% - Énfasis6 40 4" xfId="14442"/>
    <cellStyle name="60% - Énfasis6 40 5" xfId="15850"/>
    <cellStyle name="60% - Énfasis6 40 6" xfId="17258"/>
    <cellStyle name="60% - Énfasis6 40 7" xfId="18666"/>
    <cellStyle name="60% - Énfasis6 40 8" xfId="20074"/>
    <cellStyle name="60% - Énfasis6 40 9" xfId="21482"/>
    <cellStyle name="60% - Énfasis6 41" xfId="7492"/>
    <cellStyle name="60% - Énfasis6 41 10" xfId="22978"/>
    <cellStyle name="60% - Énfasis6 41 11" xfId="24386"/>
    <cellStyle name="60% - Énfasis6 41 12" xfId="25794"/>
    <cellStyle name="60% - Énfasis6 41 13" xfId="27202"/>
    <cellStyle name="60% - Énfasis6 41 14" xfId="28610"/>
    <cellStyle name="60% - Énfasis6 41 15" xfId="30020"/>
    <cellStyle name="60% - Énfasis6 41 16" xfId="31427"/>
    <cellStyle name="60% - Énfasis6 41 17" xfId="32837"/>
    <cellStyle name="60% - Énfasis6 41 18" xfId="34243"/>
    <cellStyle name="60% - Énfasis6 41 19" xfId="35652"/>
    <cellStyle name="60% - Énfasis6 41 2" xfId="11714"/>
    <cellStyle name="60% - Énfasis6 41 20" xfId="37065"/>
    <cellStyle name="60% - Énfasis6 41 21" xfId="38473"/>
    <cellStyle name="60% - Énfasis6 41 22" xfId="39879"/>
    <cellStyle name="60% - Énfasis6 41 23" xfId="41284"/>
    <cellStyle name="60% - Énfasis6 41 24" xfId="42686"/>
    <cellStyle name="60% - Énfasis6 41 25" xfId="44085"/>
    <cellStyle name="60% - Énfasis6 41 26" xfId="45481"/>
    <cellStyle name="60% - Énfasis6 41 27" xfId="46867"/>
    <cellStyle name="60% - Énfasis6 41 28" xfId="48237"/>
    <cellStyle name="60% - Énfasis6 41 29" xfId="49589"/>
    <cellStyle name="60% - Énfasis6 41 3" xfId="13122"/>
    <cellStyle name="60% - Énfasis6 41 30" xfId="50915"/>
    <cellStyle name="60% - Énfasis6 41 31" xfId="52218"/>
    <cellStyle name="60% - Énfasis6 41 32" xfId="53471"/>
    <cellStyle name="60% - Énfasis6 41 33" xfId="54656"/>
    <cellStyle name="60% - Énfasis6 41 34" xfId="55734"/>
    <cellStyle name="60% - Énfasis6 41 35" xfId="56673"/>
    <cellStyle name="60% - Énfasis6 41 36" xfId="57399"/>
    <cellStyle name="60% - Énfasis6 41 37" xfId="57859"/>
    <cellStyle name="60% - Énfasis6 41 4" xfId="14530"/>
    <cellStyle name="60% - Énfasis6 41 5" xfId="15938"/>
    <cellStyle name="60% - Énfasis6 41 6" xfId="17346"/>
    <cellStyle name="60% - Énfasis6 41 7" xfId="18754"/>
    <cellStyle name="60% - Énfasis6 41 8" xfId="20162"/>
    <cellStyle name="60% - Énfasis6 41 9" xfId="21570"/>
    <cellStyle name="60% - Énfasis6 42" xfId="7619"/>
    <cellStyle name="60% - Énfasis6 43" xfId="11671"/>
    <cellStyle name="60% - Énfasis6 44" xfId="13079"/>
    <cellStyle name="60% - Énfasis6 45" xfId="14487"/>
    <cellStyle name="60% - Énfasis6 46" xfId="15895"/>
    <cellStyle name="60% - Énfasis6 47" xfId="17303"/>
    <cellStyle name="60% - Énfasis6 48" xfId="18711"/>
    <cellStyle name="60% - Énfasis6 49" xfId="20119"/>
    <cellStyle name="60% - Énfasis6 5" xfId="3033"/>
    <cellStyle name="60% - Énfasis6 50" xfId="21527"/>
    <cellStyle name="60% - Énfasis6 51" xfId="22935"/>
    <cellStyle name="60% - Énfasis6 52" xfId="24343"/>
    <cellStyle name="60% - Énfasis6 53" xfId="25751"/>
    <cellStyle name="60% - Énfasis6 54" xfId="27159"/>
    <cellStyle name="60% - Énfasis6 55" xfId="28567"/>
    <cellStyle name="60% - Énfasis6 56" xfId="29977"/>
    <cellStyle name="60% - Énfasis6 57" xfId="31384"/>
    <cellStyle name="60% - Énfasis6 58" xfId="32794"/>
    <cellStyle name="60% - Énfasis6 59" xfId="34200"/>
    <cellStyle name="60% - Énfasis6 6" xfId="3034"/>
    <cellStyle name="60% - Énfasis6 60" xfId="35313"/>
    <cellStyle name="60% - Énfasis6 61" xfId="37022"/>
    <cellStyle name="60% - Énfasis6 62" xfId="38430"/>
    <cellStyle name="60% - Énfasis6 63" xfId="39836"/>
    <cellStyle name="60% - Énfasis6 64" xfId="41241"/>
    <cellStyle name="60% - Énfasis6 65" xfId="42643"/>
    <cellStyle name="60% - Énfasis6 66" xfId="44042"/>
    <cellStyle name="60% - Énfasis6 67" xfId="45438"/>
    <cellStyle name="60% - Énfasis6 68" xfId="46825"/>
    <cellStyle name="60% - Énfasis6 69" xfId="48195"/>
    <cellStyle name="60% - Énfasis6 7" xfId="3035"/>
    <cellStyle name="60% - Énfasis6 70" xfId="49547"/>
    <cellStyle name="60% - Énfasis6 71" xfId="50873"/>
    <cellStyle name="60% - Énfasis6 72" xfId="52176"/>
    <cellStyle name="60% - Énfasis6 73" xfId="53431"/>
    <cellStyle name="60% - Énfasis6 74" xfId="54619"/>
    <cellStyle name="60% - Énfasis6 75" xfId="55703"/>
    <cellStyle name="60% - Énfasis6 76" xfId="56648"/>
    <cellStyle name="60% - Énfasis6 77" xfId="57384"/>
    <cellStyle name="60% - Énfasis6 8" xfId="3196"/>
    <cellStyle name="60% - Énfasis6 8 10" xfId="4641"/>
    <cellStyle name="60% - Énfasis6 8 11" xfId="4778"/>
    <cellStyle name="60% - Énfasis6 8 12" xfId="4900"/>
    <cellStyle name="60% - Énfasis6 8 13" xfId="5026"/>
    <cellStyle name="60% - Énfasis6 8 14" xfId="5144"/>
    <cellStyle name="60% - Énfasis6 8 15" xfId="5277"/>
    <cellStyle name="60% - Énfasis6 8 16" xfId="5403"/>
    <cellStyle name="60% - Énfasis6 8 17" xfId="5527"/>
    <cellStyle name="60% - Énfasis6 8 18" xfId="5650"/>
    <cellStyle name="60% - Énfasis6 8 19" xfId="5748"/>
    <cellStyle name="60% - Énfasis6 8 2" xfId="3658"/>
    <cellStyle name="60% - Énfasis6 8 20" xfId="5918"/>
    <cellStyle name="60% - Énfasis6 8 21" xfId="6045"/>
    <cellStyle name="60% - Énfasis6 8 22" xfId="6172"/>
    <cellStyle name="60% - Énfasis6 8 23" xfId="6299"/>
    <cellStyle name="60% - Énfasis6 8 24" xfId="6426"/>
    <cellStyle name="60% - Énfasis6 8 25" xfId="6553"/>
    <cellStyle name="60% - Énfasis6 8 26" xfId="6680"/>
    <cellStyle name="60% - Énfasis6 8 27" xfId="6807"/>
    <cellStyle name="60% - Énfasis6 8 28" xfId="6934"/>
    <cellStyle name="60% - Énfasis6 8 29" xfId="7061"/>
    <cellStyle name="60% - Énfasis6 8 3" xfId="3788"/>
    <cellStyle name="60% - Énfasis6 8 30" xfId="7188"/>
    <cellStyle name="60% - Énfasis6 8 31" xfId="7315"/>
    <cellStyle name="60% - Énfasis6 8 32" xfId="7442"/>
    <cellStyle name="60% - Énfasis6 8 33" xfId="7568"/>
    <cellStyle name="60% - Énfasis6 8 34" xfId="7695"/>
    <cellStyle name="60% - Énfasis6 8 35" xfId="7786"/>
    <cellStyle name="60% - Énfasis6 8 36" xfId="10881"/>
    <cellStyle name="60% - Énfasis6 8 37" xfId="12289"/>
    <cellStyle name="60% - Énfasis6 8 38" xfId="13697"/>
    <cellStyle name="60% - Énfasis6 8 39" xfId="15105"/>
    <cellStyle name="60% - Énfasis6 8 4" xfId="3909"/>
    <cellStyle name="60% - Énfasis6 8 40" xfId="16513"/>
    <cellStyle name="60% - Énfasis6 8 41" xfId="17921"/>
    <cellStyle name="60% - Énfasis6 8 42" xfId="19329"/>
    <cellStyle name="60% - Énfasis6 8 43" xfId="20737"/>
    <cellStyle name="60% - Énfasis6 8 44" xfId="22145"/>
    <cellStyle name="60% - Énfasis6 8 45" xfId="23553"/>
    <cellStyle name="60% - Énfasis6 8 46" xfId="24961"/>
    <cellStyle name="60% - Énfasis6 8 47" xfId="26369"/>
    <cellStyle name="60% - Énfasis6 8 48" xfId="27777"/>
    <cellStyle name="60% - Énfasis6 8 49" xfId="29186"/>
    <cellStyle name="60% - Énfasis6 8 5" xfId="4032"/>
    <cellStyle name="60% - Énfasis6 8 50" xfId="30595"/>
    <cellStyle name="60% - Énfasis6 8 51" xfId="32003"/>
    <cellStyle name="60% - Énfasis6 8 52" xfId="33412"/>
    <cellStyle name="60% - Énfasis6 8 53" xfId="31654"/>
    <cellStyle name="60% - Énfasis6 8 54" xfId="36231"/>
    <cellStyle name="60% - Énfasis6 8 55" xfId="37639"/>
    <cellStyle name="60% - Énfasis6 8 56" xfId="39045"/>
    <cellStyle name="60% - Énfasis6 8 57" xfId="40450"/>
    <cellStyle name="60% - Énfasis6 8 58" xfId="41854"/>
    <cellStyle name="60% - Énfasis6 8 59" xfId="43254"/>
    <cellStyle name="60% - Énfasis6 8 6" xfId="4155"/>
    <cellStyle name="60% - Énfasis6 8 60" xfId="44652"/>
    <cellStyle name="60% - Énfasis6 8 61" xfId="46044"/>
    <cellStyle name="60% - Énfasis6 8 62" xfId="47421"/>
    <cellStyle name="60% - Énfasis6 8 63" xfId="48786"/>
    <cellStyle name="60% - Énfasis6 8 64" xfId="50127"/>
    <cellStyle name="60% - Énfasis6 8 65" xfId="51440"/>
    <cellStyle name="60% - Énfasis6 8 66" xfId="52725"/>
    <cellStyle name="60% - Énfasis6 8 67" xfId="53946"/>
    <cellStyle name="60% - Énfasis6 8 68" xfId="55084"/>
    <cellStyle name="60% - Énfasis6 8 69" xfId="56115"/>
    <cellStyle name="60% - Énfasis6 8 7" xfId="4279"/>
    <cellStyle name="60% - Énfasis6 8 70" xfId="56967"/>
    <cellStyle name="60% - Énfasis6 8 8" xfId="4402"/>
    <cellStyle name="60% - Énfasis6 8 9" xfId="4527"/>
    <cellStyle name="60% - Énfasis6 9" xfId="3237"/>
    <cellStyle name="60% - Énfasis6 9 10" xfId="4647"/>
    <cellStyle name="60% - Énfasis6 9 11" xfId="4784"/>
    <cellStyle name="60% - Énfasis6 9 12" xfId="4906"/>
    <cellStyle name="60% - Énfasis6 9 13" xfId="5032"/>
    <cellStyle name="60% - Énfasis6 9 14" xfId="5150"/>
    <cellStyle name="60% - Énfasis6 9 15" xfId="5283"/>
    <cellStyle name="60% - Énfasis6 9 16" xfId="5409"/>
    <cellStyle name="60% - Énfasis6 9 17" xfId="5533"/>
    <cellStyle name="60% - Énfasis6 9 18" xfId="5656"/>
    <cellStyle name="60% - Énfasis6 9 19" xfId="5754"/>
    <cellStyle name="60% - Énfasis6 9 2" xfId="3664"/>
    <cellStyle name="60% - Énfasis6 9 20" xfId="5924"/>
    <cellStyle name="60% - Énfasis6 9 21" xfId="6051"/>
    <cellStyle name="60% - Énfasis6 9 22" xfId="6178"/>
    <cellStyle name="60% - Énfasis6 9 23" xfId="6305"/>
    <cellStyle name="60% - Énfasis6 9 24" xfId="6432"/>
    <cellStyle name="60% - Énfasis6 9 25" xfId="6559"/>
    <cellStyle name="60% - Énfasis6 9 26" xfId="6686"/>
    <cellStyle name="60% - Énfasis6 9 27" xfId="6813"/>
    <cellStyle name="60% - Énfasis6 9 28" xfId="6940"/>
    <cellStyle name="60% - Énfasis6 9 29" xfId="7067"/>
    <cellStyle name="60% - Énfasis6 9 3" xfId="3794"/>
    <cellStyle name="60% - Énfasis6 9 30" xfId="7194"/>
    <cellStyle name="60% - Énfasis6 9 31" xfId="7321"/>
    <cellStyle name="60% - Énfasis6 9 32" xfId="7448"/>
    <cellStyle name="60% - Énfasis6 9 33" xfId="7574"/>
    <cellStyle name="60% - Énfasis6 9 34" xfId="7701"/>
    <cellStyle name="60% - Énfasis6 9 35" xfId="7826"/>
    <cellStyle name="60% - Énfasis6 9 36" xfId="11153"/>
    <cellStyle name="60% - Énfasis6 9 37" xfId="12561"/>
    <cellStyle name="60% - Énfasis6 9 38" xfId="13969"/>
    <cellStyle name="60% - Énfasis6 9 39" xfId="15377"/>
    <cellStyle name="60% - Énfasis6 9 4" xfId="3915"/>
    <cellStyle name="60% - Énfasis6 9 40" xfId="16785"/>
    <cellStyle name="60% - Énfasis6 9 41" xfId="18193"/>
    <cellStyle name="60% - Énfasis6 9 42" xfId="19601"/>
    <cellStyle name="60% - Énfasis6 9 43" xfId="21009"/>
    <cellStyle name="60% - Énfasis6 9 44" xfId="22417"/>
    <cellStyle name="60% - Énfasis6 9 45" xfId="23825"/>
    <cellStyle name="60% - Énfasis6 9 46" xfId="25233"/>
    <cellStyle name="60% - Énfasis6 9 47" xfId="26641"/>
    <cellStyle name="60% - Énfasis6 9 48" xfId="28049"/>
    <cellStyle name="60% - Énfasis6 9 49" xfId="29458"/>
    <cellStyle name="60% - Énfasis6 9 5" xfId="4038"/>
    <cellStyle name="60% - Énfasis6 9 50" xfId="30867"/>
    <cellStyle name="60% - Énfasis6 9 51" xfId="32275"/>
    <cellStyle name="60% - Énfasis6 9 52" xfId="33683"/>
    <cellStyle name="60% - Énfasis6 9 53" xfId="34636"/>
    <cellStyle name="60% - Énfasis6 9 54" xfId="36503"/>
    <cellStyle name="60% - Énfasis6 9 55" xfId="37911"/>
    <cellStyle name="60% - Énfasis6 9 56" xfId="39317"/>
    <cellStyle name="60% - Énfasis6 9 57" xfId="40722"/>
    <cellStyle name="60% - Énfasis6 9 58" xfId="42126"/>
    <cellStyle name="60% - Énfasis6 9 59" xfId="43525"/>
    <cellStyle name="60% - Énfasis6 9 6" xfId="4161"/>
    <cellStyle name="60% - Énfasis6 9 60" xfId="44921"/>
    <cellStyle name="60% - Énfasis6 9 61" xfId="46313"/>
    <cellStyle name="60% - Énfasis6 9 62" xfId="47689"/>
    <cellStyle name="60% - Énfasis6 9 63" xfId="49048"/>
    <cellStyle name="60% - Énfasis6 9 64" xfId="50387"/>
    <cellStyle name="60% - Énfasis6 9 65" xfId="51696"/>
    <cellStyle name="60% - Énfasis6 9 66" xfId="52972"/>
    <cellStyle name="60% - Énfasis6 9 67" xfId="54179"/>
    <cellStyle name="60% - Énfasis6 9 68" xfId="55296"/>
    <cellStyle name="60% - Énfasis6 9 69" xfId="56302"/>
    <cellStyle name="60% - Énfasis6 9 7" xfId="4285"/>
    <cellStyle name="60% - Énfasis6 9 70" xfId="57114"/>
    <cellStyle name="60% - Énfasis6 9 8" xfId="4408"/>
    <cellStyle name="60% - Énfasis6 9 9" xfId="4533"/>
    <cellStyle name="Buena 10" xfId="3318"/>
    <cellStyle name="Buena 10 10" xfId="9559"/>
    <cellStyle name="Buena 10 11" xfId="11077"/>
    <cellStyle name="Buena 10 12" xfId="12485"/>
    <cellStyle name="Buena 10 13" xfId="13893"/>
    <cellStyle name="Buena 10 14" xfId="15301"/>
    <cellStyle name="Buena 10 15" xfId="16709"/>
    <cellStyle name="Buena 10 16" xfId="18117"/>
    <cellStyle name="Buena 10 17" xfId="19525"/>
    <cellStyle name="Buena 10 18" xfId="20933"/>
    <cellStyle name="Buena 10 19" xfId="22341"/>
    <cellStyle name="Buena 10 2" xfId="7901"/>
    <cellStyle name="Buena 10 20" xfId="31721"/>
    <cellStyle name="Buena 10 21" xfId="34192"/>
    <cellStyle name="Buena 10 22" xfId="34224"/>
    <cellStyle name="Buena 10 23" xfId="28802"/>
    <cellStyle name="Buena 10 24" xfId="33747"/>
    <cellStyle name="Buena 10 25" xfId="25130"/>
    <cellStyle name="Buena 10 26" xfId="32909"/>
    <cellStyle name="Buena 10 27" xfId="34351"/>
    <cellStyle name="Buena 10 28" xfId="34555"/>
    <cellStyle name="Buena 10 29" xfId="36427"/>
    <cellStyle name="Buena 10 3" xfId="8752"/>
    <cellStyle name="Buena 10 30" xfId="37835"/>
    <cellStyle name="Buena 10 31" xfId="39241"/>
    <cellStyle name="Buena 10 32" xfId="40646"/>
    <cellStyle name="Buena 10 33" xfId="42050"/>
    <cellStyle name="Buena 10 34" xfId="43449"/>
    <cellStyle name="Buena 10 35" xfId="44845"/>
    <cellStyle name="Buena 10 36" xfId="46237"/>
    <cellStyle name="Buena 10 37" xfId="47614"/>
    <cellStyle name="Buena 10 4" xfId="9673"/>
    <cellStyle name="Buena 10 5" xfId="9635"/>
    <cellStyle name="Buena 10 6" xfId="8244"/>
    <cellStyle name="Buena 10 7" xfId="8920"/>
    <cellStyle name="Buena 10 8" xfId="6765"/>
    <cellStyle name="Buena 10 9" xfId="6209"/>
    <cellStyle name="Buena 11" xfId="3738"/>
    <cellStyle name="Buena 11 10" xfId="14431"/>
    <cellStyle name="Buena 11 11" xfId="15839"/>
    <cellStyle name="Buena 11 12" xfId="17247"/>
    <cellStyle name="Buena 11 13" xfId="18655"/>
    <cellStyle name="Buena 11 14" xfId="20063"/>
    <cellStyle name="Buena 11 15" xfId="21471"/>
    <cellStyle name="Buena 11 16" xfId="22879"/>
    <cellStyle name="Buena 11 17" xfId="24287"/>
    <cellStyle name="Buena 11 18" xfId="25695"/>
    <cellStyle name="Buena 11 19" xfId="27103"/>
    <cellStyle name="Buena 11 2" xfId="8352"/>
    <cellStyle name="Buena 11 20" xfId="33008"/>
    <cellStyle name="Buena 11 21" xfId="34221"/>
    <cellStyle name="Buena 11 22" xfId="34857"/>
    <cellStyle name="Buena 11 23" xfId="34810"/>
    <cellStyle name="Buena 11 24" xfId="35156"/>
    <cellStyle name="Buena 11 25" xfId="35140"/>
    <cellStyle name="Buena 11 26" xfId="36966"/>
    <cellStyle name="Buena 11 27" xfId="38374"/>
    <cellStyle name="Buena 11 28" xfId="39780"/>
    <cellStyle name="Buena 11 29" xfId="41185"/>
    <cellStyle name="Buena 11 3" xfId="7894"/>
    <cellStyle name="Buena 11 30" xfId="42587"/>
    <cellStyle name="Buena 11 31" xfId="43986"/>
    <cellStyle name="Buena 11 32" xfId="45382"/>
    <cellStyle name="Buena 11 33" xfId="46770"/>
    <cellStyle name="Buena 11 34" xfId="48140"/>
    <cellStyle name="Buena 11 35" xfId="49492"/>
    <cellStyle name="Buena 11 36" xfId="50819"/>
    <cellStyle name="Buena 11 37" xfId="52123"/>
    <cellStyle name="Buena 11 4" xfId="10289"/>
    <cellStyle name="Buena 11 5" xfId="8023"/>
    <cellStyle name="Buena 11 6" xfId="7918"/>
    <cellStyle name="Buena 11 7" xfId="7857"/>
    <cellStyle name="Buena 11 8" xfId="11615"/>
    <cellStyle name="Buena 11 9" xfId="13023"/>
    <cellStyle name="Buena 12" xfId="3859"/>
    <cellStyle name="Buena 12 10" xfId="21569"/>
    <cellStyle name="Buena 12 11" xfId="22977"/>
    <cellStyle name="Buena 12 12" xfId="24385"/>
    <cellStyle name="Buena 12 13" xfId="25793"/>
    <cellStyle name="Buena 12 14" xfId="27201"/>
    <cellStyle name="Buena 12 15" xfId="28609"/>
    <cellStyle name="Buena 12 16" xfId="30019"/>
    <cellStyle name="Buena 12 17" xfId="31426"/>
    <cellStyle name="Buena 12 18" xfId="32836"/>
    <cellStyle name="Buena 12 19" xfId="34242"/>
    <cellStyle name="Buena 12 2" xfId="8465"/>
    <cellStyle name="Buena 12 20" xfId="32877"/>
    <cellStyle name="Buena 12 21" xfId="37064"/>
    <cellStyle name="Buena 12 22" xfId="38472"/>
    <cellStyle name="Buena 12 23" xfId="39878"/>
    <cellStyle name="Buena 12 24" xfId="41283"/>
    <cellStyle name="Buena 12 25" xfId="42685"/>
    <cellStyle name="Buena 12 26" xfId="44084"/>
    <cellStyle name="Buena 12 27" xfId="45480"/>
    <cellStyle name="Buena 12 28" xfId="46866"/>
    <cellStyle name="Buena 12 29" xfId="48236"/>
    <cellStyle name="Buena 12 3" xfId="11713"/>
    <cellStyle name="Buena 12 30" xfId="49588"/>
    <cellStyle name="Buena 12 31" xfId="50914"/>
    <cellStyle name="Buena 12 32" xfId="52217"/>
    <cellStyle name="Buena 12 33" xfId="53470"/>
    <cellStyle name="Buena 12 34" xfId="54655"/>
    <cellStyle name="Buena 12 35" xfId="55733"/>
    <cellStyle name="Buena 12 36" xfId="56672"/>
    <cellStyle name="Buena 12 37" xfId="57398"/>
    <cellStyle name="Buena 12 4" xfId="13121"/>
    <cellStyle name="Buena 12 5" xfId="14529"/>
    <cellStyle name="Buena 12 6" xfId="15937"/>
    <cellStyle name="Buena 12 7" xfId="17345"/>
    <cellStyle name="Buena 12 8" xfId="18753"/>
    <cellStyle name="Buena 12 9" xfId="20161"/>
    <cellStyle name="Buena 13" xfId="3982"/>
    <cellStyle name="Buena 13 10" xfId="19851"/>
    <cellStyle name="Buena 13 11" xfId="21259"/>
    <cellStyle name="Buena 13 12" xfId="22667"/>
    <cellStyle name="Buena 13 13" xfId="24075"/>
    <cellStyle name="Buena 13 14" xfId="25483"/>
    <cellStyle name="Buena 13 15" xfId="26891"/>
    <cellStyle name="Buena 13 16" xfId="28299"/>
    <cellStyle name="Buena 13 17" xfId="29708"/>
    <cellStyle name="Buena 13 18" xfId="31115"/>
    <cellStyle name="Buena 13 19" xfId="32525"/>
    <cellStyle name="Buena 13 2" xfId="8577"/>
    <cellStyle name="Buena 13 20" xfId="33802"/>
    <cellStyle name="Buena 13 21" xfId="34903"/>
    <cellStyle name="Buena 13 22" xfId="36753"/>
    <cellStyle name="Buena 13 23" xfId="38161"/>
    <cellStyle name="Buena 13 24" xfId="39567"/>
    <cellStyle name="Buena 13 25" xfId="40972"/>
    <cellStyle name="Buena 13 26" xfId="42375"/>
    <cellStyle name="Buena 13 27" xfId="43774"/>
    <cellStyle name="Buena 13 28" xfId="45170"/>
    <cellStyle name="Buena 13 29" xfId="46560"/>
    <cellStyle name="Buena 13 3" xfId="9999"/>
    <cellStyle name="Buena 13 30" xfId="47932"/>
    <cellStyle name="Buena 13 31" xfId="49287"/>
    <cellStyle name="Buena 13 32" xfId="50619"/>
    <cellStyle name="Buena 13 33" xfId="51924"/>
    <cellStyle name="Buena 13 34" xfId="53188"/>
    <cellStyle name="Buena 13 35" xfId="54384"/>
    <cellStyle name="Buena 13 36" xfId="55483"/>
    <cellStyle name="Buena 13 37" xfId="56458"/>
    <cellStyle name="Buena 13 4" xfId="11403"/>
    <cellStyle name="Buena 13 5" xfId="12811"/>
    <cellStyle name="Buena 13 6" xfId="14219"/>
    <cellStyle name="Buena 13 7" xfId="15627"/>
    <cellStyle name="Buena 13 8" xfId="17035"/>
    <cellStyle name="Buena 13 9" xfId="18443"/>
    <cellStyle name="Buena 14" xfId="4105"/>
    <cellStyle name="Buena 14 10" xfId="19108"/>
    <cellStyle name="Buena 14 11" xfId="20516"/>
    <cellStyle name="Buena 14 12" xfId="21924"/>
    <cellStyle name="Buena 14 13" xfId="23332"/>
    <cellStyle name="Buena 14 14" xfId="24740"/>
    <cellStyle name="Buena 14 15" xfId="26148"/>
    <cellStyle name="Buena 14 16" xfId="27556"/>
    <cellStyle name="Buena 14 17" xfId="28964"/>
    <cellStyle name="Buena 14 18" xfId="30374"/>
    <cellStyle name="Buena 14 19" xfId="31781"/>
    <cellStyle name="Buena 14 2" xfId="8689"/>
    <cellStyle name="Buena 14 20" xfId="34360"/>
    <cellStyle name="Buena 14 21" xfId="31815"/>
    <cellStyle name="Buena 14 22" xfId="36009"/>
    <cellStyle name="Buena 14 23" xfId="37417"/>
    <cellStyle name="Buena 14 24" xfId="38825"/>
    <cellStyle name="Buena 14 25" xfId="40231"/>
    <cellStyle name="Buena 14 26" xfId="41635"/>
    <cellStyle name="Buena 14 27" xfId="43035"/>
    <cellStyle name="Buena 14 28" xfId="44434"/>
    <cellStyle name="Buena 14 29" xfId="45827"/>
    <cellStyle name="Buena 14 3" xfId="8944"/>
    <cellStyle name="Buena 14 30" xfId="47206"/>
    <cellStyle name="Buena 14 31" xfId="48572"/>
    <cellStyle name="Buena 14 32" xfId="49922"/>
    <cellStyle name="Buena 14 33" xfId="51241"/>
    <cellStyle name="Buena 14 34" xfId="52534"/>
    <cellStyle name="Buena 14 35" xfId="53772"/>
    <cellStyle name="Buena 14 36" xfId="54926"/>
    <cellStyle name="Buena 14 37" xfId="55977"/>
    <cellStyle name="Buena 14 4" xfId="10660"/>
    <cellStyle name="Buena 14 5" xfId="12068"/>
    <cellStyle name="Buena 14 6" xfId="13476"/>
    <cellStyle name="Buena 14 7" xfId="14884"/>
    <cellStyle name="Buena 14 8" xfId="16292"/>
    <cellStyle name="Buena 14 9" xfId="17700"/>
    <cellStyle name="Buena 15" xfId="4229"/>
    <cellStyle name="Buena 15 10" xfId="17958"/>
    <cellStyle name="Buena 15 11" xfId="19366"/>
    <cellStyle name="Buena 15 12" xfId="20774"/>
    <cellStyle name="Buena 15 13" xfId="22182"/>
    <cellStyle name="Buena 15 14" xfId="23590"/>
    <cellStyle name="Buena 15 15" xfId="24998"/>
    <cellStyle name="Buena 15 16" xfId="26406"/>
    <cellStyle name="Buena 15 17" xfId="27814"/>
    <cellStyle name="Buena 15 18" xfId="29223"/>
    <cellStyle name="Buena 15 19" xfId="30632"/>
    <cellStyle name="Buena 15 2" xfId="8802"/>
    <cellStyle name="Buena 15 20" xfId="31574"/>
    <cellStyle name="Buena 15 21" xfId="34211"/>
    <cellStyle name="Buena 15 22" xfId="34391"/>
    <cellStyle name="Buena 15 23" xfId="36268"/>
    <cellStyle name="Buena 15 24" xfId="37676"/>
    <cellStyle name="Buena 15 25" xfId="39082"/>
    <cellStyle name="Buena 15 26" xfId="40487"/>
    <cellStyle name="Buena 15 27" xfId="41891"/>
    <cellStyle name="Buena 15 28" xfId="43291"/>
    <cellStyle name="Buena 15 29" xfId="44689"/>
    <cellStyle name="Buena 15 3" xfId="8807"/>
    <cellStyle name="Buena 15 30" xfId="46081"/>
    <cellStyle name="Buena 15 31" xfId="47458"/>
    <cellStyle name="Buena 15 32" xfId="48823"/>
    <cellStyle name="Buena 15 33" xfId="50164"/>
    <cellStyle name="Buena 15 34" xfId="51477"/>
    <cellStyle name="Buena 15 35" xfId="52762"/>
    <cellStyle name="Buena 15 36" xfId="53983"/>
    <cellStyle name="Buena 15 37" xfId="55121"/>
    <cellStyle name="Buena 15 4" xfId="10293"/>
    <cellStyle name="Buena 15 5" xfId="10918"/>
    <cellStyle name="Buena 15 6" xfId="12326"/>
    <cellStyle name="Buena 15 7" xfId="13734"/>
    <cellStyle name="Buena 15 8" xfId="15142"/>
    <cellStyle name="Buena 15 9" xfId="16550"/>
    <cellStyle name="Buena 16" xfId="4353"/>
    <cellStyle name="Buena 16 10" xfId="8702"/>
    <cellStyle name="Buena 16 11" xfId="11053"/>
    <cellStyle name="Buena 16 12" xfId="12461"/>
    <cellStyle name="Buena 16 13" xfId="13869"/>
    <cellStyle name="Buena 16 14" xfId="15277"/>
    <cellStyle name="Buena 16 15" xfId="16685"/>
    <cellStyle name="Buena 16 16" xfId="18093"/>
    <cellStyle name="Buena 16 17" xfId="19501"/>
    <cellStyle name="Buena 16 18" xfId="20909"/>
    <cellStyle name="Buena 16 19" xfId="22317"/>
    <cellStyle name="Buena 16 2" xfId="8914"/>
    <cellStyle name="Buena 16 20" xfId="33015"/>
    <cellStyle name="Buena 16 21" xfId="30470"/>
    <cellStyle name="Buena 16 22" xfId="29150"/>
    <cellStyle name="Buena 16 23" xfId="30932"/>
    <cellStyle name="Buena 16 24" xfId="35782"/>
    <cellStyle name="Buena 16 25" xfId="21172"/>
    <cellStyle name="Buena 16 26" xfId="14920"/>
    <cellStyle name="Buena 16 27" xfId="35682"/>
    <cellStyle name="Buena 16 28" xfId="34531"/>
    <cellStyle name="Buena 16 29" xfId="36403"/>
    <cellStyle name="Buena 16 3" xfId="9862"/>
    <cellStyle name="Buena 16 30" xfId="37811"/>
    <cellStyle name="Buena 16 31" xfId="39217"/>
    <cellStyle name="Buena 16 32" xfId="40622"/>
    <cellStyle name="Buena 16 33" xfId="42026"/>
    <cellStyle name="Buena 16 34" xfId="43426"/>
    <cellStyle name="Buena 16 35" xfId="44822"/>
    <cellStyle name="Buena 16 36" xfId="46214"/>
    <cellStyle name="Buena 16 37" xfId="47591"/>
    <cellStyle name="Buena 16 4" xfId="7897"/>
    <cellStyle name="Buena 16 5" xfId="8873"/>
    <cellStyle name="Buena 16 6" xfId="9137"/>
    <cellStyle name="Buena 16 7" xfId="8858"/>
    <cellStyle name="Buena 16 8" xfId="7219"/>
    <cellStyle name="Buena 16 9" xfId="6082"/>
    <cellStyle name="Buena 17" xfId="4477"/>
    <cellStyle name="Buena 17 10" xfId="19945"/>
    <cellStyle name="Buena 17 11" xfId="21353"/>
    <cellStyle name="Buena 17 12" xfId="22761"/>
    <cellStyle name="Buena 17 13" xfId="24169"/>
    <cellStyle name="Buena 17 14" xfId="25577"/>
    <cellStyle name="Buena 17 15" xfId="26985"/>
    <cellStyle name="Buena 17 16" xfId="28393"/>
    <cellStyle name="Buena 17 17" xfId="29803"/>
    <cellStyle name="Buena 17 18" xfId="31210"/>
    <cellStyle name="Buena 17 19" xfId="32620"/>
    <cellStyle name="Buena 17 2" xfId="9024"/>
    <cellStyle name="Buena 17 20" xfId="28193"/>
    <cellStyle name="Buena 17 21" xfId="35119"/>
    <cellStyle name="Buena 17 22" xfId="36848"/>
    <cellStyle name="Buena 17 23" xfId="38256"/>
    <cellStyle name="Buena 17 24" xfId="39662"/>
    <cellStyle name="Buena 17 25" xfId="41067"/>
    <cellStyle name="Buena 17 26" xfId="42469"/>
    <cellStyle name="Buena 17 27" xfId="43868"/>
    <cellStyle name="Buena 17 28" xfId="45264"/>
    <cellStyle name="Buena 17 29" xfId="46652"/>
    <cellStyle name="Buena 17 3" xfId="8435"/>
    <cellStyle name="Buena 17 30" xfId="48023"/>
    <cellStyle name="Buena 17 31" xfId="49376"/>
    <cellStyle name="Buena 17 32" xfId="50705"/>
    <cellStyle name="Buena 17 33" xfId="52009"/>
    <cellStyle name="Buena 17 34" xfId="53272"/>
    <cellStyle name="Buena 17 35" xfId="54466"/>
    <cellStyle name="Buena 17 36" xfId="55560"/>
    <cellStyle name="Buena 17 37" xfId="56528"/>
    <cellStyle name="Buena 17 4" xfId="11497"/>
    <cellStyle name="Buena 17 5" xfId="12905"/>
    <cellStyle name="Buena 17 6" xfId="14313"/>
    <cellStyle name="Buena 17 7" xfId="15721"/>
    <cellStyle name="Buena 17 8" xfId="17129"/>
    <cellStyle name="Buena 17 9" xfId="18537"/>
    <cellStyle name="Buena 18" xfId="4591"/>
    <cellStyle name="Buena 18 10" xfId="19702"/>
    <cellStyle name="Buena 18 11" xfId="21110"/>
    <cellStyle name="Buena 18 12" xfId="22518"/>
    <cellStyle name="Buena 18 13" xfId="23926"/>
    <cellStyle name="Buena 18 14" xfId="25334"/>
    <cellStyle name="Buena 18 15" xfId="26742"/>
    <cellStyle name="Buena 18 16" xfId="28150"/>
    <cellStyle name="Buena 18 17" xfId="29559"/>
    <cellStyle name="Buena 18 18" xfId="30968"/>
    <cellStyle name="Buena 18 19" xfId="32376"/>
    <cellStyle name="Buena 18 2" xfId="9130"/>
    <cellStyle name="Buena 18 20" xfId="33236"/>
    <cellStyle name="Buena 18 21" xfId="34744"/>
    <cellStyle name="Buena 18 22" xfId="36604"/>
    <cellStyle name="Buena 18 23" xfId="38012"/>
    <cellStyle name="Buena 18 24" xfId="39418"/>
    <cellStyle name="Buena 18 25" xfId="40823"/>
    <cellStyle name="Buena 18 26" xfId="42227"/>
    <cellStyle name="Buena 18 27" xfId="43626"/>
    <cellStyle name="Buena 18 28" xfId="45022"/>
    <cellStyle name="Buena 18 29" xfId="46413"/>
    <cellStyle name="Buena 18 3" xfId="4187"/>
    <cellStyle name="Buena 18 30" xfId="47787"/>
    <cellStyle name="Buena 18 31" xfId="49146"/>
    <cellStyle name="Buena 18 32" xfId="50483"/>
    <cellStyle name="Buena 18 33" xfId="51791"/>
    <cellStyle name="Buena 18 34" xfId="53061"/>
    <cellStyle name="Buena 18 35" xfId="54264"/>
    <cellStyle name="Buena 18 36" xfId="55375"/>
    <cellStyle name="Buena 18 37" xfId="56373"/>
    <cellStyle name="Buena 18 4" xfId="11254"/>
    <cellStyle name="Buena 18 5" xfId="12662"/>
    <cellStyle name="Buena 18 6" xfId="14070"/>
    <cellStyle name="Buena 18 7" xfId="15478"/>
    <cellStyle name="Buena 18 8" xfId="16886"/>
    <cellStyle name="Buena 18 9" xfId="18294"/>
    <cellStyle name="Buena 19" xfId="4728"/>
    <cellStyle name="Buena 19 10" xfId="16481"/>
    <cellStyle name="Buena 19 11" xfId="17889"/>
    <cellStyle name="Buena 19 12" xfId="19297"/>
    <cellStyle name="Buena 19 13" xfId="20705"/>
    <cellStyle name="Buena 19 14" xfId="22113"/>
    <cellStyle name="Buena 19 15" xfId="23521"/>
    <cellStyle name="Buena 19 16" xfId="24929"/>
    <cellStyle name="Buena 19 17" xfId="26337"/>
    <cellStyle name="Buena 19 18" xfId="27745"/>
    <cellStyle name="Buena 19 19" xfId="29154"/>
    <cellStyle name="Buena 19 2" xfId="9255"/>
    <cellStyle name="Buena 19 20" xfId="24936"/>
    <cellStyle name="Buena 19 21" xfId="34329"/>
    <cellStyle name="Buena 19 22" xfId="30428"/>
    <cellStyle name="Buena 19 23" xfId="26218"/>
    <cellStyle name="Buena 19 24" xfId="36199"/>
    <cellStyle name="Buena 19 25" xfId="37607"/>
    <cellStyle name="Buena 19 26" xfId="39013"/>
    <cellStyle name="Buena 19 27" xfId="40419"/>
    <cellStyle name="Buena 19 28" xfId="41823"/>
    <cellStyle name="Buena 19 29" xfId="43223"/>
    <cellStyle name="Buena 19 3" xfId="10126"/>
    <cellStyle name="Buena 19 30" xfId="44621"/>
    <cellStyle name="Buena 19 31" xfId="46013"/>
    <cellStyle name="Buena 19 32" xfId="47390"/>
    <cellStyle name="Buena 19 33" xfId="48755"/>
    <cellStyle name="Buena 19 34" xfId="50097"/>
    <cellStyle name="Buena 19 35" xfId="51410"/>
    <cellStyle name="Buena 19 36" xfId="52696"/>
    <cellStyle name="Buena 19 37" xfId="53923"/>
    <cellStyle name="Buena 19 4" xfId="9299"/>
    <cellStyle name="Buena 19 5" xfId="9561"/>
    <cellStyle name="Buena 19 6" xfId="10849"/>
    <cellStyle name="Buena 19 7" xfId="12257"/>
    <cellStyle name="Buena 19 8" xfId="13665"/>
    <cellStyle name="Buena 19 9" xfId="15073"/>
    <cellStyle name="Buena 2" xfId="311"/>
    <cellStyle name="Buena 2 10" xfId="1273"/>
    <cellStyle name="Buena 2 11" xfId="1433"/>
    <cellStyle name="Buena 2 12" xfId="1591"/>
    <cellStyle name="Buena 2 13" xfId="1748"/>
    <cellStyle name="Buena 2 14" xfId="1903"/>
    <cellStyle name="Buena 2 15" xfId="2058"/>
    <cellStyle name="Buena 2 16" xfId="2337"/>
    <cellStyle name="Buena 2 17" xfId="2399"/>
    <cellStyle name="Buena 2 18" xfId="2548"/>
    <cellStyle name="Buena 2 19" xfId="2701"/>
    <cellStyle name="Buena 2 2" xfId="380"/>
    <cellStyle name="Buena 2 20" xfId="2984"/>
    <cellStyle name="Buena 2 3" xfId="437"/>
    <cellStyle name="Buena 2 4" xfId="539"/>
    <cellStyle name="Buena 2 5" xfId="596"/>
    <cellStyle name="Buena 2 5 2" xfId="57917"/>
    <cellStyle name="Buena 2 6" xfId="653"/>
    <cellStyle name="Buena 2 6 2" xfId="57996"/>
    <cellStyle name="Buena 2 7" xfId="800"/>
    <cellStyle name="Buena 2 7 2" xfId="58065"/>
    <cellStyle name="Buena 2 8" xfId="953"/>
    <cellStyle name="Buena 2 9" xfId="1113"/>
    <cellStyle name="Buena 20" xfId="4851"/>
    <cellStyle name="Buena 20 10" xfId="17614"/>
    <cellStyle name="Buena 20 11" xfId="19022"/>
    <cellStyle name="Buena 20 12" xfId="20430"/>
    <cellStyle name="Buena 20 13" xfId="21838"/>
    <cellStyle name="Buena 20 14" xfId="23246"/>
    <cellStyle name="Buena 20 15" xfId="24654"/>
    <cellStyle name="Buena 20 16" xfId="26062"/>
    <cellStyle name="Buena 20 17" xfId="27470"/>
    <cellStyle name="Buena 20 18" xfId="28878"/>
    <cellStyle name="Buena 20 19" xfId="30288"/>
    <cellStyle name="Buena 20 2" xfId="9369"/>
    <cellStyle name="Buena 20 20" xfId="27839"/>
    <cellStyle name="Buena 20 21" xfId="30878"/>
    <cellStyle name="Buena 20 22" xfId="33704"/>
    <cellStyle name="Buena 20 23" xfId="35923"/>
    <cellStyle name="Buena 20 24" xfId="37331"/>
    <cellStyle name="Buena 20 25" xfId="38739"/>
    <cellStyle name="Buena 20 26" xfId="40145"/>
    <cellStyle name="Buena 20 27" xfId="41550"/>
    <cellStyle name="Buena 20 28" xfId="42950"/>
    <cellStyle name="Buena 20 29" xfId="44349"/>
    <cellStyle name="Buena 20 3" xfId="9061"/>
    <cellStyle name="Buena 20 30" xfId="45744"/>
    <cellStyle name="Buena 20 31" xfId="47125"/>
    <cellStyle name="Buena 20 32" xfId="48492"/>
    <cellStyle name="Buena 20 33" xfId="49842"/>
    <cellStyle name="Buena 20 34" xfId="51161"/>
    <cellStyle name="Buena 20 35" xfId="52456"/>
    <cellStyle name="Buena 20 36" xfId="53697"/>
    <cellStyle name="Buena 20 37" xfId="54861"/>
    <cellStyle name="Buena 20 4" xfId="7735"/>
    <cellStyle name="Buena 20 5" xfId="10574"/>
    <cellStyle name="Buena 20 6" xfId="11982"/>
    <cellStyle name="Buena 20 7" xfId="13390"/>
    <cellStyle name="Buena 20 8" xfId="14798"/>
    <cellStyle name="Buena 20 9" xfId="16206"/>
    <cellStyle name="Buena 21" xfId="4975"/>
    <cellStyle name="Buena 21 10" xfId="21282"/>
    <cellStyle name="Buena 21 11" xfId="22690"/>
    <cellStyle name="Buena 21 12" xfId="24098"/>
    <cellStyle name="Buena 21 13" xfId="25506"/>
    <cellStyle name="Buena 21 14" xfId="26914"/>
    <cellStyle name="Buena 21 15" xfId="28322"/>
    <cellStyle name="Buena 21 16" xfId="29731"/>
    <cellStyle name="Buena 21 17" xfId="31138"/>
    <cellStyle name="Buena 21 18" xfId="32548"/>
    <cellStyle name="Buena 21 19" xfId="33955"/>
    <cellStyle name="Buena 21 2" xfId="9479"/>
    <cellStyle name="Buena 21 20" xfId="34934"/>
    <cellStyle name="Buena 21 21" xfId="36776"/>
    <cellStyle name="Buena 21 22" xfId="38184"/>
    <cellStyle name="Buena 21 23" xfId="39590"/>
    <cellStyle name="Buena 21 24" xfId="40995"/>
    <cellStyle name="Buena 21 25" xfId="42398"/>
    <cellStyle name="Buena 21 26" xfId="43797"/>
    <cellStyle name="Buena 21 27" xfId="45193"/>
    <cellStyle name="Buena 21 28" xfId="46583"/>
    <cellStyle name="Buena 21 29" xfId="47955"/>
    <cellStyle name="Buena 21 3" xfId="11426"/>
    <cellStyle name="Buena 21 30" xfId="49308"/>
    <cellStyle name="Buena 21 31" xfId="50640"/>
    <cellStyle name="Buena 21 32" xfId="51944"/>
    <cellStyle name="Buena 21 33" xfId="53208"/>
    <cellStyle name="Buena 21 34" xfId="54404"/>
    <cellStyle name="Buena 21 35" xfId="55502"/>
    <cellStyle name="Buena 21 36" xfId="56473"/>
    <cellStyle name="Buena 21 37" xfId="57247"/>
    <cellStyle name="Buena 21 4" xfId="12834"/>
    <cellStyle name="Buena 21 5" xfId="14242"/>
    <cellStyle name="Buena 21 6" xfId="15650"/>
    <cellStyle name="Buena 21 7" xfId="17058"/>
    <cellStyle name="Buena 21 8" xfId="18466"/>
    <cellStyle name="Buena 21 9" xfId="19874"/>
    <cellStyle name="Buena 22" xfId="5095"/>
    <cellStyle name="Buena 22 10" xfId="20584"/>
    <cellStyle name="Buena 22 11" xfId="21992"/>
    <cellStyle name="Buena 22 12" xfId="23400"/>
    <cellStyle name="Buena 22 13" xfId="24808"/>
    <cellStyle name="Buena 22 14" xfId="26216"/>
    <cellStyle name="Buena 22 15" xfId="27624"/>
    <cellStyle name="Buena 22 16" xfId="29032"/>
    <cellStyle name="Buena 22 17" xfId="30441"/>
    <cellStyle name="Buena 22 18" xfId="31849"/>
    <cellStyle name="Buena 22 19" xfId="33258"/>
    <cellStyle name="Buena 22 2" xfId="9589"/>
    <cellStyle name="Buena 22 20" xfId="20678"/>
    <cellStyle name="Buena 22 21" xfId="36077"/>
    <cellStyle name="Buena 22 22" xfId="37485"/>
    <cellStyle name="Buena 22 23" xfId="38891"/>
    <cellStyle name="Buena 22 24" xfId="40297"/>
    <cellStyle name="Buena 22 25" xfId="41701"/>
    <cellStyle name="Buena 22 26" xfId="43101"/>
    <cellStyle name="Buena 22 27" xfId="44500"/>
    <cellStyle name="Buena 22 28" xfId="45893"/>
    <cellStyle name="Buena 22 29" xfId="47270"/>
    <cellStyle name="Buena 22 3" xfId="10728"/>
    <cellStyle name="Buena 22 30" xfId="48636"/>
    <cellStyle name="Buena 22 31" xfId="49985"/>
    <cellStyle name="Buena 22 32" xfId="51303"/>
    <cellStyle name="Buena 22 33" xfId="52595"/>
    <cellStyle name="Buena 22 34" xfId="53827"/>
    <cellStyle name="Buena 22 35" xfId="54972"/>
    <cellStyle name="Buena 22 36" xfId="56018"/>
    <cellStyle name="Buena 22 37" xfId="56888"/>
    <cellStyle name="Buena 22 4" xfId="12136"/>
    <cellStyle name="Buena 22 5" xfId="13544"/>
    <cellStyle name="Buena 22 6" xfId="14952"/>
    <cellStyle name="Buena 22 7" xfId="16360"/>
    <cellStyle name="Buena 22 8" xfId="17768"/>
    <cellStyle name="Buena 22 9" xfId="19176"/>
    <cellStyle name="Buena 23" xfId="5226"/>
    <cellStyle name="Buena 23 10" xfId="16228"/>
    <cellStyle name="Buena 23 11" xfId="17636"/>
    <cellStyle name="Buena 23 12" xfId="19044"/>
    <cellStyle name="Buena 23 13" xfId="20452"/>
    <cellStyle name="Buena 23 14" xfId="21860"/>
    <cellStyle name="Buena 23 15" xfId="23268"/>
    <cellStyle name="Buena 23 16" xfId="24676"/>
    <cellStyle name="Buena 23 17" xfId="26084"/>
    <cellStyle name="Buena 23 18" xfId="27492"/>
    <cellStyle name="Buena 23 19" xfId="28900"/>
    <cellStyle name="Buena 23 2" xfId="9718"/>
    <cellStyle name="Buena 23 20" xfId="33108"/>
    <cellStyle name="Buena 23 21" xfId="30588"/>
    <cellStyle name="Buena 23 22" xfId="30169"/>
    <cellStyle name="Buena 23 23" xfId="22752"/>
    <cellStyle name="Buena 23 24" xfId="35945"/>
    <cellStyle name="Buena 23 25" xfId="37353"/>
    <cellStyle name="Buena 23 26" xfId="38761"/>
    <cellStyle name="Buena 23 27" xfId="40167"/>
    <cellStyle name="Buena 23 28" xfId="41572"/>
    <cellStyle name="Buena 23 29" xfId="42972"/>
    <cellStyle name="Buena 23 3" xfId="8884"/>
    <cellStyle name="Buena 23 30" xfId="44371"/>
    <cellStyle name="Buena 23 31" xfId="45765"/>
    <cellStyle name="Buena 23 32" xfId="47145"/>
    <cellStyle name="Buena 23 33" xfId="48512"/>
    <cellStyle name="Buena 23 34" xfId="49862"/>
    <cellStyle name="Buena 23 35" xfId="51181"/>
    <cellStyle name="Buena 23 36" xfId="52476"/>
    <cellStyle name="Buena 23 37" xfId="53716"/>
    <cellStyle name="Buena 23 4" xfId="10046"/>
    <cellStyle name="Buena 23 5" xfId="9889"/>
    <cellStyle name="Buena 23 6" xfId="10596"/>
    <cellStyle name="Buena 23 7" xfId="12004"/>
    <cellStyle name="Buena 23 8" xfId="13412"/>
    <cellStyle name="Buena 23 9" xfId="14820"/>
    <cellStyle name="Buena 24" xfId="5352"/>
    <cellStyle name="Buena 24 10" xfId="19377"/>
    <cellStyle name="Buena 24 11" xfId="20785"/>
    <cellStyle name="Buena 24 12" xfId="22193"/>
    <cellStyle name="Buena 24 13" xfId="23601"/>
    <cellStyle name="Buena 24 14" xfId="25009"/>
    <cellStyle name="Buena 24 15" xfId="26417"/>
    <cellStyle name="Buena 24 16" xfId="27825"/>
    <cellStyle name="Buena 24 17" xfId="29234"/>
    <cellStyle name="Buena 24 18" xfId="30643"/>
    <cellStyle name="Buena 24 19" xfId="32051"/>
    <cellStyle name="Buena 24 2" xfId="9841"/>
    <cellStyle name="Buena 24 20" xfId="35034"/>
    <cellStyle name="Buena 24 21" xfId="34402"/>
    <cellStyle name="Buena 24 22" xfId="36279"/>
    <cellStyle name="Buena 24 23" xfId="37687"/>
    <cellStyle name="Buena 24 24" xfId="39093"/>
    <cellStyle name="Buena 24 25" xfId="40498"/>
    <cellStyle name="Buena 24 26" xfId="41902"/>
    <cellStyle name="Buena 24 27" xfId="43302"/>
    <cellStyle name="Buena 24 28" xfId="44699"/>
    <cellStyle name="Buena 24 29" xfId="46091"/>
    <cellStyle name="Buena 24 3" xfId="7828"/>
    <cellStyle name="Buena 24 30" xfId="47468"/>
    <cellStyle name="Buena 24 31" xfId="48833"/>
    <cellStyle name="Buena 24 32" xfId="50174"/>
    <cellStyle name="Buena 24 33" xfId="51487"/>
    <cellStyle name="Buena 24 34" xfId="52771"/>
    <cellStyle name="Buena 24 35" xfId="53990"/>
    <cellStyle name="Buena 24 36" xfId="55127"/>
    <cellStyle name="Buena 24 37" xfId="56154"/>
    <cellStyle name="Buena 24 4" xfId="10929"/>
    <cellStyle name="Buena 24 5" xfId="12337"/>
    <cellStyle name="Buena 24 6" xfId="13745"/>
    <cellStyle name="Buena 24 7" xfId="15153"/>
    <cellStyle name="Buena 24 8" xfId="16561"/>
    <cellStyle name="Buena 24 9" xfId="17969"/>
    <cellStyle name="Buena 25" xfId="5478"/>
    <cellStyle name="Buena 25 10" xfId="20679"/>
    <cellStyle name="Buena 25 11" xfId="22087"/>
    <cellStyle name="Buena 25 12" xfId="23495"/>
    <cellStyle name="Buena 25 13" xfId="24903"/>
    <cellStyle name="Buena 25 14" xfId="26311"/>
    <cellStyle name="Buena 25 15" xfId="27719"/>
    <cellStyle name="Buena 25 16" xfId="29128"/>
    <cellStyle name="Buena 25 17" xfId="30537"/>
    <cellStyle name="Buena 25 18" xfId="31945"/>
    <cellStyle name="Buena 25 19" xfId="33354"/>
    <cellStyle name="Buena 25 2" xfId="9962"/>
    <cellStyle name="Buena 25 20" xfId="29359"/>
    <cellStyle name="Buena 25 21" xfId="36173"/>
    <cellStyle name="Buena 25 22" xfId="37581"/>
    <cellStyle name="Buena 25 23" xfId="38987"/>
    <cellStyle name="Buena 25 24" xfId="40393"/>
    <cellStyle name="Buena 25 25" xfId="41797"/>
    <cellStyle name="Buena 25 26" xfId="43197"/>
    <cellStyle name="Buena 25 27" xfId="44596"/>
    <cellStyle name="Buena 25 28" xfId="45988"/>
    <cellStyle name="Buena 25 29" xfId="47365"/>
    <cellStyle name="Buena 25 3" xfId="10823"/>
    <cellStyle name="Buena 25 30" xfId="48730"/>
    <cellStyle name="Buena 25 31" xfId="50076"/>
    <cellStyle name="Buena 25 32" xfId="51389"/>
    <cellStyle name="Buena 25 33" xfId="52677"/>
    <cellStyle name="Buena 25 34" xfId="53906"/>
    <cellStyle name="Buena 25 35" xfId="55049"/>
    <cellStyle name="Buena 25 36" xfId="56085"/>
    <cellStyle name="Buena 25 37" xfId="56943"/>
    <cellStyle name="Buena 25 4" xfId="12231"/>
    <cellStyle name="Buena 25 5" xfId="13639"/>
    <cellStyle name="Buena 25 6" xfId="15047"/>
    <cellStyle name="Buena 25 7" xfId="16455"/>
    <cellStyle name="Buena 25 8" xfId="17863"/>
    <cellStyle name="Buena 25 9" xfId="19271"/>
    <cellStyle name="Buena 26" xfId="5600"/>
    <cellStyle name="Buena 26 10" xfId="19394"/>
    <cellStyle name="Buena 26 11" xfId="20802"/>
    <cellStyle name="Buena 26 12" xfId="22210"/>
    <cellStyle name="Buena 26 13" xfId="23618"/>
    <cellStyle name="Buena 26 14" xfId="25026"/>
    <cellStyle name="Buena 26 15" xfId="26434"/>
    <cellStyle name="Buena 26 16" xfId="27842"/>
    <cellStyle name="Buena 26 17" xfId="29251"/>
    <cellStyle name="Buena 26 18" xfId="30660"/>
    <cellStyle name="Buena 26 19" xfId="32068"/>
    <cellStyle name="Buena 26 2" xfId="10081"/>
    <cellStyle name="Buena 26 20" xfId="33894"/>
    <cellStyle name="Buena 26 21" xfId="34419"/>
    <cellStyle name="Buena 26 22" xfId="36296"/>
    <cellStyle name="Buena 26 23" xfId="37704"/>
    <cellStyle name="Buena 26 24" xfId="39110"/>
    <cellStyle name="Buena 26 25" xfId="40515"/>
    <cellStyle name="Buena 26 26" xfId="41919"/>
    <cellStyle name="Buena 26 27" xfId="43319"/>
    <cellStyle name="Buena 26 28" xfId="44716"/>
    <cellStyle name="Buena 26 29" xfId="46108"/>
    <cellStyle name="Buena 26 3" xfId="10261"/>
    <cellStyle name="Buena 26 30" xfId="47485"/>
    <cellStyle name="Buena 26 31" xfId="48849"/>
    <cellStyle name="Buena 26 32" xfId="50190"/>
    <cellStyle name="Buena 26 33" xfId="51503"/>
    <cellStyle name="Buena 26 34" xfId="52786"/>
    <cellStyle name="Buena 26 35" xfId="54003"/>
    <cellStyle name="Buena 26 36" xfId="55137"/>
    <cellStyle name="Buena 26 37" xfId="56164"/>
    <cellStyle name="Buena 26 4" xfId="10946"/>
    <cellStyle name="Buena 26 5" xfId="12354"/>
    <cellStyle name="Buena 26 6" xfId="13762"/>
    <cellStyle name="Buena 26 7" xfId="15170"/>
    <cellStyle name="Buena 26 8" xfId="16578"/>
    <cellStyle name="Buena 26 9" xfId="17986"/>
    <cellStyle name="Buena 27" xfId="3941"/>
    <cellStyle name="Buena 27 10" xfId="20615"/>
    <cellStyle name="Buena 27 11" xfId="22023"/>
    <cellStyle name="Buena 27 12" xfId="23431"/>
    <cellStyle name="Buena 27 13" xfId="24839"/>
    <cellStyle name="Buena 27 14" xfId="26247"/>
    <cellStyle name="Buena 27 15" xfId="27655"/>
    <cellStyle name="Buena 27 16" xfId="29064"/>
    <cellStyle name="Buena 27 17" xfId="30473"/>
    <cellStyle name="Buena 27 18" xfId="31881"/>
    <cellStyle name="Buena 27 19" xfId="33290"/>
    <cellStyle name="Buena 27 2" xfId="8545"/>
    <cellStyle name="Buena 27 20" xfId="33463"/>
    <cellStyle name="Buena 27 21" xfId="36109"/>
    <cellStyle name="Buena 27 22" xfId="37517"/>
    <cellStyle name="Buena 27 23" xfId="38923"/>
    <cellStyle name="Buena 27 24" xfId="40329"/>
    <cellStyle name="Buena 27 25" xfId="41733"/>
    <cellStyle name="Buena 27 26" xfId="43133"/>
    <cellStyle name="Buena 27 27" xfId="44532"/>
    <cellStyle name="Buena 27 28" xfId="45925"/>
    <cellStyle name="Buena 27 29" xfId="47302"/>
    <cellStyle name="Buena 27 3" xfId="10759"/>
    <cellStyle name="Buena 27 30" xfId="48668"/>
    <cellStyle name="Buena 27 31" xfId="50014"/>
    <cellStyle name="Buena 27 32" xfId="51330"/>
    <cellStyle name="Buena 27 33" xfId="52621"/>
    <cellStyle name="Buena 27 34" xfId="53853"/>
    <cellStyle name="Buena 27 35" xfId="54996"/>
    <cellStyle name="Buena 27 36" xfId="56039"/>
    <cellStyle name="Buena 27 37" xfId="56905"/>
    <cellStyle name="Buena 27 4" xfId="12167"/>
    <cellStyle name="Buena 27 5" xfId="13575"/>
    <cellStyle name="Buena 27 6" xfId="14983"/>
    <cellStyle name="Buena 27 7" xfId="16391"/>
    <cellStyle name="Buena 27 8" xfId="17799"/>
    <cellStyle name="Buena 27 9" xfId="19207"/>
    <cellStyle name="Buena 28" xfId="5867"/>
    <cellStyle name="Buena 28 10" xfId="21676"/>
    <cellStyle name="Buena 28 11" xfId="23084"/>
    <cellStyle name="Buena 28 12" xfId="24492"/>
    <cellStyle name="Buena 28 13" xfId="25900"/>
    <cellStyle name="Buena 28 14" xfId="27308"/>
    <cellStyle name="Buena 28 15" xfId="28716"/>
    <cellStyle name="Buena 28 16" xfId="30126"/>
    <cellStyle name="Buena 28 17" xfId="31533"/>
    <cellStyle name="Buena 28 18" xfId="32943"/>
    <cellStyle name="Buena 28 19" xfId="34349"/>
    <cellStyle name="Buena 28 2" xfId="10326"/>
    <cellStyle name="Buena 28 20" xfId="35420"/>
    <cellStyle name="Buena 28 21" xfId="37170"/>
    <cellStyle name="Buena 28 22" xfId="38578"/>
    <cellStyle name="Buena 28 23" xfId="39984"/>
    <cellStyle name="Buena 28 24" xfId="41389"/>
    <cellStyle name="Buena 28 25" xfId="42791"/>
    <cellStyle name="Buena 28 26" xfId="44190"/>
    <cellStyle name="Buena 28 27" xfId="45586"/>
    <cellStyle name="Buena 28 28" xfId="46970"/>
    <cellStyle name="Buena 28 29" xfId="48339"/>
    <cellStyle name="Buena 28 3" xfId="11820"/>
    <cellStyle name="Buena 28 30" xfId="49690"/>
    <cellStyle name="Buena 28 31" xfId="51013"/>
    <cellStyle name="Buena 28 32" xfId="52312"/>
    <cellStyle name="Buena 28 33" xfId="53560"/>
    <cellStyle name="Buena 28 34" xfId="54737"/>
    <cellStyle name="Buena 28 35" xfId="55809"/>
    <cellStyle name="Buena 28 36" xfId="56738"/>
    <cellStyle name="Buena 28 37" xfId="57447"/>
    <cellStyle name="Buena 28 4" xfId="13228"/>
    <cellStyle name="Buena 28 5" xfId="14636"/>
    <cellStyle name="Buena 28 6" xfId="16044"/>
    <cellStyle name="Buena 28 7" xfId="17452"/>
    <cellStyle name="Buena 28 8" xfId="18860"/>
    <cellStyle name="Buena 28 9" xfId="20268"/>
    <cellStyle name="Buena 29" xfId="5994"/>
    <cellStyle name="Buena 29 10" xfId="21709"/>
    <cellStyle name="Buena 29 11" xfId="23117"/>
    <cellStyle name="Buena 29 12" xfId="24525"/>
    <cellStyle name="Buena 29 13" xfId="25933"/>
    <cellStyle name="Buena 29 14" xfId="27341"/>
    <cellStyle name="Buena 29 15" xfId="28749"/>
    <cellStyle name="Buena 29 16" xfId="30159"/>
    <cellStyle name="Buena 29 17" xfId="31566"/>
    <cellStyle name="Buena 29 18" xfId="32976"/>
    <cellStyle name="Buena 29 19" xfId="34382"/>
    <cellStyle name="Buena 29 2" xfId="10445"/>
    <cellStyle name="Buena 29 20" xfId="35795"/>
    <cellStyle name="Buena 29 21" xfId="37203"/>
    <cellStyle name="Buena 29 22" xfId="38611"/>
    <cellStyle name="Buena 29 23" xfId="40017"/>
    <cellStyle name="Buena 29 24" xfId="41422"/>
    <cellStyle name="Buena 29 25" xfId="42824"/>
    <cellStyle name="Buena 29 26" xfId="44223"/>
    <cellStyle name="Buena 29 27" xfId="45619"/>
    <cellStyle name="Buena 29 28" xfId="47003"/>
    <cellStyle name="Buena 29 29" xfId="48372"/>
    <cellStyle name="Buena 29 3" xfId="11853"/>
    <cellStyle name="Buena 29 30" xfId="49723"/>
    <cellStyle name="Buena 29 31" xfId="51045"/>
    <cellStyle name="Buena 29 32" xfId="52343"/>
    <cellStyle name="Buena 29 33" xfId="53588"/>
    <cellStyle name="Buena 29 34" xfId="54759"/>
    <cellStyle name="Buena 29 35" xfId="55828"/>
    <cellStyle name="Buena 29 36" xfId="56753"/>
    <cellStyle name="Buena 29 37" xfId="57459"/>
    <cellStyle name="Buena 29 4" xfId="13261"/>
    <cellStyle name="Buena 29 5" xfId="14669"/>
    <cellStyle name="Buena 29 6" xfId="16077"/>
    <cellStyle name="Buena 29 7" xfId="17485"/>
    <cellStyle name="Buena 29 8" xfId="18893"/>
    <cellStyle name="Buena 29 9" xfId="20301"/>
    <cellStyle name="Buena 3" xfId="338"/>
    <cellStyle name="Buena 3 10" xfId="2060"/>
    <cellStyle name="Buena 3 11" xfId="2210"/>
    <cellStyle name="Buena 3 12" xfId="2204"/>
    <cellStyle name="Buena 3 13" xfId="2550"/>
    <cellStyle name="Buena 3 14" xfId="2703"/>
    <cellStyle name="Buena 3 15" xfId="2850"/>
    <cellStyle name="Buena 3 16" xfId="3036"/>
    <cellStyle name="Buena 3 2" xfId="752"/>
    <cellStyle name="Buena 3 2 2" xfId="57957"/>
    <cellStyle name="Buena 3 3" xfId="955"/>
    <cellStyle name="Buena 3 3 2" xfId="58036"/>
    <cellStyle name="Buena 3 4" xfId="1115"/>
    <cellStyle name="Buena 3 4 2" xfId="58105"/>
    <cellStyle name="Buena 3 5" xfId="1275"/>
    <cellStyle name="Buena 3 6" xfId="1435"/>
    <cellStyle name="Buena 3 7" xfId="1593"/>
    <cellStyle name="Buena 3 8" xfId="1750"/>
    <cellStyle name="Buena 3 9" xfId="1905"/>
    <cellStyle name="Buena 30" xfId="6121"/>
    <cellStyle name="Buena 30 10" xfId="21826"/>
    <cellStyle name="Buena 30 11" xfId="23234"/>
    <cellStyle name="Buena 30 12" xfId="24642"/>
    <cellStyle name="Buena 30 13" xfId="26050"/>
    <cellStyle name="Buena 30 14" xfId="27458"/>
    <cellStyle name="Buena 30 15" xfId="28866"/>
    <cellStyle name="Buena 30 16" xfId="30276"/>
    <cellStyle name="Buena 30 17" xfId="31683"/>
    <cellStyle name="Buena 30 18" xfId="33093"/>
    <cellStyle name="Buena 30 19" xfId="34499"/>
    <cellStyle name="Buena 30 2" xfId="10562"/>
    <cellStyle name="Buena 30 20" xfId="35911"/>
    <cellStyle name="Buena 30 21" xfId="37319"/>
    <cellStyle name="Buena 30 22" xfId="38727"/>
    <cellStyle name="Buena 30 23" xfId="40133"/>
    <cellStyle name="Buena 30 24" xfId="41538"/>
    <cellStyle name="Buena 30 25" xfId="42938"/>
    <cellStyle name="Buena 30 26" xfId="44337"/>
    <cellStyle name="Buena 30 27" xfId="45732"/>
    <cellStyle name="Buena 30 28" xfId="47113"/>
    <cellStyle name="Buena 30 29" xfId="48480"/>
    <cellStyle name="Buena 30 3" xfId="11970"/>
    <cellStyle name="Buena 30 30" xfId="49830"/>
    <cellStyle name="Buena 30 31" xfId="51150"/>
    <cellStyle name="Buena 30 32" xfId="52445"/>
    <cellStyle name="Buena 30 33" xfId="53686"/>
    <cellStyle name="Buena 30 34" xfId="54850"/>
    <cellStyle name="Buena 30 35" xfId="55912"/>
    <cellStyle name="Buena 30 36" xfId="56816"/>
    <cellStyle name="Buena 30 37" xfId="57496"/>
    <cellStyle name="Buena 30 4" xfId="13378"/>
    <cellStyle name="Buena 30 5" xfId="14786"/>
    <cellStyle name="Buena 30 6" xfId="16194"/>
    <cellStyle name="Buena 30 7" xfId="17602"/>
    <cellStyle name="Buena 30 8" xfId="19010"/>
    <cellStyle name="Buena 30 9" xfId="20418"/>
    <cellStyle name="Buena 31" xfId="6248"/>
    <cellStyle name="Buena 31 10" xfId="21943"/>
    <cellStyle name="Buena 31 11" xfId="23351"/>
    <cellStyle name="Buena 31 12" xfId="24759"/>
    <cellStyle name="Buena 31 13" xfId="26167"/>
    <cellStyle name="Buena 31 14" xfId="27575"/>
    <cellStyle name="Buena 31 15" xfId="28983"/>
    <cellStyle name="Buena 31 16" xfId="30393"/>
    <cellStyle name="Buena 31 17" xfId="31800"/>
    <cellStyle name="Buena 31 18" xfId="33209"/>
    <cellStyle name="Buena 31 19" xfId="34616"/>
    <cellStyle name="Buena 31 2" xfId="10679"/>
    <cellStyle name="Buena 31 20" xfId="36028"/>
    <cellStyle name="Buena 31 21" xfId="37436"/>
    <cellStyle name="Buena 31 22" xfId="38844"/>
    <cellStyle name="Buena 31 23" xfId="40250"/>
    <cellStyle name="Buena 31 24" xfId="41654"/>
    <cellStyle name="Buena 31 25" xfId="43054"/>
    <cellStyle name="Buena 31 26" xfId="44453"/>
    <cellStyle name="Buena 31 27" xfId="45846"/>
    <cellStyle name="Buena 31 28" xfId="47225"/>
    <cellStyle name="Buena 31 29" xfId="48591"/>
    <cellStyle name="Buena 31 3" xfId="12087"/>
    <cellStyle name="Buena 31 30" xfId="49941"/>
    <cellStyle name="Buena 31 31" xfId="51260"/>
    <cellStyle name="Buena 31 32" xfId="52553"/>
    <cellStyle name="Buena 31 33" xfId="53791"/>
    <cellStyle name="Buena 31 34" xfId="54945"/>
    <cellStyle name="Buena 31 35" xfId="55996"/>
    <cellStyle name="Buena 31 36" xfId="56875"/>
    <cellStyle name="Buena 31 37" xfId="57533"/>
    <cellStyle name="Buena 31 4" xfId="13495"/>
    <cellStyle name="Buena 31 5" xfId="14903"/>
    <cellStyle name="Buena 31 6" xfId="16311"/>
    <cellStyle name="Buena 31 7" xfId="17719"/>
    <cellStyle name="Buena 31 8" xfId="19127"/>
    <cellStyle name="Buena 31 9" xfId="20535"/>
    <cellStyle name="Buena 32" xfId="6375"/>
    <cellStyle name="Buena 32 10" xfId="22057"/>
    <cellStyle name="Buena 32 11" xfId="23465"/>
    <cellStyle name="Buena 32 12" xfId="24873"/>
    <cellStyle name="Buena 32 13" xfId="26281"/>
    <cellStyle name="Buena 32 14" xfId="27689"/>
    <cellStyle name="Buena 32 15" xfId="29098"/>
    <cellStyle name="Buena 32 16" xfId="30507"/>
    <cellStyle name="Buena 32 17" xfId="31915"/>
    <cellStyle name="Buena 32 18" xfId="33324"/>
    <cellStyle name="Buena 32 19" xfId="34732"/>
    <cellStyle name="Buena 32 2" xfId="10793"/>
    <cellStyle name="Buena 32 20" xfId="36143"/>
    <cellStyle name="Buena 32 21" xfId="37551"/>
    <cellStyle name="Buena 32 22" xfId="38957"/>
    <cellStyle name="Buena 32 23" xfId="40363"/>
    <cellStyle name="Buena 32 24" xfId="41767"/>
    <cellStyle name="Buena 32 25" xfId="43167"/>
    <cellStyle name="Buena 32 26" xfId="44566"/>
    <cellStyle name="Buena 32 27" xfId="45959"/>
    <cellStyle name="Buena 32 28" xfId="47336"/>
    <cellStyle name="Buena 32 29" xfId="48701"/>
    <cellStyle name="Buena 32 3" xfId="12201"/>
    <cellStyle name="Buena 32 30" xfId="50047"/>
    <cellStyle name="Buena 32 31" xfId="51363"/>
    <cellStyle name="Buena 32 32" xfId="52652"/>
    <cellStyle name="Buena 32 33" xfId="53883"/>
    <cellStyle name="Buena 32 34" xfId="55026"/>
    <cellStyle name="Buena 32 35" xfId="56067"/>
    <cellStyle name="Buena 32 36" xfId="56932"/>
    <cellStyle name="Buena 32 37" xfId="57569"/>
    <cellStyle name="Buena 32 4" xfId="13609"/>
    <cellStyle name="Buena 32 5" xfId="15017"/>
    <cellStyle name="Buena 32 6" xfId="16425"/>
    <cellStyle name="Buena 32 7" xfId="17833"/>
    <cellStyle name="Buena 32 8" xfId="19241"/>
    <cellStyle name="Buena 32 9" xfId="20649"/>
    <cellStyle name="Buena 33" xfId="6502"/>
    <cellStyle name="Buena 33 10" xfId="22173"/>
    <cellStyle name="Buena 33 11" xfId="23581"/>
    <cellStyle name="Buena 33 12" xfId="24989"/>
    <cellStyle name="Buena 33 13" xfId="26397"/>
    <cellStyle name="Buena 33 14" xfId="27805"/>
    <cellStyle name="Buena 33 15" xfId="29214"/>
    <cellStyle name="Buena 33 16" xfId="30623"/>
    <cellStyle name="Buena 33 17" xfId="32031"/>
    <cellStyle name="Buena 33 18" xfId="33440"/>
    <cellStyle name="Buena 33 19" xfId="34848"/>
    <cellStyle name="Buena 33 2" xfId="10909"/>
    <cellStyle name="Buena 33 20" xfId="36259"/>
    <cellStyle name="Buena 33 21" xfId="37667"/>
    <cellStyle name="Buena 33 22" xfId="39073"/>
    <cellStyle name="Buena 33 23" xfId="40478"/>
    <cellStyle name="Buena 33 24" xfId="41882"/>
    <cellStyle name="Buena 33 25" xfId="43282"/>
    <cellStyle name="Buena 33 26" xfId="44680"/>
    <cellStyle name="Buena 33 27" xfId="46072"/>
    <cellStyle name="Buena 33 28" xfId="47449"/>
    <cellStyle name="Buena 33 29" xfId="48814"/>
    <cellStyle name="Buena 33 3" xfId="12317"/>
    <cellStyle name="Buena 33 30" xfId="50155"/>
    <cellStyle name="Buena 33 31" xfId="51468"/>
    <cellStyle name="Buena 33 32" xfId="52753"/>
    <cellStyle name="Buena 33 33" xfId="53974"/>
    <cellStyle name="Buena 33 34" xfId="55112"/>
    <cellStyle name="Buena 33 35" xfId="56141"/>
    <cellStyle name="Buena 33 36" xfId="56992"/>
    <cellStyle name="Buena 33 37" xfId="57605"/>
    <cellStyle name="Buena 33 4" xfId="13725"/>
    <cellStyle name="Buena 33 5" xfId="15133"/>
    <cellStyle name="Buena 33 6" xfId="16541"/>
    <cellStyle name="Buena 33 7" xfId="17949"/>
    <cellStyle name="Buena 33 8" xfId="19357"/>
    <cellStyle name="Buena 33 9" xfId="20765"/>
    <cellStyle name="Buena 34" xfId="6629"/>
    <cellStyle name="Buena 34 10" xfId="22287"/>
    <cellStyle name="Buena 34 11" xfId="23695"/>
    <cellStyle name="Buena 34 12" xfId="25103"/>
    <cellStyle name="Buena 34 13" xfId="26511"/>
    <cellStyle name="Buena 34 14" xfId="27919"/>
    <cellStyle name="Buena 34 15" xfId="29328"/>
    <cellStyle name="Buena 34 16" xfId="30737"/>
    <cellStyle name="Buena 34 17" xfId="32145"/>
    <cellStyle name="Buena 34 18" xfId="33553"/>
    <cellStyle name="Buena 34 19" xfId="34962"/>
    <cellStyle name="Buena 34 2" xfId="11023"/>
    <cellStyle name="Buena 34 20" xfId="36373"/>
    <cellStyle name="Buena 34 21" xfId="37781"/>
    <cellStyle name="Buena 34 22" xfId="39187"/>
    <cellStyle name="Buena 34 23" xfId="40592"/>
    <cellStyle name="Buena 34 24" xfId="41996"/>
    <cellStyle name="Buena 34 25" xfId="43396"/>
    <cellStyle name="Buena 34 26" xfId="44793"/>
    <cellStyle name="Buena 34 27" xfId="46185"/>
    <cellStyle name="Buena 34 28" xfId="47562"/>
    <cellStyle name="Buena 34 29" xfId="48924"/>
    <cellStyle name="Buena 34 3" xfId="12431"/>
    <cellStyle name="Buena 34 30" xfId="50263"/>
    <cellStyle name="Buena 34 31" xfId="51573"/>
    <cellStyle name="Buena 34 32" xfId="52853"/>
    <cellStyle name="Buena 34 33" xfId="54070"/>
    <cellStyle name="Buena 34 34" xfId="55198"/>
    <cellStyle name="Buena 34 35" xfId="56216"/>
    <cellStyle name="Buena 34 36" xfId="57046"/>
    <cellStyle name="Buena 34 37" xfId="57641"/>
    <cellStyle name="Buena 34 4" xfId="13839"/>
    <cellStyle name="Buena 34 5" xfId="15247"/>
    <cellStyle name="Buena 34 6" xfId="16655"/>
    <cellStyle name="Buena 34 7" xfId="18063"/>
    <cellStyle name="Buena 34 8" xfId="19471"/>
    <cellStyle name="Buena 34 9" xfId="20879"/>
    <cellStyle name="Buena 35" xfId="6756"/>
    <cellStyle name="Buena 35 10" xfId="22399"/>
    <cellStyle name="Buena 35 11" xfId="23807"/>
    <cellStyle name="Buena 35 12" xfId="25215"/>
    <cellStyle name="Buena 35 13" xfId="26623"/>
    <cellStyle name="Buena 35 14" xfId="28031"/>
    <cellStyle name="Buena 35 15" xfId="29440"/>
    <cellStyle name="Buena 35 16" xfId="30849"/>
    <cellStyle name="Buena 35 17" xfId="32257"/>
    <cellStyle name="Buena 35 18" xfId="33665"/>
    <cellStyle name="Buena 35 19" xfId="35073"/>
    <cellStyle name="Buena 35 2" xfId="11135"/>
    <cellStyle name="Buena 35 20" xfId="36485"/>
    <cellStyle name="Buena 35 21" xfId="37893"/>
    <cellStyle name="Buena 35 22" xfId="39299"/>
    <cellStyle name="Buena 35 23" xfId="40704"/>
    <cellStyle name="Buena 35 24" xfId="42108"/>
    <cellStyle name="Buena 35 25" xfId="43507"/>
    <cellStyle name="Buena 35 26" xfId="44903"/>
    <cellStyle name="Buena 35 27" xfId="46295"/>
    <cellStyle name="Buena 35 28" xfId="47672"/>
    <cellStyle name="Buena 35 29" xfId="49031"/>
    <cellStyle name="Buena 35 3" xfId="12543"/>
    <cellStyle name="Buena 35 30" xfId="50370"/>
    <cellStyle name="Buena 35 31" xfId="51680"/>
    <cellStyle name="Buena 35 32" xfId="52956"/>
    <cellStyle name="Buena 35 33" xfId="54163"/>
    <cellStyle name="Buena 35 34" xfId="55283"/>
    <cellStyle name="Buena 35 35" xfId="56290"/>
    <cellStyle name="Buena 35 36" xfId="57104"/>
    <cellStyle name="Buena 35 37" xfId="57677"/>
    <cellStyle name="Buena 35 4" xfId="13951"/>
    <cellStyle name="Buena 35 5" xfId="15359"/>
    <cellStyle name="Buena 35 6" xfId="16767"/>
    <cellStyle name="Buena 35 7" xfId="18175"/>
    <cellStyle name="Buena 35 8" xfId="19583"/>
    <cellStyle name="Buena 35 9" xfId="20991"/>
    <cellStyle name="Buena 36" xfId="6883"/>
    <cellStyle name="Buena 36 10" xfId="22508"/>
    <cellStyle name="Buena 36 11" xfId="23916"/>
    <cellStyle name="Buena 36 12" xfId="25324"/>
    <cellStyle name="Buena 36 13" xfId="26732"/>
    <cellStyle name="Buena 36 14" xfId="28140"/>
    <cellStyle name="Buena 36 15" xfId="29549"/>
    <cellStyle name="Buena 36 16" xfId="30958"/>
    <cellStyle name="Buena 36 17" xfId="32366"/>
    <cellStyle name="Buena 36 18" xfId="33773"/>
    <cellStyle name="Buena 36 19" xfId="35182"/>
    <cellStyle name="Buena 36 2" xfId="11244"/>
    <cellStyle name="Buena 36 20" xfId="36594"/>
    <cellStyle name="Buena 36 21" xfId="38002"/>
    <cellStyle name="Buena 36 22" xfId="39408"/>
    <cellStyle name="Buena 36 23" xfId="40813"/>
    <cellStyle name="Buena 36 24" xfId="42217"/>
    <cellStyle name="Buena 36 25" xfId="43616"/>
    <cellStyle name="Buena 36 26" xfId="45012"/>
    <cellStyle name="Buena 36 27" xfId="46403"/>
    <cellStyle name="Buena 36 28" xfId="47777"/>
    <cellStyle name="Buena 36 29" xfId="49136"/>
    <cellStyle name="Buena 36 3" xfId="12652"/>
    <cellStyle name="Buena 36 30" xfId="50473"/>
    <cellStyle name="Buena 36 31" xfId="51781"/>
    <cellStyle name="Buena 36 32" xfId="53051"/>
    <cellStyle name="Buena 36 33" xfId="54254"/>
    <cellStyle name="Buena 36 34" xfId="55365"/>
    <cellStyle name="Buena 36 35" xfId="56364"/>
    <cellStyle name="Buena 36 36" xfId="57163"/>
    <cellStyle name="Buena 36 37" xfId="57713"/>
    <cellStyle name="Buena 36 4" xfId="14060"/>
    <cellStyle name="Buena 36 5" xfId="15468"/>
    <cellStyle name="Buena 36 6" xfId="16876"/>
    <cellStyle name="Buena 36 7" xfId="18284"/>
    <cellStyle name="Buena 36 8" xfId="19692"/>
    <cellStyle name="Buena 36 9" xfId="21100"/>
    <cellStyle name="Buena 37" xfId="7010"/>
    <cellStyle name="Buena 37 10" xfId="22614"/>
    <cellStyle name="Buena 37 11" xfId="24022"/>
    <cellStyle name="Buena 37 12" xfId="25430"/>
    <cellStyle name="Buena 37 13" xfId="26838"/>
    <cellStyle name="Buena 37 14" xfId="28246"/>
    <cellStyle name="Buena 37 15" xfId="29655"/>
    <cellStyle name="Buena 37 16" xfId="31064"/>
    <cellStyle name="Buena 37 17" xfId="32472"/>
    <cellStyle name="Buena 37 18" xfId="33879"/>
    <cellStyle name="Buena 37 19" xfId="35288"/>
    <cellStyle name="Buena 37 2" xfId="11350"/>
    <cellStyle name="Buena 37 20" xfId="36700"/>
    <cellStyle name="Buena 37 21" xfId="38108"/>
    <cellStyle name="Buena 37 22" xfId="39514"/>
    <cellStyle name="Buena 37 23" xfId="40919"/>
    <cellStyle name="Buena 37 24" xfId="42322"/>
    <cellStyle name="Buena 37 25" xfId="43721"/>
    <cellStyle name="Buena 37 26" xfId="45117"/>
    <cellStyle name="Buena 37 27" xfId="46507"/>
    <cellStyle name="Buena 37 28" xfId="47881"/>
    <cellStyle name="Buena 37 29" xfId="49239"/>
    <cellStyle name="Buena 37 3" xfId="12758"/>
    <cellStyle name="Buena 37 30" xfId="50573"/>
    <cellStyle name="Buena 37 31" xfId="51878"/>
    <cellStyle name="Buena 37 32" xfId="53146"/>
    <cellStyle name="Buena 37 33" xfId="54347"/>
    <cellStyle name="Buena 37 34" xfId="55451"/>
    <cellStyle name="Buena 37 35" xfId="56435"/>
    <cellStyle name="Buena 37 36" xfId="57217"/>
    <cellStyle name="Buena 37 37" xfId="57748"/>
    <cellStyle name="Buena 37 4" xfId="14166"/>
    <cellStyle name="Buena 37 5" xfId="15574"/>
    <cellStyle name="Buena 37 6" xfId="16982"/>
    <cellStyle name="Buena 37 7" xfId="18390"/>
    <cellStyle name="Buena 37 8" xfId="19798"/>
    <cellStyle name="Buena 37 9" xfId="21206"/>
    <cellStyle name="Buena 38" xfId="7137"/>
    <cellStyle name="Buena 38 10" xfId="22717"/>
    <cellStyle name="Buena 38 11" xfId="24125"/>
    <cellStyle name="Buena 38 12" xfId="25533"/>
    <cellStyle name="Buena 38 13" xfId="26941"/>
    <cellStyle name="Buena 38 14" xfId="28349"/>
    <cellStyle name="Buena 38 15" xfId="29758"/>
    <cellStyle name="Buena 38 16" xfId="31165"/>
    <cellStyle name="Buena 38 17" xfId="32575"/>
    <cellStyle name="Buena 38 18" xfId="33982"/>
    <cellStyle name="Buena 38 19" xfId="35390"/>
    <cellStyle name="Buena 38 2" xfId="11453"/>
    <cellStyle name="Buena 38 20" xfId="36803"/>
    <cellStyle name="Buena 38 21" xfId="38211"/>
    <cellStyle name="Buena 38 22" xfId="39617"/>
    <cellStyle name="Buena 38 23" xfId="41022"/>
    <cellStyle name="Buena 38 24" xfId="42425"/>
    <cellStyle name="Buena 38 25" xfId="43824"/>
    <cellStyle name="Buena 38 26" xfId="45220"/>
    <cellStyle name="Buena 38 27" xfId="46610"/>
    <cellStyle name="Buena 38 28" xfId="47982"/>
    <cellStyle name="Buena 38 29" xfId="49335"/>
    <cellStyle name="Buena 38 3" xfId="12861"/>
    <cellStyle name="Buena 38 30" xfId="50667"/>
    <cellStyle name="Buena 38 31" xfId="51971"/>
    <cellStyle name="Buena 38 32" xfId="53234"/>
    <cellStyle name="Buena 38 33" xfId="54429"/>
    <cellStyle name="Buena 38 34" xfId="55527"/>
    <cellStyle name="Buena 38 35" xfId="56498"/>
    <cellStyle name="Buena 38 36" xfId="57271"/>
    <cellStyle name="Buena 38 37" xfId="57782"/>
    <cellStyle name="Buena 38 4" xfId="14269"/>
    <cellStyle name="Buena 38 5" xfId="15677"/>
    <cellStyle name="Buena 38 6" xfId="17085"/>
    <cellStyle name="Buena 38 7" xfId="18493"/>
    <cellStyle name="Buena 38 8" xfId="19901"/>
    <cellStyle name="Buena 38 9" xfId="21309"/>
    <cellStyle name="Buena 39" xfId="7264"/>
    <cellStyle name="Buena 39 10" xfId="22816"/>
    <cellStyle name="Buena 39 11" xfId="24224"/>
    <cellStyle name="Buena 39 12" xfId="25632"/>
    <cellStyle name="Buena 39 13" xfId="27040"/>
    <cellStyle name="Buena 39 14" xfId="28448"/>
    <cellStyle name="Buena 39 15" xfId="29858"/>
    <cellStyle name="Buena 39 16" xfId="31265"/>
    <cellStyle name="Buena 39 17" xfId="32675"/>
    <cellStyle name="Buena 39 18" xfId="34082"/>
    <cellStyle name="Buena 39 19" xfId="35490"/>
    <cellStyle name="Buena 39 2" xfId="11552"/>
    <cellStyle name="Buena 39 20" xfId="36903"/>
    <cellStyle name="Buena 39 21" xfId="38311"/>
    <cellStyle name="Buena 39 22" xfId="39717"/>
    <cellStyle name="Buena 39 23" xfId="41122"/>
    <cellStyle name="Buena 39 24" xfId="42524"/>
    <cellStyle name="Buena 39 25" xfId="43923"/>
    <cellStyle name="Buena 39 26" xfId="45319"/>
    <cellStyle name="Buena 39 27" xfId="46707"/>
    <cellStyle name="Buena 39 28" xfId="48077"/>
    <cellStyle name="Buena 39 29" xfId="49430"/>
    <cellStyle name="Buena 39 3" xfId="12960"/>
    <cellStyle name="Buena 39 30" xfId="50758"/>
    <cellStyle name="Buena 39 31" xfId="52062"/>
    <cellStyle name="Buena 39 32" xfId="53322"/>
    <cellStyle name="Buena 39 33" xfId="54515"/>
    <cellStyle name="Buena 39 34" xfId="55606"/>
    <cellStyle name="Buena 39 35" xfId="56569"/>
    <cellStyle name="Buena 39 36" xfId="57324"/>
    <cellStyle name="Buena 39 37" xfId="57816"/>
    <cellStyle name="Buena 39 4" xfId="14368"/>
    <cellStyle name="Buena 39 5" xfId="15776"/>
    <cellStyle name="Buena 39 6" xfId="17184"/>
    <cellStyle name="Buena 39 7" xfId="18592"/>
    <cellStyle name="Buena 39 8" xfId="20000"/>
    <cellStyle name="Buena 39 9" xfId="21408"/>
    <cellStyle name="Buena 4" xfId="2979"/>
    <cellStyle name="Buena 4 2" xfId="3037"/>
    <cellStyle name="Buena 40" xfId="7391"/>
    <cellStyle name="Buena 40 10" xfId="22913"/>
    <cellStyle name="Buena 40 11" xfId="24321"/>
    <cellStyle name="Buena 40 12" xfId="25729"/>
    <cellStyle name="Buena 40 13" xfId="27137"/>
    <cellStyle name="Buena 40 14" xfId="28545"/>
    <cellStyle name="Buena 40 15" xfId="29955"/>
    <cellStyle name="Buena 40 16" xfId="31362"/>
    <cellStyle name="Buena 40 17" xfId="32772"/>
    <cellStyle name="Buena 40 18" xfId="34178"/>
    <cellStyle name="Buena 40 19" xfId="35587"/>
    <cellStyle name="Buena 40 2" xfId="11649"/>
    <cellStyle name="Buena 40 20" xfId="37000"/>
    <cellStyle name="Buena 40 21" xfId="38408"/>
    <cellStyle name="Buena 40 22" xfId="39814"/>
    <cellStyle name="Buena 40 23" xfId="41219"/>
    <cellStyle name="Buena 40 24" xfId="42621"/>
    <cellStyle name="Buena 40 25" xfId="44020"/>
    <cellStyle name="Buena 40 26" xfId="45416"/>
    <cellStyle name="Buena 40 27" xfId="46804"/>
    <cellStyle name="Buena 40 28" xfId="48174"/>
    <cellStyle name="Buena 40 29" xfId="49526"/>
    <cellStyle name="Buena 40 3" xfId="13057"/>
    <cellStyle name="Buena 40 30" xfId="50852"/>
    <cellStyle name="Buena 40 31" xfId="52156"/>
    <cellStyle name="Buena 40 32" xfId="53411"/>
    <cellStyle name="Buena 40 33" xfId="54600"/>
    <cellStyle name="Buena 40 34" xfId="55685"/>
    <cellStyle name="Buena 40 35" xfId="56638"/>
    <cellStyle name="Buena 40 36" xfId="57375"/>
    <cellStyle name="Buena 40 37" xfId="57850"/>
    <cellStyle name="Buena 40 4" xfId="14465"/>
    <cellStyle name="Buena 40 5" xfId="15873"/>
    <cellStyle name="Buena 40 6" xfId="17281"/>
    <cellStyle name="Buena 40 7" xfId="18689"/>
    <cellStyle name="Buena 40 8" xfId="20097"/>
    <cellStyle name="Buena 40 9" xfId="21505"/>
    <cellStyle name="Buena 41" xfId="7517"/>
    <cellStyle name="Buena 41 10" xfId="23001"/>
    <cellStyle name="Buena 41 11" xfId="24409"/>
    <cellStyle name="Buena 41 12" xfId="25817"/>
    <cellStyle name="Buena 41 13" xfId="27225"/>
    <cellStyle name="Buena 41 14" xfId="28633"/>
    <cellStyle name="Buena 41 15" xfId="30043"/>
    <cellStyle name="Buena 41 16" xfId="31450"/>
    <cellStyle name="Buena 41 17" xfId="32860"/>
    <cellStyle name="Buena 41 18" xfId="34266"/>
    <cellStyle name="Buena 41 19" xfId="35675"/>
    <cellStyle name="Buena 41 2" xfId="11737"/>
    <cellStyle name="Buena 41 20" xfId="37088"/>
    <cellStyle name="Buena 41 21" xfId="38496"/>
    <cellStyle name="Buena 41 22" xfId="39902"/>
    <cellStyle name="Buena 41 23" xfId="41307"/>
    <cellStyle name="Buena 41 24" xfId="42709"/>
    <cellStyle name="Buena 41 25" xfId="44108"/>
    <cellStyle name="Buena 41 26" xfId="45504"/>
    <cellStyle name="Buena 41 27" xfId="46890"/>
    <cellStyle name="Buena 41 28" xfId="48260"/>
    <cellStyle name="Buena 41 29" xfId="49612"/>
    <cellStyle name="Buena 41 3" xfId="13145"/>
    <cellStyle name="Buena 41 30" xfId="50938"/>
    <cellStyle name="Buena 41 31" xfId="52241"/>
    <cellStyle name="Buena 41 32" xfId="53494"/>
    <cellStyle name="Buena 41 33" xfId="54679"/>
    <cellStyle name="Buena 41 34" xfId="55757"/>
    <cellStyle name="Buena 41 35" xfId="56696"/>
    <cellStyle name="Buena 41 36" xfId="57422"/>
    <cellStyle name="Buena 41 37" xfId="57882"/>
    <cellStyle name="Buena 41 4" xfId="14553"/>
    <cellStyle name="Buena 41 5" xfId="15961"/>
    <cellStyle name="Buena 41 6" xfId="17369"/>
    <cellStyle name="Buena 41 7" xfId="18777"/>
    <cellStyle name="Buena 41 8" xfId="20185"/>
    <cellStyle name="Buena 41 9" xfId="21593"/>
    <cellStyle name="Buena 42" xfId="7644"/>
    <cellStyle name="Buena 43" xfId="11624"/>
    <cellStyle name="Buena 44" xfId="13032"/>
    <cellStyle name="Buena 45" xfId="14440"/>
    <cellStyle name="Buena 46" xfId="15848"/>
    <cellStyle name="Buena 47" xfId="17256"/>
    <cellStyle name="Buena 48" xfId="18664"/>
    <cellStyle name="Buena 49" xfId="20072"/>
    <cellStyle name="Buena 5" xfId="3038"/>
    <cellStyle name="Buena 50" xfId="21480"/>
    <cellStyle name="Buena 51" xfId="22888"/>
    <cellStyle name="Buena 52" xfId="24296"/>
    <cellStyle name="Buena 53" xfId="25704"/>
    <cellStyle name="Buena 54" xfId="27112"/>
    <cellStyle name="Buena 55" xfId="28520"/>
    <cellStyle name="Buena 56" xfId="29930"/>
    <cellStyle name="Buena 57" xfId="31337"/>
    <cellStyle name="Buena 58" xfId="32747"/>
    <cellStyle name="Buena 59" xfId="34153"/>
    <cellStyle name="Buena 6" xfId="3039"/>
    <cellStyle name="Buena 60" xfId="35153"/>
    <cellStyle name="Buena 61" xfId="36975"/>
    <cellStyle name="Buena 62" xfId="38383"/>
    <cellStyle name="Buena 63" xfId="39789"/>
    <cellStyle name="Buena 64" xfId="41194"/>
    <cellStyle name="Buena 65" xfId="42596"/>
    <cellStyle name="Buena 66" xfId="43995"/>
    <cellStyle name="Buena 67" xfId="45391"/>
    <cellStyle name="Buena 68" xfId="46779"/>
    <cellStyle name="Buena 69" xfId="48149"/>
    <cellStyle name="Buena 7" xfId="3040"/>
    <cellStyle name="Buena 70" xfId="49501"/>
    <cellStyle name="Buena 71" xfId="50827"/>
    <cellStyle name="Buena 72" xfId="52131"/>
    <cellStyle name="Buena 73" xfId="53386"/>
    <cellStyle name="Buena 74" xfId="54575"/>
    <cellStyle name="Buena 75" xfId="55660"/>
    <cellStyle name="Buena 76" xfId="56614"/>
    <cellStyle name="Buena 77" xfId="57351"/>
    <cellStyle name="Buena 8" xfId="3161"/>
    <cellStyle name="Buena 8 10" xfId="4606"/>
    <cellStyle name="Buena 8 11" xfId="4743"/>
    <cellStyle name="Buena 8 12" xfId="4865"/>
    <cellStyle name="Buena 8 13" xfId="4991"/>
    <cellStyle name="Buena 8 14" xfId="5109"/>
    <cellStyle name="Buena 8 15" xfId="5242"/>
    <cellStyle name="Buena 8 16" xfId="5368"/>
    <cellStyle name="Buena 8 17" xfId="5492"/>
    <cellStyle name="Buena 8 18" xfId="5615"/>
    <cellStyle name="Buena 8 19" xfId="5713"/>
    <cellStyle name="Buena 8 2" xfId="3637"/>
    <cellStyle name="Buena 8 20" xfId="5883"/>
    <cellStyle name="Buena 8 21" xfId="6010"/>
    <cellStyle name="Buena 8 22" xfId="6137"/>
    <cellStyle name="Buena 8 23" xfId="6264"/>
    <cellStyle name="Buena 8 24" xfId="6391"/>
    <cellStyle name="Buena 8 25" xfId="6518"/>
    <cellStyle name="Buena 8 26" xfId="6645"/>
    <cellStyle name="Buena 8 27" xfId="6772"/>
    <cellStyle name="Buena 8 28" xfId="6899"/>
    <cellStyle name="Buena 8 29" xfId="7026"/>
    <cellStyle name="Buena 8 3" xfId="3753"/>
    <cellStyle name="Buena 8 30" xfId="7153"/>
    <cellStyle name="Buena 8 31" xfId="7280"/>
    <cellStyle name="Buena 8 32" xfId="7407"/>
    <cellStyle name="Buena 8 33" xfId="7533"/>
    <cellStyle name="Buena 8 34" xfId="7660"/>
    <cellStyle name="Buena 8 35" xfId="7751"/>
    <cellStyle name="Buena 8 36" xfId="11266"/>
    <cellStyle name="Buena 8 37" xfId="12674"/>
    <cellStyle name="Buena 8 38" xfId="14082"/>
    <cellStyle name="Buena 8 39" xfId="15490"/>
    <cellStyle name="Buena 8 4" xfId="3874"/>
    <cellStyle name="Buena 8 40" xfId="16898"/>
    <cellStyle name="Buena 8 41" xfId="18306"/>
    <cellStyle name="Buena 8 42" xfId="19714"/>
    <cellStyle name="Buena 8 43" xfId="21122"/>
    <cellStyle name="Buena 8 44" xfId="22530"/>
    <cellStyle name="Buena 8 45" xfId="23938"/>
    <cellStyle name="Buena 8 46" xfId="25346"/>
    <cellStyle name="Buena 8 47" xfId="26754"/>
    <cellStyle name="Buena 8 48" xfId="28162"/>
    <cellStyle name="Buena 8 49" xfId="29571"/>
    <cellStyle name="Buena 8 5" xfId="3997"/>
    <cellStyle name="Buena 8 50" xfId="30980"/>
    <cellStyle name="Buena 8 51" xfId="32388"/>
    <cellStyle name="Buena 8 52" xfId="33795"/>
    <cellStyle name="Buena 8 53" xfId="34756"/>
    <cellStyle name="Buena 8 54" xfId="36616"/>
    <cellStyle name="Buena 8 55" xfId="38024"/>
    <cellStyle name="Buena 8 56" xfId="39430"/>
    <cellStyle name="Buena 8 57" xfId="40835"/>
    <cellStyle name="Buena 8 58" xfId="42239"/>
    <cellStyle name="Buena 8 59" xfId="43638"/>
    <cellStyle name="Buena 8 6" xfId="4120"/>
    <cellStyle name="Buena 8 60" xfId="45034"/>
    <cellStyle name="Buena 8 61" xfId="46425"/>
    <cellStyle name="Buena 8 62" xfId="47799"/>
    <cellStyle name="Buena 8 63" xfId="49158"/>
    <cellStyle name="Buena 8 64" xfId="50494"/>
    <cellStyle name="Buena 8 65" xfId="51801"/>
    <cellStyle name="Buena 8 66" xfId="53071"/>
    <cellStyle name="Buena 8 67" xfId="54274"/>
    <cellStyle name="Buena 8 68" xfId="55382"/>
    <cellStyle name="Buena 8 69" xfId="56376"/>
    <cellStyle name="Buena 8 7" xfId="4244"/>
    <cellStyle name="Buena 8 70" xfId="57173"/>
    <cellStyle name="Buena 8 8" xfId="4367"/>
    <cellStyle name="Buena 8 9" xfId="4492"/>
    <cellStyle name="Buena 9" xfId="3202"/>
    <cellStyle name="Buena 9 10" xfId="3956"/>
    <cellStyle name="Buena 9 11" xfId="4050"/>
    <cellStyle name="Buena 9 12" xfId="4172"/>
    <cellStyle name="Buena 9 13" xfId="4049"/>
    <cellStyle name="Buena 9 14" xfId="3564"/>
    <cellStyle name="Buena 9 15" xfId="3295"/>
    <cellStyle name="Buena 9 16" xfId="5069"/>
    <cellStyle name="Buena 9 17" xfId="4796"/>
    <cellStyle name="Buena 9 18" xfId="3348"/>
    <cellStyle name="Buena 9 19" xfId="4831"/>
    <cellStyle name="Buena 9 2" xfId="3553"/>
    <cellStyle name="Buena 9 20" xfId="3341"/>
    <cellStyle name="Buena 9 21" xfId="4941"/>
    <cellStyle name="Buena 9 22" xfId="5422"/>
    <cellStyle name="Buena 9 23" xfId="4838"/>
    <cellStyle name="Buena 9 24" xfId="4912"/>
    <cellStyle name="Buena 9 25" xfId="5420"/>
    <cellStyle name="Buena 9 26" xfId="5968"/>
    <cellStyle name="Buena 9 27" xfId="6095"/>
    <cellStyle name="Buena 9 28" xfId="6222"/>
    <cellStyle name="Buena 9 29" xfId="6349"/>
    <cellStyle name="Buena 9 3" xfId="3353"/>
    <cellStyle name="Buena 9 30" xfId="6476"/>
    <cellStyle name="Buena 9 31" xfId="6603"/>
    <cellStyle name="Buena 9 32" xfId="6730"/>
    <cellStyle name="Buena 9 33" xfId="6857"/>
    <cellStyle name="Buena 9 34" xfId="6984"/>
    <cellStyle name="Buena 9 35" xfId="7791"/>
    <cellStyle name="Buena 9 36" xfId="10175"/>
    <cellStyle name="Buena 9 37" xfId="8505"/>
    <cellStyle name="Buena 9 38" xfId="11065"/>
    <cellStyle name="Buena 9 39" xfId="12473"/>
    <cellStyle name="Buena 9 4" xfId="3313"/>
    <cellStyle name="Buena 9 40" xfId="13881"/>
    <cellStyle name="Buena 9 41" xfId="15289"/>
    <cellStyle name="Buena 9 42" xfId="16697"/>
    <cellStyle name="Buena 9 43" xfId="18105"/>
    <cellStyle name="Buena 9 44" xfId="19513"/>
    <cellStyle name="Buena 9 45" xfId="20921"/>
    <cellStyle name="Buena 9 46" xfId="22329"/>
    <cellStyle name="Buena 9 47" xfId="23737"/>
    <cellStyle name="Buena 9 48" xfId="25145"/>
    <cellStyle name="Buena 9 49" xfId="26553"/>
    <cellStyle name="Buena 9 5" xfId="3278"/>
    <cellStyle name="Buena 9 50" xfId="27961"/>
    <cellStyle name="Buena 9 51" xfId="29370"/>
    <cellStyle name="Buena 9 52" xfId="30779"/>
    <cellStyle name="Buena 9 53" xfId="30125"/>
    <cellStyle name="Buena 9 54" xfId="35528"/>
    <cellStyle name="Buena 9 55" xfId="34543"/>
    <cellStyle name="Buena 9 56" xfId="36415"/>
    <cellStyle name="Buena 9 57" xfId="37823"/>
    <cellStyle name="Buena 9 58" xfId="39229"/>
    <cellStyle name="Buena 9 59" xfId="40634"/>
    <cellStyle name="Buena 9 6" xfId="3473"/>
    <cellStyle name="Buena 9 60" xfId="42038"/>
    <cellStyle name="Buena 9 61" xfId="43438"/>
    <cellStyle name="Buena 9 62" xfId="44834"/>
    <cellStyle name="Buena 9 63" xfId="46226"/>
    <cellStyle name="Buena 9 64" xfId="47603"/>
    <cellStyle name="Buena 9 65" xfId="48964"/>
    <cellStyle name="Buena 9 66" xfId="50303"/>
    <cellStyle name="Buena 9 67" xfId="51613"/>
    <cellStyle name="Buena 9 68" xfId="52892"/>
    <cellStyle name="Buena 9 69" xfId="54101"/>
    <cellStyle name="Buena 9 7" xfId="3404"/>
    <cellStyle name="Buena 9 70" xfId="55225"/>
    <cellStyle name="Buena 9 8" xfId="3254"/>
    <cellStyle name="Buena 9 9" xfId="3833"/>
    <cellStyle name="Bueno" xfId="250" builtinId="26" customBuiltin="1"/>
    <cellStyle name="Cálculo" xfId="255" builtinId="22" customBuiltin="1"/>
    <cellStyle name="Cálculo 10" xfId="3618"/>
    <cellStyle name="Cálculo 10 10" xfId="21415"/>
    <cellStyle name="Cálculo 10 11" xfId="22823"/>
    <cellStyle name="Cálculo 10 12" xfId="24231"/>
    <cellStyle name="Cálculo 10 13" xfId="25639"/>
    <cellStyle name="Cálculo 10 14" xfId="27047"/>
    <cellStyle name="Cálculo 10 15" xfId="28455"/>
    <cellStyle name="Cálculo 10 16" xfId="29865"/>
    <cellStyle name="Cálculo 10 17" xfId="31272"/>
    <cellStyle name="Cálculo 10 18" xfId="32682"/>
    <cellStyle name="Cálculo 10 19" xfId="34089"/>
    <cellStyle name="Cálculo 10 2" xfId="8189"/>
    <cellStyle name="Cálculo 10 20" xfId="35081"/>
    <cellStyle name="Cálculo 10 21" xfId="36910"/>
    <cellStyle name="Cálculo 10 22" xfId="38318"/>
    <cellStyle name="Cálculo 10 23" xfId="39724"/>
    <cellStyle name="Cálculo 10 24" xfId="41129"/>
    <cellStyle name="Cálculo 10 25" xfId="42531"/>
    <cellStyle name="Cálculo 10 26" xfId="43930"/>
    <cellStyle name="Cálculo 10 27" xfId="45326"/>
    <cellStyle name="Cálculo 10 28" xfId="46714"/>
    <cellStyle name="Cálculo 10 29" xfId="48084"/>
    <cellStyle name="Cálculo 10 3" xfId="11559"/>
    <cellStyle name="Cálculo 10 30" xfId="49437"/>
    <cellStyle name="Cálculo 10 31" xfId="50765"/>
    <cellStyle name="Cálculo 10 32" xfId="52069"/>
    <cellStyle name="Cálculo 10 33" xfId="53329"/>
    <cellStyle name="Cálculo 10 34" xfId="54522"/>
    <cellStyle name="Cálculo 10 35" xfId="55613"/>
    <cellStyle name="Cálculo 10 36" xfId="56575"/>
    <cellStyle name="Cálculo 10 37" xfId="57330"/>
    <cellStyle name="Cálculo 10 4" xfId="12967"/>
    <cellStyle name="Cálculo 10 5" xfId="14375"/>
    <cellStyle name="Cálculo 10 6" xfId="15783"/>
    <cellStyle name="Cálculo 10 7" xfId="17191"/>
    <cellStyle name="Cálculo 10 8" xfId="18599"/>
    <cellStyle name="Cálculo 10 9" xfId="20007"/>
    <cellStyle name="Cálculo 11" xfId="3735"/>
    <cellStyle name="Cálculo 11 10" xfId="19522"/>
    <cellStyle name="Cálculo 11 11" xfId="20930"/>
    <cellStyle name="Cálculo 11 12" xfId="22338"/>
    <cellStyle name="Cálculo 11 13" xfId="23746"/>
    <cellStyle name="Cálculo 11 14" xfId="25154"/>
    <cellStyle name="Cálculo 11 15" xfId="26562"/>
    <cellStyle name="Cálculo 11 16" xfId="27970"/>
    <cellStyle name="Cálculo 11 17" xfId="29379"/>
    <cellStyle name="Cálculo 11 18" xfId="30788"/>
    <cellStyle name="Cálculo 11 19" xfId="32196"/>
    <cellStyle name="Cálculo 11 2" xfId="8349"/>
    <cellStyle name="Cálculo 11 20" xfId="33345"/>
    <cellStyle name="Cálculo 11 21" xfId="34552"/>
    <cellStyle name="Cálculo 11 22" xfId="36424"/>
    <cellStyle name="Cálculo 11 23" xfId="37832"/>
    <cellStyle name="Cálculo 11 24" xfId="39238"/>
    <cellStyle name="Cálculo 11 25" xfId="40643"/>
    <cellStyle name="Cálculo 11 26" xfId="42047"/>
    <cellStyle name="Cálculo 11 27" xfId="43447"/>
    <cellStyle name="Cálculo 11 28" xfId="44843"/>
    <cellStyle name="Cálculo 11 29" xfId="46235"/>
    <cellStyle name="Cálculo 11 3" xfId="9223"/>
    <cellStyle name="Cálculo 11 30" xfId="47612"/>
    <cellStyle name="Cálculo 11 31" xfId="48973"/>
    <cellStyle name="Cálculo 11 32" xfId="50312"/>
    <cellStyle name="Cálculo 11 33" xfId="51622"/>
    <cellStyle name="Cálculo 11 34" xfId="52900"/>
    <cellStyle name="Cálculo 11 35" xfId="54108"/>
    <cellStyle name="Cálculo 11 36" xfId="55231"/>
    <cellStyle name="Cálculo 11 37" xfId="56243"/>
    <cellStyle name="Cálculo 11 4" xfId="11074"/>
    <cellStyle name="Cálculo 11 5" xfId="12482"/>
    <cellStyle name="Cálculo 11 6" xfId="13890"/>
    <cellStyle name="Cálculo 11 7" xfId="15298"/>
    <cellStyle name="Cálculo 11 8" xfId="16706"/>
    <cellStyle name="Cálculo 11 9" xfId="18114"/>
    <cellStyle name="Cálculo 12" xfId="3856"/>
    <cellStyle name="Cálculo 12 10" xfId="7991"/>
    <cellStyle name="Cálculo 12 11" xfId="6697"/>
    <cellStyle name="Cálculo 12 12" xfId="9450"/>
    <cellStyle name="Cálculo 12 13" xfId="11484"/>
    <cellStyle name="Cálculo 12 14" xfId="12892"/>
    <cellStyle name="Cálculo 12 15" xfId="14300"/>
    <cellStyle name="Cálculo 12 16" xfId="15708"/>
    <cellStyle name="Cálculo 12 17" xfId="17116"/>
    <cellStyle name="Cálculo 12 18" xfId="18524"/>
    <cellStyle name="Cálculo 12 19" xfId="19932"/>
    <cellStyle name="Cálculo 12 2" xfId="8462"/>
    <cellStyle name="Cálculo 12 20" xfId="35561"/>
    <cellStyle name="Cálculo 12 21" xfId="31216"/>
    <cellStyle name="Cálculo 12 22" xfId="30207"/>
    <cellStyle name="Cálculo 12 23" xfId="30641"/>
    <cellStyle name="Cálculo 12 24" xfId="34042"/>
    <cellStyle name="Cálculo 12 25" xfId="33110"/>
    <cellStyle name="Cálculo 12 26" xfId="30516"/>
    <cellStyle name="Cálculo 12 27" xfId="34198"/>
    <cellStyle name="Cálculo 12 28" xfId="33405"/>
    <cellStyle name="Cálculo 12 29" xfId="33898"/>
    <cellStyle name="Cálculo 12 3" xfId="8552"/>
    <cellStyle name="Cálculo 12 30" xfId="35106"/>
    <cellStyle name="Cálculo 12 31" xfId="36835"/>
    <cellStyle name="Cálculo 12 32" xfId="38243"/>
    <cellStyle name="Cálculo 12 33" xfId="39649"/>
    <cellStyle name="Cálculo 12 34" xfId="41054"/>
    <cellStyle name="Cálculo 12 35" xfId="42456"/>
    <cellStyle name="Cálculo 12 36" xfId="43855"/>
    <cellStyle name="Cálculo 12 37" xfId="45251"/>
    <cellStyle name="Cálculo 12 4" xfId="10045"/>
    <cellStyle name="Cálculo 12 5" xfId="10008"/>
    <cellStyle name="Cálculo 12 6" xfId="10381"/>
    <cellStyle name="Cálculo 12 7" xfId="10146"/>
    <cellStyle name="Cálculo 12 8" xfId="9680"/>
    <cellStyle name="Cálculo 12 9" xfId="7223"/>
    <cellStyle name="Cálculo 13" xfId="3979"/>
    <cellStyle name="Cálculo 13 10" xfId="18305"/>
    <cellStyle name="Cálculo 13 11" xfId="19713"/>
    <cellStyle name="Cálculo 13 12" xfId="21121"/>
    <cellStyle name="Cálculo 13 13" xfId="22529"/>
    <cellStyle name="Cálculo 13 14" xfId="23937"/>
    <cellStyle name="Cálculo 13 15" xfId="25345"/>
    <cellStyle name="Cálculo 13 16" xfId="26753"/>
    <cellStyle name="Cálculo 13 17" xfId="28161"/>
    <cellStyle name="Cálculo 13 18" xfId="29570"/>
    <cellStyle name="Cálculo 13 19" xfId="30979"/>
    <cellStyle name="Cálculo 13 2" xfId="8574"/>
    <cellStyle name="Cálculo 13 20" xfId="34013"/>
    <cellStyle name="Cálculo 13 21" xfId="26635"/>
    <cellStyle name="Cálculo 13 22" xfId="34755"/>
    <cellStyle name="Cálculo 13 23" xfId="36615"/>
    <cellStyle name="Cálculo 13 24" xfId="38023"/>
    <cellStyle name="Cálculo 13 25" xfId="39429"/>
    <cellStyle name="Cálculo 13 26" xfId="40834"/>
    <cellStyle name="Cálculo 13 27" xfId="42238"/>
    <cellStyle name="Cálculo 13 28" xfId="43637"/>
    <cellStyle name="Cálculo 13 29" xfId="45033"/>
    <cellStyle name="Cálculo 13 3" xfId="8232"/>
    <cellStyle name="Cálculo 13 30" xfId="46424"/>
    <cellStyle name="Cálculo 13 31" xfId="47798"/>
    <cellStyle name="Cálculo 13 32" xfId="49157"/>
    <cellStyle name="Cálculo 13 33" xfId="50493"/>
    <cellStyle name="Cálculo 13 34" xfId="51800"/>
    <cellStyle name="Cálculo 13 35" xfId="53070"/>
    <cellStyle name="Cálculo 13 36" xfId="54273"/>
    <cellStyle name="Cálculo 13 37" xfId="55381"/>
    <cellStyle name="Cálculo 13 4" xfId="8973"/>
    <cellStyle name="Cálculo 13 5" xfId="11265"/>
    <cellStyle name="Cálculo 13 6" xfId="12673"/>
    <cellStyle name="Cálculo 13 7" xfId="14081"/>
    <cellStyle name="Cálculo 13 8" xfId="15489"/>
    <cellStyle name="Cálculo 13 9" xfId="16897"/>
    <cellStyle name="Cálculo 14" xfId="4102"/>
    <cellStyle name="Cálculo 14 10" xfId="18620"/>
    <cellStyle name="Cálculo 14 11" xfId="20028"/>
    <cellStyle name="Cálculo 14 12" xfId="21436"/>
    <cellStyle name="Cálculo 14 13" xfId="22844"/>
    <cellStyle name="Cálculo 14 14" xfId="24252"/>
    <cellStyle name="Cálculo 14 15" xfId="25660"/>
    <cellStyle name="Cálculo 14 16" xfId="27068"/>
    <cellStyle name="Cálculo 14 17" xfId="28476"/>
    <cellStyle name="Cálculo 14 18" xfId="29886"/>
    <cellStyle name="Cálculo 14 19" xfId="31293"/>
    <cellStyle name="Cálculo 14 2" xfId="8686"/>
    <cellStyle name="Cálculo 14 20" xfId="34094"/>
    <cellStyle name="Cálculo 14 21" xfId="33400"/>
    <cellStyle name="Cálculo 14 22" xfId="35211"/>
    <cellStyle name="Cálculo 14 23" xfId="36931"/>
    <cellStyle name="Cálculo 14 24" xfId="38339"/>
    <cellStyle name="Cálculo 14 25" xfId="39745"/>
    <cellStyle name="Cálculo 14 26" xfId="41150"/>
    <cellStyle name="Cálculo 14 27" xfId="42552"/>
    <cellStyle name="Cálculo 14 28" xfId="43951"/>
    <cellStyle name="Cálculo 14 29" xfId="45347"/>
    <cellStyle name="Cálculo 14 3" xfId="8653"/>
    <cellStyle name="Cálculo 14 30" xfId="46735"/>
    <cellStyle name="Cálculo 14 31" xfId="48105"/>
    <cellStyle name="Cálculo 14 32" xfId="49458"/>
    <cellStyle name="Cálculo 14 33" xfId="50785"/>
    <cellStyle name="Cálculo 14 34" xfId="52089"/>
    <cellStyle name="Cálculo 14 35" xfId="53348"/>
    <cellStyle name="Cálculo 14 36" xfId="54540"/>
    <cellStyle name="Cálculo 14 37" xfId="55630"/>
    <cellStyle name="Cálculo 14 4" xfId="9514"/>
    <cellStyle name="Cálculo 14 5" xfId="11580"/>
    <cellStyle name="Cálculo 14 6" xfId="12988"/>
    <cellStyle name="Cálculo 14 7" xfId="14396"/>
    <cellStyle name="Cálculo 14 8" xfId="15804"/>
    <cellStyle name="Cálculo 14 9" xfId="17212"/>
    <cellStyle name="Cálculo 15" xfId="4226"/>
    <cellStyle name="Cálculo 15 10" xfId="10751"/>
    <cellStyle name="Cálculo 15 11" xfId="12159"/>
    <cellStyle name="Cálculo 15 12" xfId="13567"/>
    <cellStyle name="Cálculo 15 13" xfId="14975"/>
    <cellStyle name="Cálculo 15 14" xfId="16383"/>
    <cellStyle name="Cálculo 15 15" xfId="17791"/>
    <cellStyle name="Cálculo 15 16" xfId="19199"/>
    <cellStyle name="Cálculo 15 17" xfId="20607"/>
    <cellStyle name="Cálculo 15 18" xfId="22015"/>
    <cellStyle name="Cálculo 15 19" xfId="23423"/>
    <cellStyle name="Cálculo 15 2" xfId="8799"/>
    <cellStyle name="Cálculo 15 20" xfId="23075"/>
    <cellStyle name="Cálculo 15 21" xfId="34796"/>
    <cellStyle name="Cálculo 15 22" xfId="34985"/>
    <cellStyle name="Cálculo 15 23" xfId="31382"/>
    <cellStyle name="Cálculo 15 24" xfId="35713"/>
    <cellStyle name="Cálculo 15 25" xfId="35360"/>
    <cellStyle name="Cálculo 15 26" xfId="32491"/>
    <cellStyle name="Cálculo 15 27" xfId="30816"/>
    <cellStyle name="Cálculo 15 28" xfId="36101"/>
    <cellStyle name="Cálculo 15 29" xfId="37509"/>
    <cellStyle name="Cálculo 15 3" xfId="9692"/>
    <cellStyle name="Cálculo 15 30" xfId="38915"/>
    <cellStyle name="Cálculo 15 31" xfId="40321"/>
    <cellStyle name="Cálculo 15 32" xfId="41725"/>
    <cellStyle name="Cálculo 15 33" xfId="43125"/>
    <cellStyle name="Cálculo 15 34" xfId="44524"/>
    <cellStyle name="Cálculo 15 35" xfId="45917"/>
    <cellStyle name="Cálculo 15 36" xfId="47294"/>
    <cellStyle name="Cálculo 15 37" xfId="48660"/>
    <cellStyle name="Cálculo 15 4" xfId="7954"/>
    <cellStyle name="Cálculo 15 5" xfId="8376"/>
    <cellStyle name="Cálculo 15 6" xfId="10098"/>
    <cellStyle name="Cálculo 15 7" xfId="8733"/>
    <cellStyle name="Cálculo 15 8" xfId="8010"/>
    <cellStyle name="Cálculo 15 9" xfId="8179"/>
    <cellStyle name="Cálculo 16" xfId="4350"/>
    <cellStyle name="Cálculo 16 10" xfId="16480"/>
    <cellStyle name="Cálculo 16 11" xfId="17888"/>
    <cellStyle name="Cálculo 16 12" xfId="19296"/>
    <cellStyle name="Cálculo 16 13" xfId="20704"/>
    <cellStyle name="Cálculo 16 14" xfId="22112"/>
    <cellStyle name="Cálculo 16 15" xfId="23520"/>
    <cellStyle name="Cálculo 16 16" xfId="24928"/>
    <cellStyle name="Cálculo 16 17" xfId="26336"/>
    <cellStyle name="Cálculo 16 18" xfId="27744"/>
    <cellStyle name="Cálculo 16 19" xfId="29153"/>
    <cellStyle name="Cálculo 16 2" xfId="8911"/>
    <cellStyle name="Cálculo 16 20" xfId="33018"/>
    <cellStyle name="Cálculo 16 21" xfId="33376"/>
    <cellStyle name="Cálculo 16 22" xfId="33239"/>
    <cellStyle name="Cálculo 16 23" xfId="25564"/>
    <cellStyle name="Cálculo 16 24" xfId="36198"/>
    <cellStyle name="Cálculo 16 25" xfId="37606"/>
    <cellStyle name="Cálculo 16 26" xfId="39012"/>
    <cellStyle name="Cálculo 16 27" xfId="40418"/>
    <cellStyle name="Cálculo 16 28" xfId="41822"/>
    <cellStyle name="Cálculo 16 29" xfId="43222"/>
    <cellStyle name="Cálculo 16 3" xfId="10194"/>
    <cellStyle name="Cálculo 16 30" xfId="44620"/>
    <cellStyle name="Cálculo 16 31" xfId="46012"/>
    <cellStyle name="Cálculo 16 32" xfId="47389"/>
    <cellStyle name="Cálculo 16 33" xfId="48754"/>
    <cellStyle name="Cálculo 16 34" xfId="50096"/>
    <cellStyle name="Cálculo 16 35" xfId="51409"/>
    <cellStyle name="Cálculo 16 36" xfId="52695"/>
    <cellStyle name="Cálculo 16 37" xfId="53922"/>
    <cellStyle name="Cálculo 16 4" xfId="10120"/>
    <cellStyle name="Cálculo 16 5" xfId="10004"/>
    <cellStyle name="Cálculo 16 6" xfId="10848"/>
    <cellStyle name="Cálculo 16 7" xfId="12256"/>
    <cellStyle name="Cálculo 16 8" xfId="13664"/>
    <cellStyle name="Cálculo 16 9" xfId="15072"/>
    <cellStyle name="Cálculo 17" xfId="4474"/>
    <cellStyle name="Cálculo 17 10" xfId="18562"/>
    <cellStyle name="Cálculo 17 11" xfId="19970"/>
    <cellStyle name="Cálculo 17 12" xfId="21378"/>
    <cellStyle name="Cálculo 17 13" xfId="22786"/>
    <cellStyle name="Cálculo 17 14" xfId="24194"/>
    <cellStyle name="Cálculo 17 15" xfId="25602"/>
    <cellStyle name="Cálculo 17 16" xfId="27010"/>
    <cellStyle name="Cálculo 17 17" xfId="28418"/>
    <cellStyle name="Cálculo 17 18" xfId="29828"/>
    <cellStyle name="Cálculo 17 19" xfId="31235"/>
    <cellStyle name="Cálculo 17 2" xfId="9021"/>
    <cellStyle name="Cálculo 17 20" xfId="33114"/>
    <cellStyle name="Cálculo 17 21" xfId="29143"/>
    <cellStyle name="Cálculo 17 22" xfId="35150"/>
    <cellStyle name="Cálculo 17 23" xfId="36873"/>
    <cellStyle name="Cálculo 17 24" xfId="38281"/>
    <cellStyle name="Cálculo 17 25" xfId="39687"/>
    <cellStyle name="Cálculo 17 26" xfId="41092"/>
    <cellStyle name="Cálculo 17 27" xfId="42494"/>
    <cellStyle name="Cálculo 17 28" xfId="43893"/>
    <cellStyle name="Cálculo 17 29" xfId="45289"/>
    <cellStyle name="Cálculo 17 3" xfId="7853"/>
    <cellStyle name="Cálculo 17 30" xfId="46677"/>
    <cellStyle name="Cálculo 17 31" xfId="48047"/>
    <cellStyle name="Cálculo 17 32" xfId="49400"/>
    <cellStyle name="Cálculo 17 33" xfId="50728"/>
    <cellStyle name="Cálculo 17 34" xfId="52032"/>
    <cellStyle name="Cálculo 17 35" xfId="53292"/>
    <cellStyle name="Cálculo 17 36" xfId="54486"/>
    <cellStyle name="Cálculo 17 37" xfId="55577"/>
    <cellStyle name="Cálculo 17 4" xfId="8537"/>
    <cellStyle name="Cálculo 17 5" xfId="11522"/>
    <cellStyle name="Cálculo 17 6" xfId="12930"/>
    <cellStyle name="Cálculo 17 7" xfId="14338"/>
    <cellStyle name="Cálculo 17 8" xfId="15746"/>
    <cellStyle name="Cálculo 17 9" xfId="17154"/>
    <cellStyle name="Cálculo 18" xfId="4588"/>
    <cellStyle name="Cálculo 18 10" xfId="19369"/>
    <cellStyle name="Cálculo 18 11" xfId="20777"/>
    <cellStyle name="Cálculo 18 12" xfId="22185"/>
    <cellStyle name="Cálculo 18 13" xfId="23593"/>
    <cellStyle name="Cálculo 18 14" xfId="25001"/>
    <cellStyle name="Cálculo 18 15" xfId="26409"/>
    <cellStyle name="Cálculo 18 16" xfId="27817"/>
    <cellStyle name="Cálculo 18 17" xfId="29226"/>
    <cellStyle name="Cálculo 18 18" xfId="30635"/>
    <cellStyle name="Cálculo 18 19" xfId="32043"/>
    <cellStyle name="Cálculo 18 2" xfId="9127"/>
    <cellStyle name="Cálculo 18 20" xfId="30696"/>
    <cellStyle name="Cálculo 18 21" xfId="34394"/>
    <cellStyle name="Cálculo 18 22" xfId="36271"/>
    <cellStyle name="Cálculo 18 23" xfId="37679"/>
    <cellStyle name="Cálculo 18 24" xfId="39085"/>
    <cellStyle name="Cálculo 18 25" xfId="40490"/>
    <cellStyle name="Cálculo 18 26" xfId="41894"/>
    <cellStyle name="Cálculo 18 27" xfId="43294"/>
    <cellStyle name="Cálculo 18 28" xfId="44691"/>
    <cellStyle name="Cálculo 18 29" xfId="46083"/>
    <cellStyle name="Cálculo 18 3" xfId="5789"/>
    <cellStyle name="Cálculo 18 30" xfId="47460"/>
    <cellStyle name="Cálculo 18 31" xfId="48825"/>
    <cellStyle name="Cálculo 18 32" xfId="50166"/>
    <cellStyle name="Cálculo 18 33" xfId="51479"/>
    <cellStyle name="Cálculo 18 34" xfId="52764"/>
    <cellStyle name="Cálculo 18 35" xfId="53985"/>
    <cellStyle name="Cálculo 18 36" xfId="55123"/>
    <cellStyle name="Cálculo 18 37" xfId="56151"/>
    <cellStyle name="Cálculo 18 4" xfId="10921"/>
    <cellStyle name="Cálculo 18 5" xfId="12329"/>
    <cellStyle name="Cálculo 18 6" xfId="13737"/>
    <cellStyle name="Cálculo 18 7" xfId="15145"/>
    <cellStyle name="Cálculo 18 8" xfId="16553"/>
    <cellStyle name="Cálculo 18 9" xfId="17961"/>
    <cellStyle name="Cálculo 19" xfId="4725"/>
    <cellStyle name="Cálculo 19 10" xfId="10829"/>
    <cellStyle name="Cálculo 19 11" xfId="12237"/>
    <cellStyle name="Cálculo 19 12" xfId="13645"/>
    <cellStyle name="Cálculo 19 13" xfId="15053"/>
    <cellStyle name="Cálculo 19 14" xfId="16461"/>
    <cellStyle name="Cálculo 19 15" xfId="17869"/>
    <cellStyle name="Cálculo 19 16" xfId="19277"/>
    <cellStyle name="Cálculo 19 17" xfId="20685"/>
    <cellStyle name="Cálculo 19 18" xfId="22093"/>
    <cellStyle name="Cálculo 19 19" xfId="23501"/>
    <cellStyle name="Cálculo 19 2" xfId="9252"/>
    <cellStyle name="Cálculo 19 20" xfId="33148"/>
    <cellStyle name="Cálculo 19 21" xfId="33151"/>
    <cellStyle name="Cálculo 19 22" xfId="29572"/>
    <cellStyle name="Cálculo 19 23" xfId="35293"/>
    <cellStyle name="Cálculo 19 24" xfId="30756"/>
    <cellStyle name="Cálculo 19 25" xfId="35627"/>
    <cellStyle name="Cálculo 19 26" xfId="32219"/>
    <cellStyle name="Cálculo 19 27" xfId="29035"/>
    <cellStyle name="Cálculo 19 28" xfId="36179"/>
    <cellStyle name="Cálculo 19 29" xfId="37587"/>
    <cellStyle name="Cálculo 19 3" xfId="10373"/>
    <cellStyle name="Cálculo 19 30" xfId="38993"/>
    <cellStyle name="Cálculo 19 31" xfId="40399"/>
    <cellStyle name="Cálculo 19 32" xfId="41803"/>
    <cellStyle name="Cálculo 19 33" xfId="43203"/>
    <cellStyle name="Cálculo 19 34" xfId="44602"/>
    <cellStyle name="Cálculo 19 35" xfId="45994"/>
    <cellStyle name="Cálculo 19 36" xfId="47371"/>
    <cellStyle name="Cálculo 19 37" xfId="48736"/>
    <cellStyle name="Cálculo 19 4" xfId="8013"/>
    <cellStyle name="Cálculo 19 5" xfId="5931"/>
    <cellStyle name="Cálculo 19 6" xfId="7833"/>
    <cellStyle name="Cálculo 19 7" xfId="10099"/>
    <cellStyle name="Cálculo 19 8" xfId="8621"/>
    <cellStyle name="Cálculo 19 9" xfId="8641"/>
    <cellStyle name="Cálculo 2" xfId="316"/>
    <cellStyle name="Cálculo 2 10" xfId="1002"/>
    <cellStyle name="Cálculo 2 11" xfId="1162"/>
    <cellStyle name="Cálculo 2 12" xfId="1322"/>
    <cellStyle name="Cálculo 2 13" xfId="1481"/>
    <cellStyle name="Cálculo 2 14" xfId="1640"/>
    <cellStyle name="Cálculo 2 15" xfId="1796"/>
    <cellStyle name="Cálculo 2 16" xfId="2338"/>
    <cellStyle name="Cálculo 2 17" xfId="2402"/>
    <cellStyle name="Cálculo 2 18" xfId="2248"/>
    <cellStyle name="Cálculo 2 19" xfId="2439"/>
    <cellStyle name="Cálculo 2 2" xfId="385"/>
    <cellStyle name="Cálculo 2 20" xfId="2981"/>
    <cellStyle name="Cálculo 2 3" xfId="442"/>
    <cellStyle name="Cálculo 2 4" xfId="544"/>
    <cellStyle name="Cálculo 2 5" xfId="601"/>
    <cellStyle name="Cálculo 2 5 2" xfId="57922"/>
    <cellStyle name="Cálculo 2 6" xfId="658"/>
    <cellStyle name="Cálculo 2 6 2" xfId="58001"/>
    <cellStyle name="Cálculo 2 7" xfId="803"/>
    <cellStyle name="Cálculo 2 7 2" xfId="58070"/>
    <cellStyle name="Cálculo 2 8" xfId="729"/>
    <cellStyle name="Cálculo 2 9" xfId="842"/>
    <cellStyle name="Cálculo 20" xfId="4848"/>
    <cellStyle name="Cálculo 20 10" xfId="20033"/>
    <cellStyle name="Cálculo 20 11" xfId="21441"/>
    <cellStyle name="Cálculo 20 12" xfId="22849"/>
    <cellStyle name="Cálculo 20 13" xfId="24257"/>
    <cellStyle name="Cálculo 20 14" xfId="25665"/>
    <cellStyle name="Cálculo 20 15" xfId="27073"/>
    <cellStyle name="Cálculo 20 16" xfId="28481"/>
    <cellStyle name="Cálculo 20 17" xfId="29891"/>
    <cellStyle name="Cálculo 20 18" xfId="31298"/>
    <cellStyle name="Cálculo 20 19" xfId="32708"/>
    <cellStyle name="Cálculo 20 2" xfId="9366"/>
    <cellStyle name="Cálculo 20 20" xfId="31013"/>
    <cellStyle name="Cálculo 20 21" xfId="35216"/>
    <cellStyle name="Cálculo 20 22" xfId="36936"/>
    <cellStyle name="Cálculo 20 23" xfId="38344"/>
    <cellStyle name="Cálculo 20 24" xfId="39750"/>
    <cellStyle name="Cálculo 20 25" xfId="41155"/>
    <cellStyle name="Cálculo 20 26" xfId="42557"/>
    <cellStyle name="Cálculo 20 27" xfId="43956"/>
    <cellStyle name="Cálculo 20 28" xfId="45352"/>
    <cellStyle name="Cálculo 20 29" xfId="46740"/>
    <cellStyle name="Cálculo 20 3" xfId="8635"/>
    <cellStyle name="Cálculo 20 30" xfId="48110"/>
    <cellStyle name="Cálculo 20 31" xfId="49463"/>
    <cellStyle name="Cálculo 20 32" xfId="50790"/>
    <cellStyle name="Cálculo 20 33" xfId="52094"/>
    <cellStyle name="Cálculo 20 34" xfId="53353"/>
    <cellStyle name="Cálculo 20 35" xfId="54545"/>
    <cellStyle name="Cálculo 20 36" xfId="55635"/>
    <cellStyle name="Cálculo 20 37" xfId="56593"/>
    <cellStyle name="Cálculo 20 4" xfId="11585"/>
    <cellStyle name="Cálculo 20 5" xfId="12993"/>
    <cellStyle name="Cálculo 20 6" xfId="14401"/>
    <cellStyle name="Cálculo 20 7" xfId="15809"/>
    <cellStyle name="Cálculo 20 8" xfId="17217"/>
    <cellStyle name="Cálculo 20 9" xfId="18625"/>
    <cellStyle name="Cálculo 21" xfId="4972"/>
    <cellStyle name="Cálculo 21 10" xfId="18708"/>
    <cellStyle name="Cálculo 21 11" xfId="20116"/>
    <cellStyle name="Cálculo 21 12" xfId="21524"/>
    <cellStyle name="Cálculo 21 13" xfId="22932"/>
    <cellStyle name="Cálculo 21 14" xfId="24340"/>
    <cellStyle name="Cálculo 21 15" xfId="25748"/>
    <cellStyle name="Cálculo 21 16" xfId="27156"/>
    <cellStyle name="Cálculo 21 17" xfId="28564"/>
    <cellStyle name="Cálculo 21 18" xfId="29974"/>
    <cellStyle name="Cálculo 21 19" xfId="31381"/>
    <cellStyle name="Cálculo 21 2" xfId="9476"/>
    <cellStyle name="Cálculo 21 20" xfId="35260"/>
    <cellStyle name="Cálculo 21 21" xfId="27725"/>
    <cellStyle name="Cálculo 21 22" xfId="35310"/>
    <cellStyle name="Cálculo 21 23" xfId="37019"/>
    <cellStyle name="Cálculo 21 24" xfId="38427"/>
    <cellStyle name="Cálculo 21 25" xfId="39833"/>
    <cellStyle name="Cálculo 21 26" xfId="41238"/>
    <cellStyle name="Cálculo 21 27" xfId="42640"/>
    <cellStyle name="Cálculo 21 28" xfId="44039"/>
    <cellStyle name="Cálculo 21 29" xfId="45435"/>
    <cellStyle name="Cálculo 21 3" xfId="8009"/>
    <cellStyle name="Cálculo 21 30" xfId="46822"/>
    <cellStyle name="Cálculo 21 31" xfId="48192"/>
    <cellStyle name="Cálculo 21 32" xfId="49544"/>
    <cellStyle name="Cálculo 21 33" xfId="50870"/>
    <cellStyle name="Cálculo 21 34" xfId="52173"/>
    <cellStyle name="Cálculo 21 35" xfId="53428"/>
    <cellStyle name="Cálculo 21 36" xfId="54617"/>
    <cellStyle name="Cálculo 21 37" xfId="55701"/>
    <cellStyle name="Cálculo 21 4" xfId="7746"/>
    <cellStyle name="Cálculo 21 5" xfId="11668"/>
    <cellStyle name="Cálculo 21 6" xfId="13076"/>
    <cellStyle name="Cálculo 21 7" xfId="14484"/>
    <cellStyle name="Cálculo 21 8" xfId="15892"/>
    <cellStyle name="Cálculo 21 9" xfId="17300"/>
    <cellStyle name="Cálculo 22" xfId="5092"/>
    <cellStyle name="Cálculo 22 10" xfId="20927"/>
    <cellStyle name="Cálculo 22 11" xfId="22335"/>
    <cellStyle name="Cálculo 22 12" xfId="23743"/>
    <cellStyle name="Cálculo 22 13" xfId="25151"/>
    <cellStyle name="Cálculo 22 14" xfId="26559"/>
    <cellStyle name="Cálculo 22 15" xfId="27967"/>
    <cellStyle name="Cálculo 22 16" xfId="29376"/>
    <cellStyle name="Cálculo 22 17" xfId="30785"/>
    <cellStyle name="Cálculo 22 18" xfId="32193"/>
    <cellStyle name="Cálculo 22 19" xfId="33601"/>
    <cellStyle name="Cálculo 22 2" xfId="9586"/>
    <cellStyle name="Cálculo 22 20" xfId="34549"/>
    <cellStyle name="Cálculo 22 21" xfId="36421"/>
    <cellStyle name="Cálculo 22 22" xfId="37829"/>
    <cellStyle name="Cálculo 22 23" xfId="39235"/>
    <cellStyle name="Cálculo 22 24" xfId="40640"/>
    <cellStyle name="Cálculo 22 25" xfId="42044"/>
    <cellStyle name="Cálculo 22 26" xfId="43444"/>
    <cellStyle name="Cálculo 22 27" xfId="44840"/>
    <cellStyle name="Cálculo 22 28" xfId="46232"/>
    <cellStyle name="Cálculo 22 29" xfId="47609"/>
    <cellStyle name="Cálculo 22 3" xfId="11071"/>
    <cellStyle name="Cálculo 22 30" xfId="48970"/>
    <cellStyle name="Cálculo 22 31" xfId="50309"/>
    <cellStyle name="Cálculo 22 32" xfId="51619"/>
    <cellStyle name="Cálculo 22 33" xfId="52897"/>
    <cellStyle name="Cálculo 22 34" xfId="54105"/>
    <cellStyle name="Cálculo 22 35" xfId="55229"/>
    <cellStyle name="Cálculo 22 36" xfId="56241"/>
    <cellStyle name="Cálculo 22 37" xfId="57064"/>
    <cellStyle name="Cálculo 22 4" xfId="12479"/>
    <cellStyle name="Cálculo 22 5" xfId="13887"/>
    <cellStyle name="Cálculo 22 6" xfId="15295"/>
    <cellStyle name="Cálculo 22 7" xfId="16703"/>
    <cellStyle name="Cálculo 22 8" xfId="18111"/>
    <cellStyle name="Cálculo 22 9" xfId="19519"/>
    <cellStyle name="Cálculo 23" xfId="5223"/>
    <cellStyle name="Cálculo 23 10" xfId="20013"/>
    <cellStyle name="Cálculo 23 11" xfId="21421"/>
    <cellStyle name="Cálculo 23 12" xfId="22829"/>
    <cellStyle name="Cálculo 23 13" xfId="24237"/>
    <cellStyle name="Cálculo 23 14" xfId="25645"/>
    <cellStyle name="Cálculo 23 15" xfId="27053"/>
    <cellStyle name="Cálculo 23 16" xfId="28461"/>
    <cellStyle name="Cálculo 23 17" xfId="29871"/>
    <cellStyle name="Cálculo 23 18" xfId="31278"/>
    <cellStyle name="Cálculo 23 19" xfId="32688"/>
    <cellStyle name="Cálculo 23 2" xfId="9715"/>
    <cellStyle name="Cálculo 23 20" xfId="30436"/>
    <cellStyle name="Cálculo 23 21" xfId="35196"/>
    <cellStyle name="Cálculo 23 22" xfId="36916"/>
    <cellStyle name="Cálculo 23 23" xfId="38324"/>
    <cellStyle name="Cálculo 23 24" xfId="39730"/>
    <cellStyle name="Cálculo 23 25" xfId="41135"/>
    <cellStyle name="Cálculo 23 26" xfId="42537"/>
    <cellStyle name="Cálculo 23 27" xfId="43936"/>
    <cellStyle name="Cálculo 23 28" xfId="45332"/>
    <cellStyle name="Cálculo 23 29" xfId="46720"/>
    <cellStyle name="Cálculo 23 3" xfId="9105"/>
    <cellStyle name="Cálculo 23 30" xfId="48090"/>
    <cellStyle name="Cálculo 23 31" xfId="49443"/>
    <cellStyle name="Cálculo 23 32" xfId="50770"/>
    <cellStyle name="Cálculo 23 33" xfId="52074"/>
    <cellStyle name="Cálculo 23 34" xfId="53334"/>
    <cellStyle name="Cálculo 23 35" xfId="54527"/>
    <cellStyle name="Cálculo 23 36" xfId="55618"/>
    <cellStyle name="Cálculo 23 37" xfId="56579"/>
    <cellStyle name="Cálculo 23 4" xfId="11565"/>
    <cellStyle name="Cálculo 23 5" xfId="12973"/>
    <cellStyle name="Cálculo 23 6" xfId="14381"/>
    <cellStyle name="Cálculo 23 7" xfId="15789"/>
    <cellStyle name="Cálculo 23 8" xfId="17197"/>
    <cellStyle name="Cálculo 23 9" xfId="18605"/>
    <cellStyle name="Cálculo 24" xfId="5349"/>
    <cellStyle name="Cálculo 24 10" xfId="16890"/>
    <cellStyle name="Cálculo 24 11" xfId="18298"/>
    <cellStyle name="Cálculo 24 12" xfId="19706"/>
    <cellStyle name="Cálculo 24 13" xfId="21114"/>
    <cellStyle name="Cálculo 24 14" xfId="22522"/>
    <cellStyle name="Cálculo 24 15" xfId="23930"/>
    <cellStyle name="Cálculo 24 16" xfId="25338"/>
    <cellStyle name="Cálculo 24 17" xfId="26746"/>
    <cellStyle name="Cálculo 24 18" xfId="28154"/>
    <cellStyle name="Cálculo 24 19" xfId="29563"/>
    <cellStyle name="Cálculo 24 2" xfId="9838"/>
    <cellStyle name="Cálculo 24 20" xfId="30215"/>
    <cellStyle name="Cálculo 24 21" xfId="35512"/>
    <cellStyle name="Cálculo 24 22" xfId="32303"/>
    <cellStyle name="Cálculo 24 23" xfId="34748"/>
    <cellStyle name="Cálculo 24 24" xfId="36608"/>
    <cellStyle name="Cálculo 24 25" xfId="38016"/>
    <cellStyle name="Cálculo 24 26" xfId="39422"/>
    <cellStyle name="Cálculo 24 27" xfId="40827"/>
    <cellStyle name="Cálculo 24 28" xfId="42231"/>
    <cellStyle name="Cálculo 24 29" xfId="43630"/>
    <cellStyle name="Cálculo 24 3" xfId="7948"/>
    <cellStyle name="Cálculo 24 30" xfId="45026"/>
    <cellStyle name="Cálculo 24 31" xfId="46417"/>
    <cellStyle name="Cálculo 24 32" xfId="47791"/>
    <cellStyle name="Cálculo 24 33" xfId="49150"/>
    <cellStyle name="Cálculo 24 34" xfId="50487"/>
    <cellStyle name="Cálculo 24 35" xfId="51794"/>
    <cellStyle name="Cálculo 24 36" xfId="53064"/>
    <cellStyle name="Cálculo 24 37" xfId="54267"/>
    <cellStyle name="Cálculo 24 4" xfId="8489"/>
    <cellStyle name="Cálculo 24 5" xfId="9109"/>
    <cellStyle name="Cálculo 24 6" xfId="11258"/>
    <cellStyle name="Cálculo 24 7" xfId="12666"/>
    <cellStyle name="Cálculo 24 8" xfId="14074"/>
    <cellStyle name="Cálculo 24 9" xfId="15482"/>
    <cellStyle name="Cálculo 25" xfId="5475"/>
    <cellStyle name="Cálculo 25 10" xfId="21019"/>
    <cellStyle name="Cálculo 25 11" xfId="22427"/>
    <cellStyle name="Cálculo 25 12" xfId="23835"/>
    <cellStyle name="Cálculo 25 13" xfId="25243"/>
    <cellStyle name="Cálculo 25 14" xfId="26651"/>
    <cellStyle name="Cálculo 25 15" xfId="28059"/>
    <cellStyle name="Cálculo 25 16" xfId="29468"/>
    <cellStyle name="Cálculo 25 17" xfId="30877"/>
    <cellStyle name="Cálculo 25 18" xfId="32285"/>
    <cellStyle name="Cálculo 25 19" xfId="33693"/>
    <cellStyle name="Cálculo 25 2" xfId="9959"/>
    <cellStyle name="Cálculo 25 20" xfId="34646"/>
    <cellStyle name="Cálculo 25 21" xfId="36513"/>
    <cellStyle name="Cálculo 25 22" xfId="37921"/>
    <cellStyle name="Cálculo 25 23" xfId="39327"/>
    <cellStyle name="Cálculo 25 24" xfId="40732"/>
    <cellStyle name="Cálculo 25 25" xfId="42136"/>
    <cellStyle name="Cálculo 25 26" xfId="43535"/>
    <cellStyle name="Cálculo 25 27" xfId="44931"/>
    <cellStyle name="Cálculo 25 28" xfId="46323"/>
    <cellStyle name="Cálculo 25 29" xfId="47698"/>
    <cellStyle name="Cálculo 25 3" xfId="11163"/>
    <cellStyle name="Cálculo 25 30" xfId="49057"/>
    <cellStyle name="Cálculo 25 31" xfId="50396"/>
    <cellStyle name="Cálculo 25 32" xfId="51705"/>
    <cellStyle name="Cálculo 25 33" xfId="52980"/>
    <cellStyle name="Cálculo 25 34" xfId="54186"/>
    <cellStyle name="Cálculo 25 35" xfId="55302"/>
    <cellStyle name="Cálculo 25 36" xfId="56307"/>
    <cellStyle name="Cálculo 25 37" xfId="57118"/>
    <cellStyle name="Cálculo 25 4" xfId="12571"/>
    <cellStyle name="Cálculo 25 5" xfId="13979"/>
    <cellStyle name="Cálculo 25 6" xfId="15387"/>
    <cellStyle name="Cálculo 25 7" xfId="16795"/>
    <cellStyle name="Cálculo 25 8" xfId="18203"/>
    <cellStyle name="Cálculo 25 9" xfId="19611"/>
    <cellStyle name="Cálculo 26" xfId="5597"/>
    <cellStyle name="Cálculo 26 10" xfId="19829"/>
    <cellStyle name="Cálculo 26 11" xfId="21237"/>
    <cellStyle name="Cálculo 26 12" xfId="22645"/>
    <cellStyle name="Cálculo 26 13" xfId="24053"/>
    <cellStyle name="Cálculo 26 14" xfId="25461"/>
    <cellStyle name="Cálculo 26 15" xfId="26869"/>
    <cellStyle name="Cálculo 26 16" xfId="28277"/>
    <cellStyle name="Cálculo 26 17" xfId="29686"/>
    <cellStyle name="Cálculo 26 18" xfId="31094"/>
    <cellStyle name="Cálculo 26 19" xfId="32503"/>
    <cellStyle name="Cálculo 26 2" xfId="10078"/>
    <cellStyle name="Cálculo 26 20" xfId="33217"/>
    <cellStyle name="Cálculo 26 21" xfId="34881"/>
    <cellStyle name="Cálculo 26 22" xfId="36731"/>
    <cellStyle name="Cálculo 26 23" xfId="38139"/>
    <cellStyle name="Cálculo 26 24" xfId="39545"/>
    <cellStyle name="Cálculo 26 25" xfId="40950"/>
    <cellStyle name="Cálculo 26 26" xfId="42353"/>
    <cellStyle name="Cálculo 26 27" xfId="43752"/>
    <cellStyle name="Cálculo 26 28" xfId="45148"/>
    <cellStyle name="Cálculo 26 29" xfId="46538"/>
    <cellStyle name="Cálculo 26 3" xfId="10332"/>
    <cellStyle name="Cálculo 26 30" xfId="47912"/>
    <cellStyle name="Cálculo 26 31" xfId="49269"/>
    <cellStyle name="Cálculo 26 32" xfId="50602"/>
    <cellStyle name="Cálculo 26 33" xfId="51907"/>
    <cellStyle name="Cálculo 26 34" xfId="53173"/>
    <cellStyle name="Cálculo 26 35" xfId="54372"/>
    <cellStyle name="Cálculo 26 36" xfId="55473"/>
    <cellStyle name="Cálculo 26 37" xfId="56452"/>
    <cellStyle name="Cálculo 26 4" xfId="11381"/>
    <cellStyle name="Cálculo 26 5" xfId="12789"/>
    <cellStyle name="Cálculo 26 6" xfId="14197"/>
    <cellStyle name="Cálculo 26 7" xfId="15605"/>
    <cellStyle name="Cálculo 26 8" xfId="17013"/>
    <cellStyle name="Cálculo 26 9" xfId="18421"/>
    <cellStyle name="Cálculo 27" xfId="3329"/>
    <cellStyle name="Cálculo 27 10" xfId="19206"/>
    <cellStyle name="Cálculo 27 11" xfId="20614"/>
    <cellStyle name="Cálculo 27 12" xfId="22022"/>
    <cellStyle name="Cálculo 27 13" xfId="23430"/>
    <cellStyle name="Cálculo 27 14" xfId="24838"/>
    <cellStyle name="Cálculo 27 15" xfId="26246"/>
    <cellStyle name="Cálculo 27 16" xfId="27654"/>
    <cellStyle name="Cálculo 27 17" xfId="29063"/>
    <cellStyle name="Cálculo 27 18" xfId="30472"/>
    <cellStyle name="Cálculo 27 19" xfId="31880"/>
    <cellStyle name="Cálculo 27 2" xfId="7912"/>
    <cellStyle name="Cálculo 27 20" xfId="33517"/>
    <cellStyle name="Cálculo 27 21" xfId="32603"/>
    <cellStyle name="Cálculo 27 22" xfId="36108"/>
    <cellStyle name="Cálculo 27 23" xfId="37516"/>
    <cellStyle name="Cálculo 27 24" xfId="38922"/>
    <cellStyle name="Cálculo 27 25" xfId="40328"/>
    <cellStyle name="Cálculo 27 26" xfId="41732"/>
    <cellStyle name="Cálculo 27 27" xfId="43132"/>
    <cellStyle name="Cálculo 27 28" xfId="44531"/>
    <cellStyle name="Cálculo 27 29" xfId="45924"/>
    <cellStyle name="Cálculo 27 3" xfId="7602"/>
    <cellStyle name="Cálculo 27 30" xfId="47301"/>
    <cellStyle name="Cálculo 27 31" xfId="48667"/>
    <cellStyle name="Cálculo 27 32" xfId="50013"/>
    <cellStyle name="Cálculo 27 33" xfId="51329"/>
    <cellStyle name="Cálculo 27 34" xfId="52620"/>
    <cellStyle name="Cálculo 27 35" xfId="53852"/>
    <cellStyle name="Cálculo 27 36" xfId="54995"/>
    <cellStyle name="Cálculo 27 37" xfId="56038"/>
    <cellStyle name="Cálculo 27 4" xfId="10758"/>
    <cellStyle name="Cálculo 27 5" xfId="12166"/>
    <cellStyle name="Cálculo 27 6" xfId="13574"/>
    <cellStyle name="Cálculo 27 7" xfId="14982"/>
    <cellStyle name="Cálculo 27 8" xfId="16390"/>
    <cellStyle name="Cálculo 27 9" xfId="17798"/>
    <cellStyle name="Cálculo 28" xfId="5864"/>
    <cellStyle name="Cálculo 28 10" xfId="18560"/>
    <cellStyle name="Cálculo 28 11" xfId="19968"/>
    <cellStyle name="Cálculo 28 12" xfId="21376"/>
    <cellStyle name="Cálculo 28 13" xfId="22784"/>
    <cellStyle name="Cálculo 28 14" xfId="24192"/>
    <cellStyle name="Cálculo 28 15" xfId="25600"/>
    <cellStyle name="Cálculo 28 16" xfId="27008"/>
    <cellStyle name="Cálculo 28 17" xfId="28416"/>
    <cellStyle name="Cálculo 28 18" xfId="29826"/>
    <cellStyle name="Cálculo 28 19" xfId="31233"/>
    <cellStyle name="Cálculo 28 2" xfId="10323"/>
    <cellStyle name="Cálculo 28 20" xfId="35701"/>
    <cellStyle name="Cálculo 28 21" xfId="33511"/>
    <cellStyle name="Cálculo 28 22" xfId="35145"/>
    <cellStyle name="Cálculo 28 23" xfId="36871"/>
    <cellStyle name="Cálculo 28 24" xfId="38279"/>
    <cellStyle name="Cálculo 28 25" xfId="39685"/>
    <cellStyle name="Cálculo 28 26" xfId="41090"/>
    <cellStyle name="Cálculo 28 27" xfId="42492"/>
    <cellStyle name="Cálculo 28 28" xfId="43891"/>
    <cellStyle name="Cálculo 28 29" xfId="45287"/>
    <cellStyle name="Cálculo 28 3" xfId="8721"/>
    <cellStyle name="Cálculo 28 30" xfId="46675"/>
    <cellStyle name="Cálculo 28 31" xfId="48045"/>
    <cellStyle name="Cálculo 28 32" xfId="49398"/>
    <cellStyle name="Cálculo 28 33" xfId="50726"/>
    <cellStyle name="Cálculo 28 34" xfId="52030"/>
    <cellStyle name="Cálculo 28 35" xfId="53290"/>
    <cellStyle name="Cálculo 28 36" xfId="54484"/>
    <cellStyle name="Cálculo 28 37" xfId="55575"/>
    <cellStyle name="Cálculo 28 4" xfId="7098"/>
    <cellStyle name="Cálculo 28 5" xfId="11520"/>
    <cellStyle name="Cálculo 28 6" xfId="12928"/>
    <cellStyle name="Cálculo 28 7" xfId="14336"/>
    <cellStyle name="Cálculo 28 8" xfId="15744"/>
    <cellStyle name="Cálculo 28 9" xfId="17152"/>
    <cellStyle name="Cálculo 29" xfId="5991"/>
    <cellStyle name="Cálculo 29 10" xfId="21706"/>
    <cellStyle name="Cálculo 29 11" xfId="23114"/>
    <cellStyle name="Cálculo 29 12" xfId="24522"/>
    <cellStyle name="Cálculo 29 13" xfId="25930"/>
    <cellStyle name="Cálculo 29 14" xfId="27338"/>
    <cellStyle name="Cálculo 29 15" xfId="28746"/>
    <cellStyle name="Cálculo 29 16" xfId="30156"/>
    <cellStyle name="Cálculo 29 17" xfId="31563"/>
    <cellStyle name="Cálculo 29 18" xfId="32973"/>
    <cellStyle name="Cálculo 29 19" xfId="34379"/>
    <cellStyle name="Cálculo 29 2" xfId="10442"/>
    <cellStyle name="Cálculo 29 20" xfId="35792"/>
    <cellStyle name="Cálculo 29 21" xfId="37200"/>
    <cellStyle name="Cálculo 29 22" xfId="38608"/>
    <cellStyle name="Cálculo 29 23" xfId="40014"/>
    <cellStyle name="Cálculo 29 24" xfId="41419"/>
    <cellStyle name="Cálculo 29 25" xfId="42821"/>
    <cellStyle name="Cálculo 29 26" xfId="44220"/>
    <cellStyle name="Cálculo 29 27" xfId="45616"/>
    <cellStyle name="Cálculo 29 28" xfId="47000"/>
    <cellStyle name="Cálculo 29 29" xfId="48369"/>
    <cellStyle name="Cálculo 29 3" xfId="11850"/>
    <cellStyle name="Cálculo 29 30" xfId="49720"/>
    <cellStyle name="Cálculo 29 31" xfId="51042"/>
    <cellStyle name="Cálculo 29 32" xfId="52340"/>
    <cellStyle name="Cálculo 29 33" xfId="53585"/>
    <cellStyle name="Cálculo 29 34" xfId="54756"/>
    <cellStyle name="Cálculo 29 35" xfId="55825"/>
    <cellStyle name="Cálculo 29 36" xfId="56750"/>
    <cellStyle name="Cálculo 29 37" xfId="57456"/>
    <cellStyle name="Cálculo 29 4" xfId="13258"/>
    <cellStyle name="Cálculo 29 5" xfId="14666"/>
    <cellStyle name="Cálculo 29 6" xfId="16074"/>
    <cellStyle name="Cálculo 29 7" xfId="17482"/>
    <cellStyle name="Cálculo 29 8" xfId="18890"/>
    <cellStyle name="Cálculo 29 9" xfId="20298"/>
    <cellStyle name="Cálculo 3" xfId="343"/>
    <cellStyle name="Cálculo 3 10" xfId="1901"/>
    <cellStyle name="Cálculo 3 11" xfId="2056"/>
    <cellStyle name="Cálculo 3 12" xfId="2211"/>
    <cellStyle name="Cálculo 3 13" xfId="2354"/>
    <cellStyle name="Cálculo 3 14" xfId="2546"/>
    <cellStyle name="Cálculo 3 15" xfId="2699"/>
    <cellStyle name="Cálculo 3 16" xfId="3041"/>
    <cellStyle name="Cálculo 3 2" xfId="756"/>
    <cellStyle name="Cálculo 3 2 2" xfId="57962"/>
    <cellStyle name="Cálculo 3 3" xfId="526"/>
    <cellStyle name="Cálculo 3 3 2" xfId="58041"/>
    <cellStyle name="Cálculo 3 4" xfId="951"/>
    <cellStyle name="Cálculo 3 4 2" xfId="58110"/>
    <cellStyle name="Cálculo 3 5" xfId="1111"/>
    <cellStyle name="Cálculo 3 6" xfId="1271"/>
    <cellStyle name="Cálculo 3 7" xfId="1431"/>
    <cellStyle name="Cálculo 3 8" xfId="1589"/>
    <cellStyle name="Cálculo 3 9" xfId="1746"/>
    <cellStyle name="Cálculo 30" xfId="6118"/>
    <cellStyle name="Cálculo 30 10" xfId="21823"/>
    <cellStyle name="Cálculo 30 11" xfId="23231"/>
    <cellStyle name="Cálculo 30 12" xfId="24639"/>
    <cellStyle name="Cálculo 30 13" xfId="26047"/>
    <cellStyle name="Cálculo 30 14" xfId="27455"/>
    <cellStyle name="Cálculo 30 15" xfId="28863"/>
    <cellStyle name="Cálculo 30 16" xfId="30273"/>
    <cellStyle name="Cálculo 30 17" xfId="31680"/>
    <cellStyle name="Cálculo 30 18" xfId="33090"/>
    <cellStyle name="Cálculo 30 19" xfId="34496"/>
    <cellStyle name="Cálculo 30 2" xfId="10559"/>
    <cellStyle name="Cálculo 30 20" xfId="35908"/>
    <cellStyle name="Cálculo 30 21" xfId="37316"/>
    <cellStyle name="Cálculo 30 22" xfId="38724"/>
    <cellStyle name="Cálculo 30 23" xfId="40130"/>
    <cellStyle name="Cálculo 30 24" xfId="41535"/>
    <cellStyle name="Cálculo 30 25" xfId="42935"/>
    <cellStyle name="Cálculo 30 26" xfId="44334"/>
    <cellStyle name="Cálculo 30 27" xfId="45729"/>
    <cellStyle name="Cálculo 30 28" xfId="47110"/>
    <cellStyle name="Cálculo 30 29" xfId="48477"/>
    <cellStyle name="Cálculo 30 3" xfId="11967"/>
    <cellStyle name="Cálculo 30 30" xfId="49827"/>
    <cellStyle name="Cálculo 30 31" xfId="51147"/>
    <cellStyle name="Cálculo 30 32" xfId="52442"/>
    <cellStyle name="Cálculo 30 33" xfId="53683"/>
    <cellStyle name="Cálculo 30 34" xfId="54847"/>
    <cellStyle name="Cálculo 30 35" xfId="55909"/>
    <cellStyle name="Cálculo 30 36" xfId="56813"/>
    <cellStyle name="Cálculo 30 37" xfId="57493"/>
    <cellStyle name="Cálculo 30 4" xfId="13375"/>
    <cellStyle name="Cálculo 30 5" xfId="14783"/>
    <cellStyle name="Cálculo 30 6" xfId="16191"/>
    <cellStyle name="Cálculo 30 7" xfId="17599"/>
    <cellStyle name="Cálculo 30 8" xfId="19007"/>
    <cellStyle name="Cálculo 30 9" xfId="20415"/>
    <cellStyle name="Cálculo 31" xfId="6245"/>
    <cellStyle name="Cálculo 31 10" xfId="21940"/>
    <cellStyle name="Cálculo 31 11" xfId="23348"/>
    <cellStyle name="Cálculo 31 12" xfId="24756"/>
    <cellStyle name="Cálculo 31 13" xfId="26164"/>
    <cellStyle name="Cálculo 31 14" xfId="27572"/>
    <cellStyle name="Cálculo 31 15" xfId="28980"/>
    <cellStyle name="Cálculo 31 16" xfId="30390"/>
    <cellStyle name="Cálculo 31 17" xfId="31797"/>
    <cellStyle name="Cálculo 31 18" xfId="33206"/>
    <cellStyle name="Cálculo 31 19" xfId="34613"/>
    <cellStyle name="Cálculo 31 2" xfId="10676"/>
    <cellStyle name="Cálculo 31 20" xfId="36025"/>
    <cellStyle name="Cálculo 31 21" xfId="37433"/>
    <cellStyle name="Cálculo 31 22" xfId="38841"/>
    <cellStyle name="Cálculo 31 23" xfId="40247"/>
    <cellStyle name="Cálculo 31 24" xfId="41651"/>
    <cellStyle name="Cálculo 31 25" xfId="43051"/>
    <cellStyle name="Cálculo 31 26" xfId="44450"/>
    <cellStyle name="Cálculo 31 27" xfId="45843"/>
    <cellStyle name="Cálculo 31 28" xfId="47222"/>
    <cellStyle name="Cálculo 31 29" xfId="48588"/>
    <cellStyle name="Cálculo 31 3" xfId="12084"/>
    <cellStyle name="Cálculo 31 30" xfId="49938"/>
    <cellStyle name="Cálculo 31 31" xfId="51257"/>
    <cellStyle name="Cálculo 31 32" xfId="52550"/>
    <cellStyle name="Cálculo 31 33" xfId="53788"/>
    <cellStyle name="Cálculo 31 34" xfId="54942"/>
    <cellStyle name="Cálculo 31 35" xfId="55993"/>
    <cellStyle name="Cálculo 31 36" xfId="56872"/>
    <cellStyle name="Cálculo 31 37" xfId="57530"/>
    <cellStyle name="Cálculo 31 4" xfId="13492"/>
    <cellStyle name="Cálculo 31 5" xfId="14900"/>
    <cellStyle name="Cálculo 31 6" xfId="16308"/>
    <cellStyle name="Cálculo 31 7" xfId="17716"/>
    <cellStyle name="Cálculo 31 8" xfId="19124"/>
    <cellStyle name="Cálculo 31 9" xfId="20532"/>
    <cellStyle name="Cálculo 32" xfId="6372"/>
    <cellStyle name="Cálculo 32 10" xfId="22054"/>
    <cellStyle name="Cálculo 32 11" xfId="23462"/>
    <cellStyle name="Cálculo 32 12" xfId="24870"/>
    <cellStyle name="Cálculo 32 13" xfId="26278"/>
    <cellStyle name="Cálculo 32 14" xfId="27686"/>
    <cellStyle name="Cálculo 32 15" xfId="29095"/>
    <cellStyle name="Cálculo 32 16" xfId="30504"/>
    <cellStyle name="Cálculo 32 17" xfId="31912"/>
    <cellStyle name="Cálculo 32 18" xfId="33321"/>
    <cellStyle name="Cálculo 32 19" xfId="34729"/>
    <cellStyle name="Cálculo 32 2" xfId="10790"/>
    <cellStyle name="Cálculo 32 20" xfId="36140"/>
    <cellStyle name="Cálculo 32 21" xfId="37548"/>
    <cellStyle name="Cálculo 32 22" xfId="38954"/>
    <cellStyle name="Cálculo 32 23" xfId="40360"/>
    <cellStyle name="Cálculo 32 24" xfId="41764"/>
    <cellStyle name="Cálculo 32 25" xfId="43164"/>
    <cellStyle name="Cálculo 32 26" xfId="44563"/>
    <cellStyle name="Cálculo 32 27" xfId="45956"/>
    <cellStyle name="Cálculo 32 28" xfId="47333"/>
    <cellStyle name="Cálculo 32 29" xfId="48698"/>
    <cellStyle name="Cálculo 32 3" xfId="12198"/>
    <cellStyle name="Cálculo 32 30" xfId="50044"/>
    <cellStyle name="Cálculo 32 31" xfId="51360"/>
    <cellStyle name="Cálculo 32 32" xfId="52649"/>
    <cellStyle name="Cálculo 32 33" xfId="53880"/>
    <cellStyle name="Cálculo 32 34" xfId="55023"/>
    <cellStyle name="Cálculo 32 35" xfId="56064"/>
    <cellStyle name="Cálculo 32 36" xfId="56929"/>
    <cellStyle name="Cálculo 32 37" xfId="57566"/>
    <cellStyle name="Cálculo 32 4" xfId="13606"/>
    <cellStyle name="Cálculo 32 5" xfId="15014"/>
    <cellStyle name="Cálculo 32 6" xfId="16422"/>
    <cellStyle name="Cálculo 32 7" xfId="17830"/>
    <cellStyle name="Cálculo 32 8" xfId="19238"/>
    <cellStyle name="Cálculo 32 9" xfId="20646"/>
    <cellStyle name="Cálculo 33" xfId="6499"/>
    <cellStyle name="Cálculo 33 10" xfId="22170"/>
    <cellStyle name="Cálculo 33 11" xfId="23578"/>
    <cellStyle name="Cálculo 33 12" xfId="24986"/>
    <cellStyle name="Cálculo 33 13" xfId="26394"/>
    <cellStyle name="Cálculo 33 14" xfId="27802"/>
    <cellStyle name="Cálculo 33 15" xfId="29211"/>
    <cellStyle name="Cálculo 33 16" xfId="30620"/>
    <cellStyle name="Cálculo 33 17" xfId="32028"/>
    <cellStyle name="Cálculo 33 18" xfId="33437"/>
    <cellStyle name="Cálculo 33 19" xfId="34845"/>
    <cellStyle name="Cálculo 33 2" xfId="10906"/>
    <cellStyle name="Cálculo 33 20" xfId="36256"/>
    <cellStyle name="Cálculo 33 21" xfId="37664"/>
    <cellStyle name="Cálculo 33 22" xfId="39070"/>
    <cellStyle name="Cálculo 33 23" xfId="40475"/>
    <cellStyle name="Cálculo 33 24" xfId="41879"/>
    <cellStyle name="Cálculo 33 25" xfId="43279"/>
    <cellStyle name="Cálculo 33 26" xfId="44677"/>
    <cellStyle name="Cálculo 33 27" xfId="46069"/>
    <cellStyle name="Cálculo 33 28" xfId="47446"/>
    <cellStyle name="Cálculo 33 29" xfId="48811"/>
    <cellStyle name="Cálculo 33 3" xfId="12314"/>
    <cellStyle name="Cálculo 33 30" xfId="50152"/>
    <cellStyle name="Cálculo 33 31" xfId="51465"/>
    <cellStyle name="Cálculo 33 32" xfId="52750"/>
    <cellStyle name="Cálculo 33 33" xfId="53971"/>
    <cellStyle name="Cálculo 33 34" xfId="55109"/>
    <cellStyle name="Cálculo 33 35" xfId="56138"/>
    <cellStyle name="Cálculo 33 36" xfId="56989"/>
    <cellStyle name="Cálculo 33 37" xfId="57602"/>
    <cellStyle name="Cálculo 33 4" xfId="13722"/>
    <cellStyle name="Cálculo 33 5" xfId="15130"/>
    <cellStyle name="Cálculo 33 6" xfId="16538"/>
    <cellStyle name="Cálculo 33 7" xfId="17946"/>
    <cellStyle name="Cálculo 33 8" xfId="19354"/>
    <cellStyle name="Cálculo 33 9" xfId="20762"/>
    <cellStyle name="Cálculo 34" xfId="6626"/>
    <cellStyle name="Cálculo 34 10" xfId="22284"/>
    <cellStyle name="Cálculo 34 11" xfId="23692"/>
    <cellStyle name="Cálculo 34 12" xfId="25100"/>
    <cellStyle name="Cálculo 34 13" xfId="26508"/>
    <cellStyle name="Cálculo 34 14" xfId="27916"/>
    <cellStyle name="Cálculo 34 15" xfId="29325"/>
    <cellStyle name="Cálculo 34 16" xfId="30734"/>
    <cellStyle name="Cálculo 34 17" xfId="32142"/>
    <cellStyle name="Cálculo 34 18" xfId="33550"/>
    <cellStyle name="Cálculo 34 19" xfId="34959"/>
    <cellStyle name="Cálculo 34 2" xfId="11020"/>
    <cellStyle name="Cálculo 34 20" xfId="36370"/>
    <cellStyle name="Cálculo 34 21" xfId="37778"/>
    <cellStyle name="Cálculo 34 22" xfId="39184"/>
    <cellStyle name="Cálculo 34 23" xfId="40589"/>
    <cellStyle name="Cálculo 34 24" xfId="41993"/>
    <cellStyle name="Cálculo 34 25" xfId="43393"/>
    <cellStyle name="Cálculo 34 26" xfId="44790"/>
    <cellStyle name="Cálculo 34 27" xfId="46182"/>
    <cellStyle name="Cálculo 34 28" xfId="47559"/>
    <cellStyle name="Cálculo 34 29" xfId="48921"/>
    <cellStyle name="Cálculo 34 3" xfId="12428"/>
    <cellStyle name="Cálculo 34 30" xfId="50260"/>
    <cellStyle name="Cálculo 34 31" xfId="51570"/>
    <cellStyle name="Cálculo 34 32" xfId="52850"/>
    <cellStyle name="Cálculo 34 33" xfId="54067"/>
    <cellStyle name="Cálculo 34 34" xfId="55195"/>
    <cellStyle name="Cálculo 34 35" xfId="56213"/>
    <cellStyle name="Cálculo 34 36" xfId="57043"/>
    <cellStyle name="Cálculo 34 37" xfId="57638"/>
    <cellStyle name="Cálculo 34 4" xfId="13836"/>
    <cellStyle name="Cálculo 34 5" xfId="15244"/>
    <cellStyle name="Cálculo 34 6" xfId="16652"/>
    <cellStyle name="Cálculo 34 7" xfId="18060"/>
    <cellStyle name="Cálculo 34 8" xfId="19468"/>
    <cellStyle name="Cálculo 34 9" xfId="20876"/>
    <cellStyle name="Cálculo 35" xfId="6753"/>
    <cellStyle name="Cálculo 35 10" xfId="22396"/>
    <cellStyle name="Cálculo 35 11" xfId="23804"/>
    <cellStyle name="Cálculo 35 12" xfId="25212"/>
    <cellStyle name="Cálculo 35 13" xfId="26620"/>
    <cellStyle name="Cálculo 35 14" xfId="28028"/>
    <cellStyle name="Cálculo 35 15" xfId="29437"/>
    <cellStyle name="Cálculo 35 16" xfId="30846"/>
    <cellStyle name="Cálculo 35 17" xfId="32254"/>
    <cellStyle name="Cálculo 35 18" xfId="33662"/>
    <cellStyle name="Cálculo 35 19" xfId="35070"/>
    <cellStyle name="Cálculo 35 2" xfId="11132"/>
    <cellStyle name="Cálculo 35 20" xfId="36482"/>
    <cellStyle name="Cálculo 35 21" xfId="37890"/>
    <cellStyle name="Cálculo 35 22" xfId="39296"/>
    <cellStyle name="Cálculo 35 23" xfId="40701"/>
    <cellStyle name="Cálculo 35 24" xfId="42105"/>
    <cellStyle name="Cálculo 35 25" xfId="43504"/>
    <cellStyle name="Cálculo 35 26" xfId="44900"/>
    <cellStyle name="Cálculo 35 27" xfId="46292"/>
    <cellStyle name="Cálculo 35 28" xfId="47669"/>
    <cellStyle name="Cálculo 35 29" xfId="49028"/>
    <cellStyle name="Cálculo 35 3" xfId="12540"/>
    <cellStyle name="Cálculo 35 30" xfId="50367"/>
    <cellStyle name="Cálculo 35 31" xfId="51677"/>
    <cellStyle name="Cálculo 35 32" xfId="52953"/>
    <cellStyle name="Cálculo 35 33" xfId="54160"/>
    <cellStyle name="Cálculo 35 34" xfId="55280"/>
    <cellStyle name="Cálculo 35 35" xfId="56287"/>
    <cellStyle name="Cálculo 35 36" xfId="57101"/>
    <cellStyle name="Cálculo 35 37" xfId="57674"/>
    <cellStyle name="Cálculo 35 4" xfId="13948"/>
    <cellStyle name="Cálculo 35 5" xfId="15356"/>
    <cellStyle name="Cálculo 35 6" xfId="16764"/>
    <cellStyle name="Cálculo 35 7" xfId="18172"/>
    <cellStyle name="Cálculo 35 8" xfId="19580"/>
    <cellStyle name="Cálculo 35 9" xfId="20988"/>
    <cellStyle name="Cálculo 36" xfId="6880"/>
    <cellStyle name="Cálculo 36 10" xfId="22505"/>
    <cellStyle name="Cálculo 36 11" xfId="23913"/>
    <cellStyle name="Cálculo 36 12" xfId="25321"/>
    <cellStyle name="Cálculo 36 13" xfId="26729"/>
    <cellStyle name="Cálculo 36 14" xfId="28137"/>
    <cellStyle name="Cálculo 36 15" xfId="29546"/>
    <cellStyle name="Cálculo 36 16" xfId="30955"/>
    <cellStyle name="Cálculo 36 17" xfId="32363"/>
    <cellStyle name="Cálculo 36 18" xfId="33770"/>
    <cellStyle name="Cálculo 36 19" xfId="35179"/>
    <cellStyle name="Cálculo 36 2" xfId="11241"/>
    <cellStyle name="Cálculo 36 20" xfId="36591"/>
    <cellStyle name="Cálculo 36 21" xfId="37999"/>
    <cellStyle name="Cálculo 36 22" xfId="39405"/>
    <cellStyle name="Cálculo 36 23" xfId="40810"/>
    <cellStyle name="Cálculo 36 24" xfId="42214"/>
    <cellStyle name="Cálculo 36 25" xfId="43613"/>
    <cellStyle name="Cálculo 36 26" xfId="45009"/>
    <cellStyle name="Cálculo 36 27" xfId="46400"/>
    <cellStyle name="Cálculo 36 28" xfId="47774"/>
    <cellStyle name="Cálculo 36 29" xfId="49133"/>
    <cellStyle name="Cálculo 36 3" xfId="12649"/>
    <cellStyle name="Cálculo 36 30" xfId="50470"/>
    <cellStyle name="Cálculo 36 31" xfId="51778"/>
    <cellStyle name="Cálculo 36 32" xfId="53048"/>
    <cellStyle name="Cálculo 36 33" xfId="54251"/>
    <cellStyle name="Cálculo 36 34" xfId="55362"/>
    <cellStyle name="Cálculo 36 35" xfId="56361"/>
    <cellStyle name="Cálculo 36 36" xfId="57160"/>
    <cellStyle name="Cálculo 36 37" xfId="57710"/>
    <cellStyle name="Cálculo 36 4" xfId="14057"/>
    <cellStyle name="Cálculo 36 5" xfId="15465"/>
    <cellStyle name="Cálculo 36 6" xfId="16873"/>
    <cellStyle name="Cálculo 36 7" xfId="18281"/>
    <cellStyle name="Cálculo 36 8" xfId="19689"/>
    <cellStyle name="Cálculo 36 9" xfId="21097"/>
    <cellStyle name="Cálculo 37" xfId="7007"/>
    <cellStyle name="Cálculo 37 10" xfId="22611"/>
    <cellStyle name="Cálculo 37 11" xfId="24019"/>
    <cellStyle name="Cálculo 37 12" xfId="25427"/>
    <cellStyle name="Cálculo 37 13" xfId="26835"/>
    <cellStyle name="Cálculo 37 14" xfId="28243"/>
    <cellStyle name="Cálculo 37 15" xfId="29652"/>
    <cellStyle name="Cálculo 37 16" xfId="31061"/>
    <cellStyle name="Cálculo 37 17" xfId="32469"/>
    <cellStyle name="Cálculo 37 18" xfId="33876"/>
    <cellStyle name="Cálculo 37 19" xfId="35285"/>
    <cellStyle name="Cálculo 37 2" xfId="11347"/>
    <cellStyle name="Cálculo 37 20" xfId="36697"/>
    <cellStyle name="Cálculo 37 21" xfId="38105"/>
    <cellStyle name="Cálculo 37 22" xfId="39511"/>
    <cellStyle name="Cálculo 37 23" xfId="40916"/>
    <cellStyle name="Cálculo 37 24" xfId="42319"/>
    <cellStyle name="Cálculo 37 25" xfId="43718"/>
    <cellStyle name="Cálculo 37 26" xfId="45114"/>
    <cellStyle name="Cálculo 37 27" xfId="46504"/>
    <cellStyle name="Cálculo 37 28" xfId="47878"/>
    <cellStyle name="Cálculo 37 29" xfId="49236"/>
    <cellStyle name="Cálculo 37 3" xfId="12755"/>
    <cellStyle name="Cálculo 37 30" xfId="50570"/>
    <cellStyle name="Cálculo 37 31" xfId="51875"/>
    <cellStyle name="Cálculo 37 32" xfId="53143"/>
    <cellStyle name="Cálculo 37 33" xfId="54344"/>
    <cellStyle name="Cálculo 37 34" xfId="55448"/>
    <cellStyle name="Cálculo 37 35" xfId="56432"/>
    <cellStyle name="Cálculo 37 36" xfId="57214"/>
    <cellStyle name="Cálculo 37 37" xfId="57745"/>
    <cellStyle name="Cálculo 37 4" xfId="14163"/>
    <cellStyle name="Cálculo 37 5" xfId="15571"/>
    <cellStyle name="Cálculo 37 6" xfId="16979"/>
    <cellStyle name="Cálculo 37 7" xfId="18387"/>
    <cellStyle name="Cálculo 37 8" xfId="19795"/>
    <cellStyle name="Cálculo 37 9" xfId="21203"/>
    <cellStyle name="Cálculo 38" xfId="7134"/>
    <cellStyle name="Cálculo 38 10" xfId="22714"/>
    <cellStyle name="Cálculo 38 11" xfId="24122"/>
    <cellStyle name="Cálculo 38 12" xfId="25530"/>
    <cellStyle name="Cálculo 38 13" xfId="26938"/>
    <cellStyle name="Cálculo 38 14" xfId="28346"/>
    <cellStyle name="Cálculo 38 15" xfId="29755"/>
    <cellStyle name="Cálculo 38 16" xfId="31162"/>
    <cellStyle name="Cálculo 38 17" xfId="32572"/>
    <cellStyle name="Cálculo 38 18" xfId="33979"/>
    <cellStyle name="Cálculo 38 19" xfId="35387"/>
    <cellStyle name="Cálculo 38 2" xfId="11450"/>
    <cellStyle name="Cálculo 38 20" xfId="36800"/>
    <cellStyle name="Cálculo 38 21" xfId="38208"/>
    <cellStyle name="Cálculo 38 22" xfId="39614"/>
    <cellStyle name="Cálculo 38 23" xfId="41019"/>
    <cellStyle name="Cálculo 38 24" xfId="42422"/>
    <cellStyle name="Cálculo 38 25" xfId="43821"/>
    <cellStyle name="Cálculo 38 26" xfId="45217"/>
    <cellStyle name="Cálculo 38 27" xfId="46607"/>
    <cellStyle name="Cálculo 38 28" xfId="47979"/>
    <cellStyle name="Cálculo 38 29" xfId="49332"/>
    <cellStyle name="Cálculo 38 3" xfId="12858"/>
    <cellStyle name="Cálculo 38 30" xfId="50664"/>
    <cellStyle name="Cálculo 38 31" xfId="51968"/>
    <cellStyle name="Cálculo 38 32" xfId="53231"/>
    <cellStyle name="Cálculo 38 33" xfId="54426"/>
    <cellStyle name="Cálculo 38 34" xfId="55524"/>
    <cellStyle name="Cálculo 38 35" xfId="56495"/>
    <cellStyle name="Cálculo 38 36" xfId="57268"/>
    <cellStyle name="Cálculo 38 37" xfId="57779"/>
    <cellStyle name="Cálculo 38 4" xfId="14266"/>
    <cellStyle name="Cálculo 38 5" xfId="15674"/>
    <cellStyle name="Cálculo 38 6" xfId="17082"/>
    <cellStyle name="Cálculo 38 7" xfId="18490"/>
    <cellStyle name="Cálculo 38 8" xfId="19898"/>
    <cellStyle name="Cálculo 38 9" xfId="21306"/>
    <cellStyle name="Cálculo 39" xfId="7261"/>
    <cellStyle name="Cálculo 39 10" xfId="22813"/>
    <cellStyle name="Cálculo 39 11" xfId="24221"/>
    <cellStyle name="Cálculo 39 12" xfId="25629"/>
    <cellStyle name="Cálculo 39 13" xfId="27037"/>
    <cellStyle name="Cálculo 39 14" xfId="28445"/>
    <cellStyle name="Cálculo 39 15" xfId="29855"/>
    <cellStyle name="Cálculo 39 16" xfId="31262"/>
    <cellStyle name="Cálculo 39 17" xfId="32672"/>
    <cellStyle name="Cálculo 39 18" xfId="34079"/>
    <cellStyle name="Cálculo 39 19" xfId="35487"/>
    <cellStyle name="Cálculo 39 2" xfId="11549"/>
    <cellStyle name="Cálculo 39 20" xfId="36900"/>
    <cellStyle name="Cálculo 39 21" xfId="38308"/>
    <cellStyle name="Cálculo 39 22" xfId="39714"/>
    <cellStyle name="Cálculo 39 23" xfId="41119"/>
    <cellStyle name="Cálculo 39 24" xfId="42521"/>
    <cellStyle name="Cálculo 39 25" xfId="43920"/>
    <cellStyle name="Cálculo 39 26" xfId="45316"/>
    <cellStyle name="Cálculo 39 27" xfId="46704"/>
    <cellStyle name="Cálculo 39 28" xfId="48074"/>
    <cellStyle name="Cálculo 39 29" xfId="49427"/>
    <cellStyle name="Cálculo 39 3" xfId="12957"/>
    <cellStyle name="Cálculo 39 30" xfId="50755"/>
    <cellStyle name="Cálculo 39 31" xfId="52059"/>
    <cellStyle name="Cálculo 39 32" xfId="53319"/>
    <cellStyle name="Cálculo 39 33" xfId="54512"/>
    <cellStyle name="Cálculo 39 34" xfId="55603"/>
    <cellStyle name="Cálculo 39 35" xfId="56566"/>
    <cellStyle name="Cálculo 39 36" xfId="57321"/>
    <cellStyle name="Cálculo 39 37" xfId="57813"/>
    <cellStyle name="Cálculo 39 4" xfId="14365"/>
    <cellStyle name="Cálculo 39 5" xfId="15773"/>
    <cellStyle name="Cálculo 39 6" xfId="17181"/>
    <cellStyle name="Cálculo 39 7" xfId="18589"/>
    <cellStyle name="Cálculo 39 8" xfId="19997"/>
    <cellStyle name="Cálculo 39 9" xfId="21405"/>
    <cellStyle name="Cálculo 4" xfId="2729"/>
    <cellStyle name="Cálculo 4 2" xfId="3042"/>
    <cellStyle name="Cálculo 40" xfId="7388"/>
    <cellStyle name="Cálculo 40 10" xfId="22910"/>
    <cellStyle name="Cálculo 40 11" xfId="24318"/>
    <cellStyle name="Cálculo 40 12" xfId="25726"/>
    <cellStyle name="Cálculo 40 13" xfId="27134"/>
    <cellStyle name="Cálculo 40 14" xfId="28542"/>
    <cellStyle name="Cálculo 40 15" xfId="29952"/>
    <cellStyle name="Cálculo 40 16" xfId="31359"/>
    <cellStyle name="Cálculo 40 17" xfId="32769"/>
    <cellStyle name="Cálculo 40 18" xfId="34175"/>
    <cellStyle name="Cálculo 40 19" xfId="35584"/>
    <cellStyle name="Cálculo 40 2" xfId="11646"/>
    <cellStyle name="Cálculo 40 20" xfId="36997"/>
    <cellStyle name="Cálculo 40 21" xfId="38405"/>
    <cellStyle name="Cálculo 40 22" xfId="39811"/>
    <cellStyle name="Cálculo 40 23" xfId="41216"/>
    <cellStyle name="Cálculo 40 24" xfId="42618"/>
    <cellStyle name="Cálculo 40 25" xfId="44017"/>
    <cellStyle name="Cálculo 40 26" xfId="45413"/>
    <cellStyle name="Cálculo 40 27" xfId="46801"/>
    <cellStyle name="Cálculo 40 28" xfId="48171"/>
    <cellStyle name="Cálculo 40 29" xfId="49523"/>
    <cellStyle name="Cálculo 40 3" xfId="13054"/>
    <cellStyle name="Cálculo 40 30" xfId="50849"/>
    <cellStyle name="Cálculo 40 31" xfId="52153"/>
    <cellStyle name="Cálculo 40 32" xfId="53408"/>
    <cellStyle name="Cálculo 40 33" xfId="54597"/>
    <cellStyle name="Cálculo 40 34" xfId="55682"/>
    <cellStyle name="Cálculo 40 35" xfId="56635"/>
    <cellStyle name="Cálculo 40 36" xfId="57372"/>
    <cellStyle name="Cálculo 40 37" xfId="57847"/>
    <cellStyle name="Cálculo 40 4" xfId="14462"/>
    <cellStyle name="Cálculo 40 5" xfId="15870"/>
    <cellStyle name="Cálculo 40 6" xfId="17278"/>
    <cellStyle name="Cálculo 40 7" xfId="18686"/>
    <cellStyle name="Cálculo 40 8" xfId="20094"/>
    <cellStyle name="Cálculo 40 9" xfId="21502"/>
    <cellStyle name="Cálculo 41" xfId="7514"/>
    <cellStyle name="Cálculo 41 10" xfId="22998"/>
    <cellStyle name="Cálculo 41 11" xfId="24406"/>
    <cellStyle name="Cálculo 41 12" xfId="25814"/>
    <cellStyle name="Cálculo 41 13" xfId="27222"/>
    <cellStyle name="Cálculo 41 14" xfId="28630"/>
    <cellStyle name="Cálculo 41 15" xfId="30040"/>
    <cellStyle name="Cálculo 41 16" xfId="31447"/>
    <cellStyle name="Cálculo 41 17" xfId="32857"/>
    <cellStyle name="Cálculo 41 18" xfId="34263"/>
    <cellStyle name="Cálculo 41 19" xfId="35672"/>
    <cellStyle name="Cálculo 41 2" xfId="11734"/>
    <cellStyle name="Cálculo 41 20" xfId="37085"/>
    <cellStyle name="Cálculo 41 21" xfId="38493"/>
    <cellStyle name="Cálculo 41 22" xfId="39899"/>
    <cellStyle name="Cálculo 41 23" xfId="41304"/>
    <cellStyle name="Cálculo 41 24" xfId="42706"/>
    <cellStyle name="Cálculo 41 25" xfId="44105"/>
    <cellStyle name="Cálculo 41 26" xfId="45501"/>
    <cellStyle name="Cálculo 41 27" xfId="46887"/>
    <cellStyle name="Cálculo 41 28" xfId="48257"/>
    <cellStyle name="Cálculo 41 29" xfId="49609"/>
    <cellStyle name="Cálculo 41 3" xfId="13142"/>
    <cellStyle name="Cálculo 41 30" xfId="50935"/>
    <cellStyle name="Cálculo 41 31" xfId="52238"/>
    <cellStyle name="Cálculo 41 32" xfId="53491"/>
    <cellStyle name="Cálculo 41 33" xfId="54676"/>
    <cellStyle name="Cálculo 41 34" xfId="55754"/>
    <cellStyle name="Cálculo 41 35" xfId="56693"/>
    <cellStyle name="Cálculo 41 36" xfId="57419"/>
    <cellStyle name="Cálculo 41 37" xfId="57879"/>
    <cellStyle name="Cálculo 41 4" xfId="14550"/>
    <cellStyle name="Cálculo 41 5" xfId="15958"/>
    <cellStyle name="Cálculo 41 6" xfId="17366"/>
    <cellStyle name="Cálculo 41 7" xfId="18774"/>
    <cellStyle name="Cálculo 41 8" xfId="20182"/>
    <cellStyle name="Cálculo 41 9" xfId="21590"/>
    <cellStyle name="Cálculo 42" xfId="7641"/>
    <cellStyle name="Cálculo 43" xfId="7920"/>
    <cellStyle name="Cálculo 44" xfId="11428"/>
    <cellStyle name="Cálculo 45" xfId="12836"/>
    <cellStyle name="Cálculo 46" xfId="14244"/>
    <cellStyle name="Cálculo 47" xfId="15652"/>
    <cellStyle name="Cálculo 48" xfId="17060"/>
    <cellStyle name="Cálculo 49" xfId="18468"/>
    <cellStyle name="Cálculo 5" xfId="3043"/>
    <cellStyle name="Cálculo 50" xfId="19876"/>
    <cellStyle name="Cálculo 51" xfId="21284"/>
    <cellStyle name="Cálculo 52" xfId="22692"/>
    <cellStyle name="Cálculo 53" xfId="24100"/>
    <cellStyle name="Cálculo 54" xfId="25508"/>
    <cellStyle name="Cálculo 55" xfId="26916"/>
    <cellStyle name="Cálculo 56" xfId="28324"/>
    <cellStyle name="Cálculo 57" xfId="29733"/>
    <cellStyle name="Cálculo 58" xfId="31140"/>
    <cellStyle name="Cálculo 59" xfId="32550"/>
    <cellStyle name="Cálculo 6" xfId="3044"/>
    <cellStyle name="Cálculo 60" xfId="34701"/>
    <cellStyle name="Cálculo 61" xfId="32497"/>
    <cellStyle name="Cálculo 62" xfId="36778"/>
    <cellStyle name="Cálculo 63" xfId="38186"/>
    <cellStyle name="Cálculo 64" xfId="39592"/>
    <cellStyle name="Cálculo 65" xfId="40997"/>
    <cellStyle name="Cálculo 66" xfId="42400"/>
    <cellStyle name="Cálculo 67" xfId="43799"/>
    <cellStyle name="Cálculo 68" xfId="45195"/>
    <cellStyle name="Cálculo 69" xfId="46585"/>
    <cellStyle name="Cálculo 7" xfId="3045"/>
    <cellStyle name="Cálculo 70" xfId="47957"/>
    <cellStyle name="Cálculo 71" xfId="49310"/>
    <cellStyle name="Cálculo 72" xfId="50642"/>
    <cellStyle name="Cálculo 73" xfId="51946"/>
    <cellStyle name="Cálculo 74" xfId="53209"/>
    <cellStyle name="Cálculo 75" xfId="54405"/>
    <cellStyle name="Cálculo 76" xfId="55503"/>
    <cellStyle name="Cálculo 77" xfId="56474"/>
    <cellStyle name="Cálculo 8" xfId="3166"/>
    <cellStyle name="Cálculo 8 10" xfId="4611"/>
    <cellStyle name="Cálculo 8 11" xfId="4748"/>
    <cellStyle name="Cálculo 8 12" xfId="4870"/>
    <cellStyle name="Cálculo 8 13" xfId="4996"/>
    <cellStyle name="Cálculo 8 14" xfId="5114"/>
    <cellStyle name="Cálculo 8 15" xfId="5247"/>
    <cellStyle name="Cálculo 8 16" xfId="5373"/>
    <cellStyle name="Cálculo 8 17" xfId="5497"/>
    <cellStyle name="Cálculo 8 18" xfId="5620"/>
    <cellStyle name="Cálculo 8 19" xfId="5718"/>
    <cellStyle name="Cálculo 8 2" xfId="3642"/>
    <cellStyle name="Cálculo 8 20" xfId="5888"/>
    <cellStyle name="Cálculo 8 21" xfId="6015"/>
    <cellStyle name="Cálculo 8 22" xfId="6142"/>
    <cellStyle name="Cálculo 8 23" xfId="6269"/>
    <cellStyle name="Cálculo 8 24" xfId="6396"/>
    <cellStyle name="Cálculo 8 25" xfId="6523"/>
    <cellStyle name="Cálculo 8 26" xfId="6650"/>
    <cellStyle name="Cálculo 8 27" xfId="6777"/>
    <cellStyle name="Cálculo 8 28" xfId="6904"/>
    <cellStyle name="Cálculo 8 29" xfId="7031"/>
    <cellStyle name="Cálculo 8 3" xfId="3758"/>
    <cellStyle name="Cálculo 8 30" xfId="7158"/>
    <cellStyle name="Cálculo 8 31" xfId="7285"/>
    <cellStyle name="Cálculo 8 32" xfId="7412"/>
    <cellStyle name="Cálculo 8 33" xfId="7538"/>
    <cellStyle name="Cálculo 8 34" xfId="7665"/>
    <cellStyle name="Cálculo 8 35" xfId="7756"/>
    <cellStyle name="Cálculo 8 36" xfId="10703"/>
    <cellStyle name="Cálculo 8 37" xfId="12111"/>
    <cellStyle name="Cálculo 8 38" xfId="13519"/>
    <cellStyle name="Cálculo 8 39" xfId="14927"/>
    <cellStyle name="Cálculo 8 4" xfId="3879"/>
    <cellStyle name="Cálculo 8 40" xfId="16335"/>
    <cellStyle name="Cálculo 8 41" xfId="17743"/>
    <cellStyle name="Cálculo 8 42" xfId="19151"/>
    <cellStyle name="Cálculo 8 43" xfId="20559"/>
    <cellStyle name="Cálculo 8 44" xfId="21967"/>
    <cellStyle name="Cálculo 8 45" xfId="23375"/>
    <cellStyle name="Cálculo 8 46" xfId="24783"/>
    <cellStyle name="Cálculo 8 47" xfId="26191"/>
    <cellStyle name="Cálculo 8 48" xfId="27599"/>
    <cellStyle name="Cálculo 8 49" xfId="29007"/>
    <cellStyle name="Cálculo 8 5" xfId="4002"/>
    <cellStyle name="Cálculo 8 50" xfId="30416"/>
    <cellStyle name="Cálculo 8 51" xfId="31824"/>
    <cellStyle name="Cálculo 8 52" xfId="33233"/>
    <cellStyle name="Cálculo 8 53" xfId="33638"/>
    <cellStyle name="Cálculo 8 54" xfId="36052"/>
    <cellStyle name="Cálculo 8 55" xfId="37460"/>
    <cellStyle name="Cálculo 8 56" xfId="38866"/>
    <cellStyle name="Cálculo 8 57" xfId="40272"/>
    <cellStyle name="Cálculo 8 58" xfId="41676"/>
    <cellStyle name="Cálculo 8 59" xfId="43076"/>
    <cellStyle name="Cálculo 8 6" xfId="4125"/>
    <cellStyle name="Cálculo 8 60" xfId="44475"/>
    <cellStyle name="Cálculo 8 61" xfId="45868"/>
    <cellStyle name="Cálculo 8 62" xfId="47245"/>
    <cellStyle name="Cálculo 8 63" xfId="48611"/>
    <cellStyle name="Cálculo 8 64" xfId="49961"/>
    <cellStyle name="Cálculo 8 65" xfId="51279"/>
    <cellStyle name="Cálculo 8 66" xfId="52572"/>
    <cellStyle name="Cálculo 8 67" xfId="53810"/>
    <cellStyle name="Cálculo 8 68" xfId="54961"/>
    <cellStyle name="Cálculo 8 69" xfId="56009"/>
    <cellStyle name="Cálculo 8 7" xfId="4249"/>
    <cellStyle name="Cálculo 8 70" xfId="56884"/>
    <cellStyle name="Cálculo 8 8" xfId="4372"/>
    <cellStyle name="Cálculo 8 9" xfId="4497"/>
    <cellStyle name="Cálculo 9" xfId="3207"/>
    <cellStyle name="Cálculo 9 10" xfId="3821"/>
    <cellStyle name="Cálculo 9 11" xfId="3550"/>
    <cellStyle name="Cálculo 9 12" xfId="4191"/>
    <cellStyle name="Cálculo 9 13" xfId="3267"/>
    <cellStyle name="Cálculo 9 14" xfId="4447"/>
    <cellStyle name="Cálculo 9 15" xfId="4946"/>
    <cellStyle name="Cálculo 9 16" xfId="4913"/>
    <cellStyle name="Cálculo 9 17" xfId="3405"/>
    <cellStyle name="Cálculo 9 18" xfId="4200"/>
    <cellStyle name="Cálculo 9 19" xfId="3284"/>
    <cellStyle name="Cálculo 9 2" xfId="3518"/>
    <cellStyle name="Cálculo 9 20" xfId="4681"/>
    <cellStyle name="Cálculo 9 21" xfId="5306"/>
    <cellStyle name="Cálculo 9 22" xfId="5325"/>
    <cellStyle name="Cálculo 9 23" xfId="4819"/>
    <cellStyle name="Cálculo 9 24" xfId="5164"/>
    <cellStyle name="Cálculo 9 25" xfId="3527"/>
    <cellStyle name="Cálculo 9 26" xfId="4917"/>
    <cellStyle name="Cálculo 9 27" xfId="5954"/>
    <cellStyle name="Cálculo 9 28" xfId="6081"/>
    <cellStyle name="Cálculo 9 29" xfId="6208"/>
    <cellStyle name="Cálculo 9 3" xfId="3384"/>
    <cellStyle name="Cálculo 9 30" xfId="6335"/>
    <cellStyle name="Cálculo 9 31" xfId="6462"/>
    <cellStyle name="Cálculo 9 32" xfId="6589"/>
    <cellStyle name="Cálculo 9 33" xfId="6716"/>
    <cellStyle name="Cálculo 9 34" xfId="6843"/>
    <cellStyle name="Cálculo 9 35" xfId="7796"/>
    <cellStyle name="Cálculo 9 36" xfId="8008"/>
    <cellStyle name="Cálculo 9 37" xfId="7740"/>
    <cellStyle name="Cálculo 9 38" xfId="11140"/>
    <cellStyle name="Cálculo 9 39" xfId="12548"/>
    <cellStyle name="Cálculo 9 4" xfId="3474"/>
    <cellStyle name="Cálculo 9 40" xfId="13956"/>
    <cellStyle name="Cálculo 9 41" xfId="15364"/>
    <cellStyle name="Cálculo 9 42" xfId="16772"/>
    <cellStyle name="Cálculo 9 43" xfId="18180"/>
    <cellStyle name="Cálculo 9 44" xfId="19588"/>
    <cellStyle name="Cálculo 9 45" xfId="20996"/>
    <cellStyle name="Cálculo 9 46" xfId="22404"/>
    <cellStyle name="Cálculo 9 47" xfId="23812"/>
    <cellStyle name="Cálculo 9 48" xfId="25220"/>
    <cellStyle name="Cálculo 9 49" xfId="26628"/>
    <cellStyle name="Cálculo 9 5" xfId="3403"/>
    <cellStyle name="Cálculo 9 50" xfId="28036"/>
    <cellStyle name="Cálculo 9 51" xfId="29445"/>
    <cellStyle name="Cálculo 9 52" xfId="30854"/>
    <cellStyle name="Cálculo 9 53" xfId="31480"/>
    <cellStyle name="Cálculo 9 54" xfId="27652"/>
    <cellStyle name="Cálculo 9 55" xfId="34737"/>
    <cellStyle name="Cálculo 9 56" xfId="36490"/>
    <cellStyle name="Cálculo 9 57" xfId="37898"/>
    <cellStyle name="Cálculo 9 58" xfId="39304"/>
    <cellStyle name="Cálculo 9 59" xfId="40709"/>
    <cellStyle name="Cálculo 9 6" xfId="3458"/>
    <cellStyle name="Cálculo 9 60" xfId="42113"/>
    <cellStyle name="Cálculo 9 61" xfId="43512"/>
    <cellStyle name="Cálculo 9 62" xfId="44908"/>
    <cellStyle name="Cálculo 9 63" xfId="46300"/>
    <cellStyle name="Cálculo 9 64" xfId="47677"/>
    <cellStyle name="Cálculo 9 65" xfId="49036"/>
    <cellStyle name="Cálculo 9 66" xfId="50375"/>
    <cellStyle name="Cálculo 9 67" xfId="51685"/>
    <cellStyle name="Cálculo 9 68" xfId="52961"/>
    <cellStyle name="Cálculo 9 69" xfId="54168"/>
    <cellStyle name="Cálculo 9 7" xfId="3415"/>
    <cellStyle name="Cálculo 9 70" xfId="55288"/>
    <cellStyle name="Cálculo 9 8" xfId="3449"/>
    <cellStyle name="Cálculo 9 9" xfId="3422"/>
    <cellStyle name="Celda de comprobación" xfId="257" builtinId="23" customBuiltin="1"/>
    <cellStyle name="Celda de comprobación 10" xfId="3616"/>
    <cellStyle name="Celda de comprobación 10 10" xfId="19527"/>
    <cellStyle name="Celda de comprobación 10 11" xfId="20935"/>
    <cellStyle name="Celda de comprobación 10 12" xfId="22343"/>
    <cellStyle name="Celda de comprobación 10 13" xfId="23751"/>
    <cellStyle name="Celda de comprobación 10 14" xfId="25159"/>
    <cellStyle name="Celda de comprobación 10 15" xfId="26567"/>
    <cellStyle name="Celda de comprobación 10 16" xfId="27975"/>
    <cellStyle name="Celda de comprobación 10 17" xfId="29384"/>
    <cellStyle name="Celda de comprobación 10 18" xfId="30793"/>
    <cellStyle name="Celda de comprobación 10 19" xfId="32201"/>
    <cellStyle name="Celda de comprobación 10 2" xfId="8187"/>
    <cellStyle name="Celda de comprobación 10 20" xfId="35296"/>
    <cellStyle name="Celda de comprobación 10 21" xfId="34557"/>
    <cellStyle name="Celda de comprobación 10 22" xfId="36429"/>
    <cellStyle name="Celda de comprobación 10 23" xfId="37837"/>
    <cellStyle name="Celda de comprobación 10 24" xfId="39243"/>
    <cellStyle name="Celda de comprobación 10 25" xfId="40648"/>
    <cellStyle name="Celda de comprobación 10 26" xfId="42052"/>
    <cellStyle name="Celda de comprobación 10 27" xfId="43451"/>
    <cellStyle name="Celda de comprobación 10 28" xfId="44847"/>
    <cellStyle name="Celda de comprobación 10 29" xfId="46239"/>
    <cellStyle name="Celda de comprobación 10 3" xfId="8154"/>
    <cellStyle name="Celda de comprobación 10 30" xfId="47616"/>
    <cellStyle name="Celda de comprobación 10 31" xfId="48976"/>
    <cellStyle name="Celda de comprobación 10 32" xfId="50315"/>
    <cellStyle name="Celda de comprobación 10 33" xfId="51625"/>
    <cellStyle name="Celda de comprobación 10 34" xfId="52903"/>
    <cellStyle name="Celda de comprobación 10 35" xfId="54110"/>
    <cellStyle name="Celda de comprobación 10 36" xfId="55232"/>
    <cellStyle name="Celda de comprobación 10 37" xfId="56244"/>
    <cellStyle name="Celda de comprobación 10 4" xfId="11079"/>
    <cellStyle name="Celda de comprobación 10 5" xfId="12487"/>
    <cellStyle name="Celda de comprobación 10 6" xfId="13895"/>
    <cellStyle name="Celda de comprobación 10 7" xfId="15303"/>
    <cellStyle name="Celda de comprobación 10 8" xfId="16711"/>
    <cellStyle name="Celda de comprobación 10 9" xfId="18119"/>
    <cellStyle name="Celda de comprobación 11" xfId="3733"/>
    <cellStyle name="Celda de comprobación 11 10" xfId="19597"/>
    <cellStyle name="Celda de comprobación 11 11" xfId="21005"/>
    <cellStyle name="Celda de comprobación 11 12" xfId="22413"/>
    <cellStyle name="Celda de comprobación 11 13" xfId="23821"/>
    <cellStyle name="Celda de comprobación 11 14" xfId="25229"/>
    <cellStyle name="Celda de comprobación 11 15" xfId="26637"/>
    <cellStyle name="Celda de comprobación 11 16" xfId="28045"/>
    <cellStyle name="Celda de comprobación 11 17" xfId="29454"/>
    <cellStyle name="Celda de comprobación 11 18" xfId="30863"/>
    <cellStyle name="Celda de comprobación 11 19" xfId="32271"/>
    <cellStyle name="Celda de comprobación 11 2" xfId="8347"/>
    <cellStyle name="Celda de comprobación 11 20" xfId="32540"/>
    <cellStyle name="Celda de comprobación 11 21" xfId="34632"/>
    <cellStyle name="Celda de comprobación 11 22" xfId="36499"/>
    <cellStyle name="Celda de comprobación 11 23" xfId="37907"/>
    <cellStyle name="Celda de comprobación 11 24" xfId="39313"/>
    <cellStyle name="Celda de comprobación 11 25" xfId="40718"/>
    <cellStyle name="Celda de comprobación 11 26" xfId="42122"/>
    <cellStyle name="Celda de comprobación 11 27" xfId="43521"/>
    <cellStyle name="Celda de comprobación 11 28" xfId="44917"/>
    <cellStyle name="Celda de comprobación 11 29" xfId="46309"/>
    <cellStyle name="Celda de comprobación 11 3" xfId="9110"/>
    <cellStyle name="Celda de comprobación 11 30" xfId="47685"/>
    <cellStyle name="Celda de comprobación 11 31" xfId="49044"/>
    <cellStyle name="Celda de comprobación 11 32" xfId="50383"/>
    <cellStyle name="Celda de comprobación 11 33" xfId="51693"/>
    <cellStyle name="Celda de comprobación 11 34" xfId="52969"/>
    <cellStyle name="Celda de comprobación 11 35" xfId="54176"/>
    <cellStyle name="Celda de comprobación 11 36" xfId="55294"/>
    <cellStyle name="Celda de comprobación 11 37" xfId="56300"/>
    <cellStyle name="Celda de comprobación 11 4" xfId="11149"/>
    <cellStyle name="Celda de comprobación 11 5" xfId="12557"/>
    <cellStyle name="Celda de comprobación 11 6" xfId="13965"/>
    <cellStyle name="Celda de comprobación 11 7" xfId="15373"/>
    <cellStyle name="Celda de comprobación 11 8" xfId="16781"/>
    <cellStyle name="Celda de comprobación 11 9" xfId="18189"/>
    <cellStyle name="Celda de comprobación 12" xfId="3854"/>
    <cellStyle name="Celda de comprobación 12 10" xfId="19269"/>
    <cellStyle name="Celda de comprobación 12 11" xfId="20677"/>
    <cellStyle name="Celda de comprobación 12 12" xfId="22085"/>
    <cellStyle name="Celda de comprobación 12 13" xfId="23493"/>
    <cellStyle name="Celda de comprobación 12 14" xfId="24901"/>
    <cellStyle name="Celda de comprobación 12 15" xfId="26309"/>
    <cellStyle name="Celda de comprobación 12 16" xfId="27717"/>
    <cellStyle name="Celda de comprobación 12 17" xfId="29126"/>
    <cellStyle name="Celda de comprobación 12 18" xfId="30535"/>
    <cellStyle name="Celda de comprobación 12 19" xfId="31943"/>
    <cellStyle name="Celda de comprobación 12 2" xfId="8460"/>
    <cellStyle name="Celda de comprobación 12 20" xfId="35735"/>
    <cellStyle name="Celda de comprobación 12 21" xfId="30412"/>
    <cellStyle name="Celda de comprobación 12 22" xfId="36171"/>
    <cellStyle name="Celda de comprobación 12 23" xfId="37579"/>
    <cellStyle name="Celda de comprobación 12 24" xfId="38985"/>
    <cellStyle name="Celda de comprobación 12 25" xfId="40391"/>
    <cellStyle name="Celda de comprobación 12 26" xfId="41795"/>
    <cellStyle name="Celda de comprobación 12 27" xfId="43195"/>
    <cellStyle name="Celda de comprobación 12 28" xfId="44594"/>
    <cellStyle name="Celda de comprobación 12 29" xfId="45987"/>
    <cellStyle name="Celda de comprobación 12 3" xfId="8777"/>
    <cellStyle name="Celda de comprobación 12 30" xfId="47364"/>
    <cellStyle name="Celda de comprobación 12 31" xfId="48729"/>
    <cellStyle name="Celda de comprobación 12 32" xfId="50075"/>
    <cellStyle name="Celda de comprobación 12 33" xfId="51388"/>
    <cellStyle name="Celda de comprobación 12 34" xfId="52676"/>
    <cellStyle name="Celda de comprobación 12 35" xfId="53905"/>
    <cellStyle name="Celda de comprobación 12 36" xfId="55048"/>
    <cellStyle name="Celda de comprobación 12 37" xfId="56084"/>
    <cellStyle name="Celda de comprobación 12 4" xfId="10821"/>
    <cellStyle name="Celda de comprobación 12 5" xfId="12229"/>
    <cellStyle name="Celda de comprobación 12 6" xfId="13637"/>
    <cellStyle name="Celda de comprobación 12 7" xfId="15045"/>
    <cellStyle name="Celda de comprobación 12 8" xfId="16453"/>
    <cellStyle name="Celda de comprobación 12 9" xfId="17861"/>
    <cellStyle name="Celda de comprobación 13" xfId="3977"/>
    <cellStyle name="Celda de comprobación 13 10" xfId="20341"/>
    <cellStyle name="Celda de comprobación 13 11" xfId="21749"/>
    <cellStyle name="Celda de comprobación 13 12" xfId="23157"/>
    <cellStyle name="Celda de comprobación 13 13" xfId="24565"/>
    <cellStyle name="Celda de comprobación 13 14" xfId="25973"/>
    <cellStyle name="Celda de comprobación 13 15" xfId="27381"/>
    <cellStyle name="Celda de comprobación 13 16" xfId="28789"/>
    <cellStyle name="Celda de comprobación 13 17" xfId="30199"/>
    <cellStyle name="Celda de comprobación 13 18" xfId="31606"/>
    <cellStyle name="Celda de comprobación 13 19" xfId="33016"/>
    <cellStyle name="Celda de comprobación 13 2" xfId="8572"/>
    <cellStyle name="Celda de comprobación 13 20" xfId="30422"/>
    <cellStyle name="Celda de comprobación 13 21" xfId="35835"/>
    <cellStyle name="Celda de comprobación 13 22" xfId="37243"/>
    <cellStyle name="Celda de comprobación 13 23" xfId="38651"/>
    <cellStyle name="Celda de comprobación 13 24" xfId="40057"/>
    <cellStyle name="Celda de comprobación 13 25" xfId="41462"/>
    <cellStyle name="Celda de comprobación 13 26" xfId="42862"/>
    <cellStyle name="Celda de comprobación 13 27" xfId="44261"/>
    <cellStyle name="Celda de comprobación 13 28" xfId="45656"/>
    <cellStyle name="Celda de comprobación 13 29" xfId="47039"/>
    <cellStyle name="Celda de comprobación 13 3" xfId="10485"/>
    <cellStyle name="Celda de comprobación 13 30" xfId="48406"/>
    <cellStyle name="Celda de comprobación 13 31" xfId="49757"/>
    <cellStyle name="Celda de comprobación 13 32" xfId="51077"/>
    <cellStyle name="Celda de comprobación 13 33" xfId="52374"/>
    <cellStyle name="Celda de comprobación 13 34" xfId="53619"/>
    <cellStyle name="Celda de comprobación 13 35" xfId="54788"/>
    <cellStyle name="Celda de comprobación 13 36" xfId="55852"/>
    <cellStyle name="Celda de comprobación 13 37" xfId="56769"/>
    <cellStyle name="Celda de comprobación 13 4" xfId="11893"/>
    <cellStyle name="Celda de comprobación 13 5" xfId="13301"/>
    <cellStyle name="Celda de comprobación 13 6" xfId="14709"/>
    <cellStyle name="Celda de comprobación 13 7" xfId="16117"/>
    <cellStyle name="Celda de comprobación 13 8" xfId="17525"/>
    <cellStyle name="Celda de comprobación 13 9" xfId="18933"/>
    <cellStyle name="Celda de comprobación 14" xfId="4100"/>
    <cellStyle name="Celda de comprobación 14 10" xfId="16557"/>
    <cellStyle name="Celda de comprobación 14 11" xfId="17965"/>
    <cellStyle name="Celda de comprobación 14 12" xfId="19373"/>
    <cellStyle name="Celda de comprobación 14 13" xfId="20781"/>
    <cellStyle name="Celda de comprobación 14 14" xfId="22189"/>
    <cellStyle name="Celda de comprobación 14 15" xfId="23597"/>
    <cellStyle name="Celda de comprobación 14 16" xfId="25005"/>
    <cellStyle name="Celda de comprobación 14 17" xfId="26413"/>
    <cellStyle name="Celda de comprobación 14 18" xfId="27821"/>
    <cellStyle name="Celda de comprobación 14 19" xfId="29230"/>
    <cellStyle name="Celda de comprobación 14 2" xfId="8684"/>
    <cellStyle name="Celda de comprobación 14 20" xfId="31722"/>
    <cellStyle name="Celda de comprobación 14 21" xfId="33606"/>
    <cellStyle name="Celda de comprobación 14 22" xfId="26317"/>
    <cellStyle name="Celda de comprobación 14 23" xfId="34398"/>
    <cellStyle name="Celda de comprobación 14 24" xfId="36275"/>
    <cellStyle name="Celda de comprobación 14 25" xfId="37683"/>
    <cellStyle name="Celda de comprobación 14 26" xfId="39089"/>
    <cellStyle name="Celda de comprobación 14 27" xfId="40494"/>
    <cellStyle name="Celda de comprobación 14 28" xfId="41898"/>
    <cellStyle name="Celda de comprobación 14 29" xfId="43298"/>
    <cellStyle name="Celda de comprobación 14 3" xfId="9324"/>
    <cellStyle name="Celda de comprobación 14 30" xfId="44695"/>
    <cellStyle name="Celda de comprobación 14 31" xfId="46087"/>
    <cellStyle name="Celda de comprobación 14 32" xfId="47464"/>
    <cellStyle name="Celda de comprobación 14 33" xfId="48829"/>
    <cellStyle name="Celda de comprobación 14 34" xfId="50170"/>
    <cellStyle name="Celda de comprobación 14 35" xfId="51483"/>
    <cellStyle name="Celda de comprobación 14 36" xfId="52768"/>
    <cellStyle name="Celda de comprobación 14 37" xfId="53988"/>
    <cellStyle name="Celda de comprobación 14 4" xfId="10369"/>
    <cellStyle name="Celda de comprobación 14 5" xfId="9112"/>
    <cellStyle name="Celda de comprobación 14 6" xfId="10925"/>
    <cellStyle name="Celda de comprobación 14 7" xfId="12333"/>
    <cellStyle name="Celda de comprobación 14 8" xfId="13741"/>
    <cellStyle name="Celda de comprobación 14 9" xfId="15149"/>
    <cellStyle name="Celda de comprobación 15" xfId="4224"/>
    <cellStyle name="Celda de comprobación 15 10" xfId="17988"/>
    <cellStyle name="Celda de comprobación 15 11" xfId="19396"/>
    <cellStyle name="Celda de comprobación 15 12" xfId="20804"/>
    <cellStyle name="Celda de comprobación 15 13" xfId="22212"/>
    <cellStyle name="Celda de comprobación 15 14" xfId="23620"/>
    <cellStyle name="Celda de comprobación 15 15" xfId="25028"/>
    <cellStyle name="Celda de comprobación 15 16" xfId="26436"/>
    <cellStyle name="Celda de comprobación 15 17" xfId="27844"/>
    <cellStyle name="Celda de comprobación 15 18" xfId="29253"/>
    <cellStyle name="Celda de comprobación 15 19" xfId="30662"/>
    <cellStyle name="Celda de comprobación 15 2" xfId="8797"/>
    <cellStyle name="Celda de comprobación 15 20" xfId="32427"/>
    <cellStyle name="Celda de comprobación 15 21" xfId="32617"/>
    <cellStyle name="Celda de comprobación 15 22" xfId="34421"/>
    <cellStyle name="Celda de comprobación 15 23" xfId="36298"/>
    <cellStyle name="Celda de comprobación 15 24" xfId="37706"/>
    <cellStyle name="Celda de comprobación 15 25" xfId="39112"/>
    <cellStyle name="Celda de comprobación 15 26" xfId="40517"/>
    <cellStyle name="Celda de comprobación 15 27" xfId="41921"/>
    <cellStyle name="Celda de comprobación 15 28" xfId="43321"/>
    <cellStyle name="Celda de comprobación 15 29" xfId="44718"/>
    <cellStyle name="Celda de comprobación 15 3" xfId="8082"/>
    <cellStyle name="Celda de comprobación 15 30" xfId="46110"/>
    <cellStyle name="Celda de comprobación 15 31" xfId="47487"/>
    <cellStyle name="Celda de comprobación 15 32" xfId="48851"/>
    <cellStyle name="Celda de comprobación 15 33" xfId="50192"/>
    <cellStyle name="Celda de comprobación 15 34" xfId="51505"/>
    <cellStyle name="Celda de comprobación 15 35" xfId="52788"/>
    <cellStyle name="Celda de comprobación 15 36" xfId="54005"/>
    <cellStyle name="Celda de comprobación 15 37" xfId="55139"/>
    <cellStyle name="Celda de comprobación 15 4" xfId="9384"/>
    <cellStyle name="Celda de comprobación 15 5" xfId="10948"/>
    <cellStyle name="Celda de comprobación 15 6" xfId="12356"/>
    <cellStyle name="Celda de comprobación 15 7" xfId="13764"/>
    <cellStyle name="Celda de comprobación 15 8" xfId="15172"/>
    <cellStyle name="Celda de comprobación 15 9" xfId="16580"/>
    <cellStyle name="Celda de comprobación 16" xfId="4348"/>
    <cellStyle name="Celda de comprobación 16 10" xfId="18641"/>
    <cellStyle name="Celda de comprobación 16 11" xfId="20049"/>
    <cellStyle name="Celda de comprobación 16 12" xfId="21457"/>
    <cellStyle name="Celda de comprobación 16 13" xfId="22865"/>
    <cellStyle name="Celda de comprobación 16 14" xfId="24273"/>
    <cellStyle name="Celda de comprobación 16 15" xfId="25681"/>
    <cellStyle name="Celda de comprobación 16 16" xfId="27089"/>
    <cellStyle name="Celda de comprobación 16 17" xfId="28497"/>
    <cellStyle name="Celda de comprobación 16 18" xfId="29907"/>
    <cellStyle name="Celda de comprobación 16 19" xfId="31314"/>
    <cellStyle name="Celda de comprobación 16 2" xfId="8909"/>
    <cellStyle name="Celda de comprobación 16 20" xfId="31928"/>
    <cellStyle name="Celda de comprobación 16 21" xfId="25268"/>
    <cellStyle name="Celda de comprobación 16 22" xfId="35232"/>
    <cellStyle name="Celda de comprobación 16 23" xfId="36952"/>
    <cellStyle name="Celda de comprobación 16 24" xfId="38360"/>
    <cellStyle name="Celda de comprobación 16 25" xfId="39766"/>
    <cellStyle name="Celda de comprobación 16 26" xfId="41171"/>
    <cellStyle name="Celda de comprobación 16 27" xfId="42573"/>
    <cellStyle name="Celda de comprobación 16 28" xfId="43972"/>
    <cellStyle name="Celda de comprobación 16 29" xfId="45368"/>
    <cellStyle name="Celda de comprobación 16 3" xfId="10348"/>
    <cellStyle name="Celda de comprobación 16 30" xfId="46756"/>
    <cellStyle name="Celda de comprobación 16 31" xfId="48126"/>
    <cellStyle name="Celda de comprobación 16 32" xfId="49479"/>
    <cellStyle name="Celda de comprobación 16 33" xfId="50806"/>
    <cellStyle name="Celda de comprobación 16 34" xfId="52110"/>
    <cellStyle name="Celda de comprobación 16 35" xfId="53367"/>
    <cellStyle name="Celda de comprobación 16 36" xfId="54557"/>
    <cellStyle name="Celda de comprobación 16 37" xfId="55644"/>
    <cellStyle name="Celda de comprobación 16 4" xfId="9622"/>
    <cellStyle name="Celda de comprobación 16 5" xfId="11601"/>
    <cellStyle name="Celda de comprobación 16 6" xfId="13009"/>
    <cellStyle name="Celda de comprobación 16 7" xfId="14417"/>
    <cellStyle name="Celda de comprobación 16 8" xfId="15825"/>
    <cellStyle name="Celda de comprobación 16 9" xfId="17233"/>
    <cellStyle name="Celda de comprobación 17" xfId="4472"/>
    <cellStyle name="Celda de comprobación 17 10" xfId="19045"/>
    <cellStyle name="Celda de comprobación 17 11" xfId="20453"/>
    <cellStyle name="Celda de comprobación 17 12" xfId="21861"/>
    <cellStyle name="Celda de comprobación 17 13" xfId="23269"/>
    <cellStyle name="Celda de comprobación 17 14" xfId="24677"/>
    <cellStyle name="Celda de comprobación 17 15" xfId="26085"/>
    <cellStyle name="Celda de comprobación 17 16" xfId="27493"/>
    <cellStyle name="Celda de comprobación 17 17" xfId="28901"/>
    <cellStyle name="Celda de comprobación 17 18" xfId="30311"/>
    <cellStyle name="Celda de comprobación 17 19" xfId="31718"/>
    <cellStyle name="Celda de comprobación 17 2" xfId="9019"/>
    <cellStyle name="Celda de comprobación 17 20" xfId="31941"/>
    <cellStyle name="Celda de comprobación 17 21" xfId="29174"/>
    <cellStyle name="Celda de comprobación 17 22" xfId="35946"/>
    <cellStyle name="Celda de comprobación 17 23" xfId="37354"/>
    <cellStyle name="Celda de comprobación 17 24" xfId="38762"/>
    <cellStyle name="Celda de comprobación 17 25" xfId="40168"/>
    <cellStyle name="Celda de comprobación 17 26" xfId="41573"/>
    <cellStyle name="Celda de comprobación 17 27" xfId="42973"/>
    <cellStyle name="Celda de comprobación 17 28" xfId="44372"/>
    <cellStyle name="Celda de comprobación 17 29" xfId="45766"/>
    <cellStyle name="Celda de comprobación 17 3" xfId="9459"/>
    <cellStyle name="Celda de comprobación 17 30" xfId="47146"/>
    <cellStyle name="Celda de comprobación 17 31" xfId="48513"/>
    <cellStyle name="Celda de comprobación 17 32" xfId="49863"/>
    <cellStyle name="Celda de comprobación 17 33" xfId="51182"/>
    <cellStyle name="Celda de comprobación 17 34" xfId="52477"/>
    <cellStyle name="Celda de comprobación 17 35" xfId="53717"/>
    <cellStyle name="Celda de comprobación 17 36" xfId="54878"/>
    <cellStyle name="Celda de comprobación 17 37" xfId="55934"/>
    <cellStyle name="Celda de comprobación 17 4" xfId="10597"/>
    <cellStyle name="Celda de comprobación 17 5" xfId="12005"/>
    <cellStyle name="Celda de comprobación 17 6" xfId="13413"/>
    <cellStyle name="Celda de comprobación 17 7" xfId="14821"/>
    <cellStyle name="Celda de comprobación 17 8" xfId="16229"/>
    <cellStyle name="Celda de comprobación 17 9" xfId="17637"/>
    <cellStyle name="Celda de comprobación 18" xfId="4586"/>
    <cellStyle name="Celda de comprobación 18 10" xfId="18227"/>
    <cellStyle name="Celda de comprobación 18 11" xfId="19635"/>
    <cellStyle name="Celda de comprobación 18 12" xfId="21043"/>
    <cellStyle name="Celda de comprobación 18 13" xfId="22451"/>
    <cellStyle name="Celda de comprobación 18 14" xfId="23859"/>
    <cellStyle name="Celda de comprobación 18 15" xfId="25267"/>
    <cellStyle name="Celda de comprobación 18 16" xfId="26675"/>
    <cellStyle name="Celda de comprobación 18 17" xfId="28083"/>
    <cellStyle name="Celda de comprobación 18 18" xfId="29492"/>
    <cellStyle name="Celda de comprobación 18 19" xfId="30901"/>
    <cellStyle name="Celda de comprobación 18 2" xfId="9125"/>
    <cellStyle name="Celda de comprobación 18 20" xfId="33675"/>
    <cellStyle name="Celda de comprobación 18 21" xfId="35016"/>
    <cellStyle name="Celda de comprobación 18 22" xfId="34670"/>
    <cellStyle name="Celda de comprobación 18 23" xfId="36537"/>
    <cellStyle name="Celda de comprobación 18 24" xfId="37945"/>
    <cellStyle name="Celda de comprobación 18 25" xfId="39351"/>
    <cellStyle name="Celda de comprobación 18 26" xfId="40756"/>
    <cellStyle name="Celda de comprobación 18 27" xfId="42160"/>
    <cellStyle name="Celda de comprobación 18 28" xfId="43559"/>
    <cellStyle name="Celda de comprobación 18 29" xfId="44955"/>
    <cellStyle name="Celda de comprobación 18 3" xfId="9146"/>
    <cellStyle name="Celda de comprobación 18 30" xfId="46347"/>
    <cellStyle name="Celda de comprobación 18 31" xfId="47722"/>
    <cellStyle name="Celda de comprobación 18 32" xfId="49081"/>
    <cellStyle name="Celda de comprobación 18 33" xfId="50419"/>
    <cellStyle name="Celda de comprobación 18 34" xfId="51727"/>
    <cellStyle name="Celda de comprobación 18 35" xfId="52999"/>
    <cellStyle name="Celda de comprobación 18 36" xfId="54203"/>
    <cellStyle name="Celda de comprobación 18 37" xfId="55316"/>
    <cellStyle name="Celda de comprobación 18 4" xfId="8408"/>
    <cellStyle name="Celda de comprobación 18 5" xfId="11187"/>
    <cellStyle name="Celda de comprobación 18 6" xfId="12595"/>
    <cellStyle name="Celda de comprobación 18 7" xfId="14003"/>
    <cellStyle name="Celda de comprobación 18 8" xfId="15411"/>
    <cellStyle name="Celda de comprobación 18 9" xfId="16819"/>
    <cellStyle name="Celda de comprobación 19" xfId="4723"/>
    <cellStyle name="Celda de comprobación 19 10" xfId="20465"/>
    <cellStyle name="Celda de comprobación 19 11" xfId="21873"/>
    <cellStyle name="Celda de comprobación 19 12" xfId="23281"/>
    <cellStyle name="Celda de comprobación 19 13" xfId="24689"/>
    <cellStyle name="Celda de comprobación 19 14" xfId="26097"/>
    <cellStyle name="Celda de comprobación 19 15" xfId="27505"/>
    <cellStyle name="Celda de comprobación 19 16" xfId="28913"/>
    <cellStyle name="Celda de comprobación 19 17" xfId="30323"/>
    <cellStyle name="Celda de comprobación 19 18" xfId="31730"/>
    <cellStyle name="Celda de comprobación 19 19" xfId="33140"/>
    <cellStyle name="Celda de comprobación 19 2" xfId="9250"/>
    <cellStyle name="Celda de comprobación 19 20" xfId="25245"/>
    <cellStyle name="Celda de comprobación 19 21" xfId="35958"/>
    <cellStyle name="Celda de comprobación 19 22" xfId="37366"/>
    <cellStyle name="Celda de comprobación 19 23" xfId="38774"/>
    <cellStyle name="Celda de comprobación 19 24" xfId="40180"/>
    <cellStyle name="Celda de comprobación 19 25" xfId="41585"/>
    <cellStyle name="Celda de comprobación 19 26" xfId="42985"/>
    <cellStyle name="Celda de comprobación 19 27" xfId="44384"/>
    <cellStyle name="Celda de comprobación 19 28" xfId="45778"/>
    <cellStyle name="Celda de comprobación 19 29" xfId="47158"/>
    <cellStyle name="Celda de comprobación 19 3" xfId="10609"/>
    <cellStyle name="Celda de comprobación 19 30" xfId="48525"/>
    <cellStyle name="Celda de comprobación 19 31" xfId="49875"/>
    <cellStyle name="Celda de comprobación 19 32" xfId="51194"/>
    <cellStyle name="Celda de comprobación 19 33" xfId="52489"/>
    <cellStyle name="Celda de comprobación 19 34" xfId="53728"/>
    <cellStyle name="Celda de comprobación 19 35" xfId="54887"/>
    <cellStyle name="Celda de comprobación 19 36" xfId="55942"/>
    <cellStyle name="Celda de comprobación 19 37" xfId="56830"/>
    <cellStyle name="Celda de comprobación 19 4" xfId="12017"/>
    <cellStyle name="Celda de comprobación 19 5" xfId="13425"/>
    <cellStyle name="Celda de comprobación 19 6" xfId="14833"/>
    <cellStyle name="Celda de comprobación 19 7" xfId="16241"/>
    <cellStyle name="Celda de comprobación 19 8" xfId="17649"/>
    <cellStyle name="Celda de comprobación 19 9" xfId="19057"/>
    <cellStyle name="Celda de comprobación 2" xfId="318"/>
    <cellStyle name="Celda de comprobación 2 10" xfId="1211"/>
    <cellStyle name="Celda de comprobación 2 11" xfId="1371"/>
    <cellStyle name="Celda de comprobación 2 12" xfId="1530"/>
    <cellStyle name="Celda de comprobación 2 13" xfId="1689"/>
    <cellStyle name="Celda de comprobación 2 14" xfId="1845"/>
    <cellStyle name="Celda de comprobación 2 15" xfId="1998"/>
    <cellStyle name="Celda de comprobación 2 16" xfId="1875"/>
    <cellStyle name="Celda de comprobación 2 17" xfId="2360"/>
    <cellStyle name="Celda de comprobación 2 18" xfId="2488"/>
    <cellStyle name="Celda de comprobación 2 19" xfId="2644"/>
    <cellStyle name="Celda de comprobación 2 2" xfId="387"/>
    <cellStyle name="Celda de comprobación 2 20" xfId="2872"/>
    <cellStyle name="Celda de comprobación 2 3" xfId="444"/>
    <cellStyle name="Celda de comprobación 2 4" xfId="546"/>
    <cellStyle name="Celda de comprobación 2 5" xfId="603"/>
    <cellStyle name="Celda de comprobación 2 5 2" xfId="57924"/>
    <cellStyle name="Celda de comprobación 2 6" xfId="660"/>
    <cellStyle name="Celda de comprobación 2 6 2" xfId="58003"/>
    <cellStyle name="Celda de comprobación 2 7" xfId="703"/>
    <cellStyle name="Celda de comprobación 2 7 2" xfId="58072"/>
    <cellStyle name="Celda de comprobación 2 8" xfId="891"/>
    <cellStyle name="Celda de comprobación 2 9" xfId="1051"/>
    <cellStyle name="Celda de comprobación 20" xfId="4846"/>
    <cellStyle name="Celda de comprobación 20 10" xfId="11518"/>
    <cellStyle name="Celda de comprobación 20 11" xfId="12926"/>
    <cellStyle name="Celda de comprobación 20 12" xfId="14334"/>
    <cellStyle name="Celda de comprobación 20 13" xfId="15742"/>
    <cellStyle name="Celda de comprobación 20 14" xfId="17150"/>
    <cellStyle name="Celda de comprobación 20 15" xfId="18558"/>
    <cellStyle name="Celda de comprobación 20 16" xfId="19966"/>
    <cellStyle name="Celda de comprobación 20 17" xfId="21374"/>
    <cellStyle name="Celda de comprobación 20 18" xfId="22782"/>
    <cellStyle name="Celda de comprobación 20 19" xfId="24190"/>
    <cellStyle name="Celda de comprobación 20 2" xfId="9364"/>
    <cellStyle name="Celda de comprobación 20 20" xfId="34147"/>
    <cellStyle name="Celda de comprobación 20 21" xfId="35351"/>
    <cellStyle name="Celda de comprobación 20 22" xfId="34302"/>
    <cellStyle name="Celda de comprobación 20 23" xfId="30358"/>
    <cellStyle name="Celda de comprobación 20 24" xfId="31765"/>
    <cellStyle name="Celda de comprobación 20 25" xfId="32383"/>
    <cellStyle name="Celda de comprobación 20 26" xfId="33342"/>
    <cellStyle name="Celda de comprobación 20 27" xfId="35142"/>
    <cellStyle name="Celda de comprobación 20 28" xfId="36869"/>
    <cellStyle name="Celda de comprobación 20 29" xfId="38277"/>
    <cellStyle name="Celda de comprobación 20 3" xfId="8670"/>
    <cellStyle name="Celda de comprobación 20 30" xfId="39683"/>
    <cellStyle name="Celda de comprobación 20 31" xfId="41088"/>
    <cellStyle name="Celda de comprobación 20 32" xfId="42490"/>
    <cellStyle name="Celda de comprobación 20 33" xfId="43889"/>
    <cellStyle name="Celda de comprobación 20 34" xfId="45285"/>
    <cellStyle name="Celda de comprobación 20 35" xfId="46673"/>
    <cellStyle name="Celda de comprobación 20 36" xfId="48043"/>
    <cellStyle name="Celda de comprobación 20 37" xfId="49396"/>
    <cellStyle name="Celda de comprobación 20 4" xfId="8166"/>
    <cellStyle name="Celda de comprobación 20 5" xfId="9776"/>
    <cellStyle name="Celda de comprobación 20 6" xfId="9787"/>
    <cellStyle name="Celda de comprobación 20 7" xfId="7844"/>
    <cellStyle name="Celda de comprobación 20 8" xfId="4676"/>
    <cellStyle name="Celda de comprobación 20 9" xfId="8266"/>
    <cellStyle name="Celda de comprobación 21" xfId="4970"/>
    <cellStyle name="Celda de comprobación 21 10" xfId="19289"/>
    <cellStyle name="Celda de comprobación 21 11" xfId="20697"/>
    <cellStyle name="Celda de comprobación 21 12" xfId="22105"/>
    <cellStyle name="Celda de comprobación 21 13" xfId="23513"/>
    <cellStyle name="Celda de comprobación 21 14" xfId="24921"/>
    <cellStyle name="Celda de comprobación 21 15" xfId="26329"/>
    <cellStyle name="Celda de comprobación 21 16" xfId="27737"/>
    <cellStyle name="Celda de comprobación 21 17" xfId="29146"/>
    <cellStyle name="Celda de comprobación 21 18" xfId="30555"/>
    <cellStyle name="Celda de comprobación 21 19" xfId="31963"/>
    <cellStyle name="Celda de comprobación 21 2" xfId="9474"/>
    <cellStyle name="Celda de comprobación 21 20" xfId="19286"/>
    <cellStyle name="Celda de comprobación 21 21" xfId="27392"/>
    <cellStyle name="Celda de comprobación 21 22" xfId="36191"/>
    <cellStyle name="Celda de comprobación 21 23" xfId="37599"/>
    <cellStyle name="Celda de comprobación 21 24" xfId="39005"/>
    <cellStyle name="Celda de comprobación 21 25" xfId="40411"/>
    <cellStyle name="Celda de comprobación 21 26" xfId="41815"/>
    <cellStyle name="Celda de comprobación 21 27" xfId="43215"/>
    <cellStyle name="Celda de comprobación 21 28" xfId="44613"/>
    <cellStyle name="Celda de comprobación 21 29" xfId="46005"/>
    <cellStyle name="Celda de comprobación 21 3" xfId="8442"/>
    <cellStyle name="Celda de comprobación 21 30" xfId="47382"/>
    <cellStyle name="Celda de comprobación 21 31" xfId="48747"/>
    <cellStyle name="Celda de comprobación 21 32" xfId="50089"/>
    <cellStyle name="Celda de comprobación 21 33" xfId="51402"/>
    <cellStyle name="Celda de comprobación 21 34" xfId="52688"/>
    <cellStyle name="Celda de comprobación 21 35" xfId="53916"/>
    <cellStyle name="Celda de comprobación 21 36" xfId="55058"/>
    <cellStyle name="Celda de comprobación 21 37" xfId="56093"/>
    <cellStyle name="Celda de comprobación 21 4" xfId="10841"/>
    <cellStyle name="Celda de comprobación 21 5" xfId="12249"/>
    <cellStyle name="Celda de comprobación 21 6" xfId="13657"/>
    <cellStyle name="Celda de comprobación 21 7" xfId="15065"/>
    <cellStyle name="Celda de comprobación 21 8" xfId="16473"/>
    <cellStyle name="Celda de comprobación 21 9" xfId="17881"/>
    <cellStyle name="Celda de comprobación 22" xfId="5090"/>
    <cellStyle name="Celda de comprobación 22 10" xfId="21148"/>
    <cellStyle name="Celda de comprobación 22 11" xfId="22556"/>
    <cellStyle name="Celda de comprobación 22 12" xfId="23964"/>
    <cellStyle name="Celda de comprobación 22 13" xfId="25372"/>
    <cellStyle name="Celda de comprobación 22 14" xfId="26780"/>
    <cellStyle name="Celda de comprobación 22 15" xfId="28188"/>
    <cellStyle name="Celda de comprobación 22 16" xfId="29597"/>
    <cellStyle name="Celda de comprobación 22 17" xfId="31006"/>
    <cellStyle name="Celda de comprobación 22 18" xfId="32414"/>
    <cellStyle name="Celda de comprobación 22 19" xfId="33821"/>
    <cellStyle name="Celda de comprobación 22 2" xfId="9584"/>
    <cellStyle name="Celda de comprobación 22 20" xfId="34782"/>
    <cellStyle name="Celda de comprobación 22 21" xfId="36642"/>
    <cellStyle name="Celda de comprobación 22 22" xfId="38050"/>
    <cellStyle name="Celda de comprobación 22 23" xfId="39456"/>
    <cellStyle name="Celda de comprobación 22 24" xfId="40861"/>
    <cellStyle name="Celda de comprobación 22 25" xfId="42264"/>
    <cellStyle name="Celda de comprobación 22 26" xfId="43663"/>
    <cellStyle name="Celda de comprobación 22 27" xfId="45059"/>
    <cellStyle name="Celda de comprobación 22 28" xfId="46450"/>
    <cellStyle name="Celda de comprobación 22 29" xfId="47824"/>
    <cellStyle name="Celda de comprobación 22 3" xfId="11292"/>
    <cellStyle name="Celda de comprobación 22 30" xfId="49182"/>
    <cellStyle name="Celda de comprobación 22 31" xfId="50518"/>
    <cellStyle name="Celda de comprobación 22 32" xfId="51823"/>
    <cellStyle name="Celda de comprobación 22 33" xfId="53092"/>
    <cellStyle name="Celda de comprobación 22 34" xfId="54294"/>
    <cellStyle name="Celda de comprobación 22 35" xfId="55400"/>
    <cellStyle name="Celda de comprobación 22 36" xfId="56389"/>
    <cellStyle name="Celda de comprobación 22 37" xfId="57180"/>
    <cellStyle name="Celda de comprobación 22 4" xfId="12700"/>
    <cellStyle name="Celda de comprobación 22 5" xfId="14108"/>
    <cellStyle name="Celda de comprobación 22 6" xfId="15516"/>
    <cellStyle name="Celda de comprobación 22 7" xfId="16924"/>
    <cellStyle name="Celda de comprobación 22 8" xfId="18332"/>
    <cellStyle name="Celda de comprobación 22 9" xfId="19740"/>
    <cellStyle name="Celda de comprobación 23" xfId="5221"/>
    <cellStyle name="Celda de comprobación 23 10" xfId="20195"/>
    <cellStyle name="Celda de comprobación 23 11" xfId="21603"/>
    <cellStyle name="Celda de comprobación 23 12" xfId="23011"/>
    <cellStyle name="Celda de comprobación 23 13" xfId="24419"/>
    <cellStyle name="Celda de comprobación 23 14" xfId="25827"/>
    <cellStyle name="Celda de comprobación 23 15" xfId="27235"/>
    <cellStyle name="Celda de comprobación 23 16" xfId="28643"/>
    <cellStyle name="Celda de comprobación 23 17" xfId="30053"/>
    <cellStyle name="Celda de comprobación 23 18" xfId="31460"/>
    <cellStyle name="Celda de comprobación 23 19" xfId="32870"/>
    <cellStyle name="Celda de comprobación 23 2" xfId="9713"/>
    <cellStyle name="Celda de comprobación 23 20" xfId="32779"/>
    <cellStyle name="Celda de comprobación 23 21" xfId="33459"/>
    <cellStyle name="Celda de comprobación 23 22" xfId="37098"/>
    <cellStyle name="Celda de comprobación 23 23" xfId="38506"/>
    <cellStyle name="Celda de comprobación 23 24" xfId="39912"/>
    <cellStyle name="Celda de comprobación 23 25" xfId="41317"/>
    <cellStyle name="Celda de comprobación 23 26" xfId="42719"/>
    <cellStyle name="Celda de comprobación 23 27" xfId="44118"/>
    <cellStyle name="Celda de comprobación 23 28" xfId="45514"/>
    <cellStyle name="Celda de comprobación 23 29" xfId="46900"/>
    <cellStyle name="Celda de comprobación 23 3" xfId="8297"/>
    <cellStyle name="Celda de comprobación 23 30" xfId="48270"/>
    <cellStyle name="Celda de comprobación 23 31" xfId="49622"/>
    <cellStyle name="Celda de comprobación 23 32" xfId="50948"/>
    <cellStyle name="Celda de comprobación 23 33" xfId="52251"/>
    <cellStyle name="Celda de comprobación 23 34" xfId="53503"/>
    <cellStyle name="Celda de comprobación 23 35" xfId="54687"/>
    <cellStyle name="Celda de comprobación 23 36" xfId="55765"/>
    <cellStyle name="Celda de comprobación 23 37" xfId="56703"/>
    <cellStyle name="Celda de comprobación 23 4" xfId="11747"/>
    <cellStyle name="Celda de comprobación 23 5" xfId="13155"/>
    <cellStyle name="Celda de comprobación 23 6" xfId="14563"/>
    <cellStyle name="Celda de comprobación 23 7" xfId="15971"/>
    <cellStyle name="Celda de comprobación 23 8" xfId="17379"/>
    <cellStyle name="Celda de comprobación 23 9" xfId="18787"/>
    <cellStyle name="Celda de comprobación 24" xfId="5347"/>
    <cellStyle name="Celda de comprobación 24 10" xfId="17733"/>
    <cellStyle name="Celda de comprobación 24 11" xfId="19141"/>
    <cellStyle name="Celda de comprobación 24 12" xfId="20549"/>
    <cellStyle name="Celda de comprobación 24 13" xfId="21957"/>
    <cellStyle name="Celda de comprobación 24 14" xfId="23365"/>
    <cellStyle name="Celda de comprobación 24 15" xfId="24773"/>
    <cellStyle name="Celda de comprobación 24 16" xfId="26181"/>
    <cellStyle name="Celda de comprobación 24 17" xfId="27589"/>
    <cellStyle name="Celda de comprobación 24 18" xfId="28997"/>
    <cellStyle name="Celda de comprobación 24 19" xfId="30407"/>
    <cellStyle name="Celda de comprobación 24 2" xfId="9836"/>
    <cellStyle name="Celda de comprobación 24 20" xfId="32527"/>
    <cellStyle name="Celda de comprobación 24 21" xfId="33691"/>
    <cellStyle name="Celda de comprobación 24 22" xfId="28399"/>
    <cellStyle name="Celda de comprobación 24 23" xfId="36042"/>
    <cellStyle name="Celda de comprobación 24 24" xfId="37450"/>
    <cellStyle name="Celda de comprobación 24 25" xfId="38857"/>
    <cellStyle name="Celda de comprobación 24 26" xfId="40263"/>
    <cellStyle name="Celda de comprobación 24 27" xfId="41667"/>
    <cellStyle name="Celda de comprobación 24 28" xfId="43067"/>
    <cellStyle name="Celda de comprobación 24 29" xfId="44466"/>
    <cellStyle name="Celda de comprobación 24 3" xfId="7717"/>
    <cellStyle name="Celda de comprobación 24 30" xfId="45859"/>
    <cellStyle name="Celda de comprobación 24 31" xfId="47238"/>
    <cellStyle name="Celda de comprobación 24 32" xfId="48604"/>
    <cellStyle name="Celda de comprobación 24 33" xfId="49954"/>
    <cellStyle name="Celda de comprobación 24 34" xfId="51272"/>
    <cellStyle name="Celda de comprobación 24 35" xfId="52565"/>
    <cellStyle name="Celda de comprobación 24 36" xfId="53803"/>
    <cellStyle name="Celda de comprobación 24 37" xfId="54956"/>
    <cellStyle name="Celda de comprobación 24 4" xfId="7524"/>
    <cellStyle name="Celda de comprobación 24 5" xfId="10693"/>
    <cellStyle name="Celda de comprobación 24 6" xfId="12101"/>
    <cellStyle name="Celda de comprobación 24 7" xfId="13509"/>
    <cellStyle name="Celda de comprobación 24 8" xfId="14917"/>
    <cellStyle name="Celda de comprobación 24 9" xfId="16325"/>
    <cellStyle name="Celda de comprobación 25" xfId="5473"/>
    <cellStyle name="Celda de comprobación 25 10" xfId="21234"/>
    <cellStyle name="Celda de comprobación 25 11" xfId="22642"/>
    <cellStyle name="Celda de comprobación 25 12" xfId="24050"/>
    <cellStyle name="Celda de comprobación 25 13" xfId="25458"/>
    <cellStyle name="Celda de comprobación 25 14" xfId="26866"/>
    <cellStyle name="Celda de comprobación 25 15" xfId="28274"/>
    <cellStyle name="Celda de comprobación 25 16" xfId="29683"/>
    <cellStyle name="Celda de comprobación 25 17" xfId="31091"/>
    <cellStyle name="Celda de comprobación 25 18" xfId="32500"/>
    <cellStyle name="Celda de comprobación 25 19" xfId="33907"/>
    <cellStyle name="Celda de comprobación 25 2" xfId="9957"/>
    <cellStyle name="Celda de comprobación 25 20" xfId="34878"/>
    <cellStyle name="Celda de comprobación 25 21" xfId="36728"/>
    <cellStyle name="Celda de comprobación 25 22" xfId="38136"/>
    <cellStyle name="Celda de comprobación 25 23" xfId="39542"/>
    <cellStyle name="Celda de comprobación 25 24" xfId="40947"/>
    <cellStyle name="Celda de comprobación 25 25" xfId="42350"/>
    <cellStyle name="Celda de comprobación 25 26" xfId="43749"/>
    <cellStyle name="Celda de comprobación 25 27" xfId="45145"/>
    <cellStyle name="Celda de comprobación 25 28" xfId="46535"/>
    <cellStyle name="Celda de comprobación 25 29" xfId="47909"/>
    <cellStyle name="Celda de comprobación 25 3" xfId="11378"/>
    <cellStyle name="Celda de comprobación 25 30" xfId="49266"/>
    <cellStyle name="Celda de comprobación 25 31" xfId="50599"/>
    <cellStyle name="Celda de comprobación 25 32" xfId="51904"/>
    <cellStyle name="Celda de comprobación 25 33" xfId="53170"/>
    <cellStyle name="Celda de comprobación 25 34" xfId="54370"/>
    <cellStyle name="Celda de comprobación 25 35" xfId="55471"/>
    <cellStyle name="Celda de comprobación 25 36" xfId="56451"/>
    <cellStyle name="Celda de comprobación 25 37" xfId="57230"/>
    <cellStyle name="Celda de comprobación 25 4" xfId="12786"/>
    <cellStyle name="Celda de comprobación 25 5" xfId="14194"/>
    <cellStyle name="Celda de comprobación 25 6" xfId="15602"/>
    <cellStyle name="Celda de comprobación 25 7" xfId="17010"/>
    <cellStyle name="Celda de comprobación 25 8" xfId="18418"/>
    <cellStyle name="Celda de comprobación 25 9" xfId="19826"/>
    <cellStyle name="Celda de comprobación 26" xfId="5595"/>
    <cellStyle name="Celda de comprobación 26 10" xfId="20424"/>
    <cellStyle name="Celda de comprobación 26 11" xfId="21832"/>
    <cellStyle name="Celda de comprobación 26 12" xfId="23240"/>
    <cellStyle name="Celda de comprobación 26 13" xfId="24648"/>
    <cellStyle name="Celda de comprobación 26 14" xfId="26056"/>
    <cellStyle name="Celda de comprobación 26 15" xfId="27464"/>
    <cellStyle name="Celda de comprobación 26 16" xfId="28872"/>
    <cellStyle name="Celda de comprobación 26 17" xfId="30282"/>
    <cellStyle name="Celda de comprobación 26 18" xfId="31689"/>
    <cellStyle name="Celda de comprobación 26 19" xfId="33099"/>
    <cellStyle name="Celda de comprobación 26 2" xfId="10076"/>
    <cellStyle name="Celda de comprobación 26 20" xfId="33169"/>
    <cellStyle name="Celda de comprobación 26 21" xfId="35917"/>
    <cellStyle name="Celda de comprobación 26 22" xfId="37325"/>
    <cellStyle name="Celda de comprobación 26 23" xfId="38733"/>
    <cellStyle name="Celda de comprobación 26 24" xfId="40139"/>
    <cellStyle name="Celda de comprobación 26 25" xfId="41544"/>
    <cellStyle name="Celda de comprobación 26 26" xfId="42944"/>
    <cellStyle name="Celda de comprobación 26 27" xfId="44343"/>
    <cellStyle name="Celda de comprobación 26 28" xfId="45738"/>
    <cellStyle name="Celda de comprobación 26 29" xfId="47119"/>
    <cellStyle name="Celda de comprobación 26 3" xfId="10568"/>
    <cellStyle name="Celda de comprobación 26 30" xfId="48486"/>
    <cellStyle name="Celda de comprobación 26 31" xfId="49836"/>
    <cellStyle name="Celda de comprobación 26 32" xfId="51156"/>
    <cellStyle name="Celda de comprobación 26 33" xfId="52451"/>
    <cellStyle name="Celda de comprobación 26 34" xfId="53692"/>
    <cellStyle name="Celda de comprobación 26 35" xfId="54856"/>
    <cellStyle name="Celda de comprobación 26 36" xfId="55918"/>
    <cellStyle name="Celda de comprobación 26 37" xfId="56821"/>
    <cellStyle name="Celda de comprobación 26 4" xfId="11976"/>
    <cellStyle name="Celda de comprobación 26 5" xfId="13384"/>
    <cellStyle name="Celda de comprobación 26 6" xfId="14792"/>
    <cellStyle name="Celda de comprobación 26 7" xfId="16200"/>
    <cellStyle name="Celda de comprobación 26 8" xfId="17608"/>
    <cellStyle name="Celda de comprobación 26 9" xfId="19016"/>
    <cellStyle name="Celda de comprobación 27" xfId="5679"/>
    <cellStyle name="Celda de comprobación 27 10" xfId="19382"/>
    <cellStyle name="Celda de comprobación 27 11" xfId="20790"/>
    <cellStyle name="Celda de comprobación 27 12" xfId="22198"/>
    <cellStyle name="Celda de comprobación 27 13" xfId="23606"/>
    <cellStyle name="Celda de comprobación 27 14" xfId="25014"/>
    <cellStyle name="Celda de comprobación 27 15" xfId="26422"/>
    <cellStyle name="Celda de comprobación 27 16" xfId="27830"/>
    <cellStyle name="Celda de comprobación 27 17" xfId="29239"/>
    <cellStyle name="Celda de comprobación 27 18" xfId="30648"/>
    <cellStyle name="Celda de comprobación 27 19" xfId="32056"/>
    <cellStyle name="Celda de comprobación 27 2" xfId="10159"/>
    <cellStyle name="Celda de comprobación 27 20" xfId="32584"/>
    <cellStyle name="Celda de comprobación 27 21" xfId="34407"/>
    <cellStyle name="Celda de comprobación 27 22" xfId="36284"/>
    <cellStyle name="Celda de comprobación 27 23" xfId="37692"/>
    <cellStyle name="Celda de comprobación 27 24" xfId="39098"/>
    <cellStyle name="Celda de comprobación 27 25" xfId="40503"/>
    <cellStyle name="Celda de comprobación 27 26" xfId="41907"/>
    <cellStyle name="Celda de comprobación 27 27" xfId="43307"/>
    <cellStyle name="Celda de comprobación 27 28" xfId="44704"/>
    <cellStyle name="Celda de comprobación 27 29" xfId="46096"/>
    <cellStyle name="Celda de comprobación 27 3" xfId="7959"/>
    <cellStyle name="Celda de comprobación 27 30" xfId="47473"/>
    <cellStyle name="Celda de comprobación 27 31" xfId="48838"/>
    <cellStyle name="Celda de comprobación 27 32" xfId="50179"/>
    <cellStyle name="Celda de comprobación 27 33" xfId="51492"/>
    <cellStyle name="Celda de comprobación 27 34" xfId="52776"/>
    <cellStyle name="Celda de comprobación 27 35" xfId="53995"/>
    <cellStyle name="Celda de comprobación 27 36" xfId="55131"/>
    <cellStyle name="Celda de comprobación 27 37" xfId="56158"/>
    <cellStyle name="Celda de comprobación 27 4" xfId="10934"/>
    <cellStyle name="Celda de comprobación 27 5" xfId="12342"/>
    <cellStyle name="Celda de comprobación 27 6" xfId="13750"/>
    <cellStyle name="Celda de comprobación 27 7" xfId="15158"/>
    <cellStyle name="Celda de comprobación 27 8" xfId="16566"/>
    <cellStyle name="Celda de comprobación 27 9" xfId="17974"/>
    <cellStyle name="Celda de comprobación 28" xfId="5862"/>
    <cellStyle name="Celda de comprobación 28 10" xfId="18991"/>
    <cellStyle name="Celda de comprobación 28 11" xfId="20399"/>
    <cellStyle name="Celda de comprobación 28 12" xfId="21807"/>
    <cellStyle name="Celda de comprobación 28 13" xfId="23215"/>
    <cellStyle name="Celda de comprobación 28 14" xfId="24623"/>
    <cellStyle name="Celda de comprobación 28 15" xfId="26031"/>
    <cellStyle name="Celda de comprobación 28 16" xfId="27439"/>
    <cellStyle name="Celda de comprobación 28 17" xfId="28847"/>
    <cellStyle name="Celda de comprobación 28 18" xfId="30257"/>
    <cellStyle name="Celda de comprobación 28 19" xfId="31664"/>
    <cellStyle name="Celda de comprobación 28 2" xfId="10321"/>
    <cellStyle name="Celda de comprobación 28 20" xfId="34303"/>
    <cellStyle name="Celda de comprobación 28 21" xfId="25986"/>
    <cellStyle name="Celda de comprobación 28 22" xfId="35892"/>
    <cellStyle name="Celda de comprobación 28 23" xfId="37300"/>
    <cellStyle name="Celda de comprobación 28 24" xfId="38708"/>
    <cellStyle name="Celda de comprobación 28 25" xfId="40114"/>
    <cellStyle name="Celda de comprobación 28 26" xfId="41519"/>
    <cellStyle name="Celda de comprobación 28 27" xfId="42919"/>
    <cellStyle name="Celda de comprobación 28 28" xfId="44318"/>
    <cellStyle name="Celda de comprobación 28 29" xfId="45713"/>
    <cellStyle name="Celda de comprobación 28 3" xfId="8945"/>
    <cellStyle name="Celda de comprobación 28 30" xfId="47094"/>
    <cellStyle name="Celda de comprobación 28 31" xfId="48461"/>
    <cellStyle name="Celda de comprobación 28 32" xfId="49811"/>
    <cellStyle name="Celda de comprobación 28 33" xfId="51131"/>
    <cellStyle name="Celda de comprobación 28 34" xfId="52426"/>
    <cellStyle name="Celda de comprobación 28 35" xfId="53667"/>
    <cellStyle name="Celda de comprobación 28 36" xfId="54831"/>
    <cellStyle name="Celda de comprobación 28 37" xfId="55893"/>
    <cellStyle name="Celda de comprobación 28 4" xfId="10543"/>
    <cellStyle name="Celda de comprobación 28 5" xfId="11951"/>
    <cellStyle name="Celda de comprobación 28 6" xfId="13359"/>
    <cellStyle name="Celda de comprobación 28 7" xfId="14767"/>
    <cellStyle name="Celda de comprobación 28 8" xfId="16175"/>
    <cellStyle name="Celda de comprobación 28 9" xfId="17583"/>
    <cellStyle name="Celda de comprobación 29" xfId="5989"/>
    <cellStyle name="Celda de comprobación 29 10" xfId="21704"/>
    <cellStyle name="Celda de comprobación 29 11" xfId="23112"/>
    <cellStyle name="Celda de comprobación 29 12" xfId="24520"/>
    <cellStyle name="Celda de comprobación 29 13" xfId="25928"/>
    <cellStyle name="Celda de comprobación 29 14" xfId="27336"/>
    <cellStyle name="Celda de comprobación 29 15" xfId="28744"/>
    <cellStyle name="Celda de comprobación 29 16" xfId="30154"/>
    <cellStyle name="Celda de comprobación 29 17" xfId="31561"/>
    <cellStyle name="Celda de comprobación 29 18" xfId="32971"/>
    <cellStyle name="Celda de comprobación 29 19" xfId="34377"/>
    <cellStyle name="Celda de comprobación 29 2" xfId="10440"/>
    <cellStyle name="Celda de comprobación 29 20" xfId="35790"/>
    <cellStyle name="Celda de comprobación 29 21" xfId="37198"/>
    <cellStyle name="Celda de comprobación 29 22" xfId="38606"/>
    <cellStyle name="Celda de comprobación 29 23" xfId="40012"/>
    <cellStyle name="Celda de comprobación 29 24" xfId="41417"/>
    <cellStyle name="Celda de comprobación 29 25" xfId="42819"/>
    <cellStyle name="Celda de comprobación 29 26" xfId="44218"/>
    <cellStyle name="Celda de comprobación 29 27" xfId="45614"/>
    <cellStyle name="Celda de comprobación 29 28" xfId="46998"/>
    <cellStyle name="Celda de comprobación 29 29" xfId="48367"/>
    <cellStyle name="Celda de comprobación 29 3" xfId="11848"/>
    <cellStyle name="Celda de comprobación 29 30" xfId="49718"/>
    <cellStyle name="Celda de comprobación 29 31" xfId="51040"/>
    <cellStyle name="Celda de comprobación 29 32" xfId="52338"/>
    <cellStyle name="Celda de comprobación 29 33" xfId="53583"/>
    <cellStyle name="Celda de comprobación 29 34" xfId="54754"/>
    <cellStyle name="Celda de comprobación 29 35" xfId="55823"/>
    <cellStyle name="Celda de comprobación 29 36" xfId="56748"/>
    <cellStyle name="Celda de comprobación 29 37" xfId="57454"/>
    <cellStyle name="Celda de comprobación 29 4" xfId="13256"/>
    <cellStyle name="Celda de comprobación 29 5" xfId="14664"/>
    <cellStyle name="Celda de comprobación 29 6" xfId="16072"/>
    <cellStyle name="Celda de comprobación 29 7" xfId="17480"/>
    <cellStyle name="Celda de comprobación 29 8" xfId="18888"/>
    <cellStyle name="Celda de comprobación 29 9" xfId="20296"/>
    <cellStyle name="Celda de comprobación 3" xfId="423"/>
    <cellStyle name="Celda de comprobación 3 10" xfId="1938"/>
    <cellStyle name="Celda de comprobación 3 11" xfId="2090"/>
    <cellStyle name="Celda de comprobación 3 12" xfId="2393"/>
    <cellStyle name="Celda de comprobación 3 13" xfId="2425"/>
    <cellStyle name="Celda de comprobación 3 14" xfId="2582"/>
    <cellStyle name="Celda de comprobación 3 15" xfId="2733"/>
    <cellStyle name="Celda de comprobación 3 16" xfId="3046"/>
    <cellStyle name="Celda de comprobación 3 2" xfId="794"/>
    <cellStyle name="Celda de comprobación 3 2 2" xfId="57964"/>
    <cellStyle name="Celda de comprobación 3 3" xfId="828"/>
    <cellStyle name="Celda de comprobación 3 3 2" xfId="58043"/>
    <cellStyle name="Celda de comprobación 3 4" xfId="988"/>
    <cellStyle name="Celda de comprobación 3 4 2" xfId="58112"/>
    <cellStyle name="Celda de comprobación 3 5" xfId="1148"/>
    <cellStyle name="Celda de comprobación 3 6" xfId="1308"/>
    <cellStyle name="Celda de comprobación 3 7" xfId="1467"/>
    <cellStyle name="Celda de comprobación 3 8" xfId="1626"/>
    <cellStyle name="Celda de comprobación 3 9" xfId="1782"/>
    <cellStyle name="Celda de comprobación 30" xfId="6116"/>
    <cellStyle name="Celda de comprobación 30 10" xfId="21821"/>
    <cellStyle name="Celda de comprobación 30 11" xfId="23229"/>
    <cellStyle name="Celda de comprobación 30 12" xfId="24637"/>
    <cellStyle name="Celda de comprobación 30 13" xfId="26045"/>
    <cellStyle name="Celda de comprobación 30 14" xfId="27453"/>
    <cellStyle name="Celda de comprobación 30 15" xfId="28861"/>
    <cellStyle name="Celda de comprobación 30 16" xfId="30271"/>
    <cellStyle name="Celda de comprobación 30 17" xfId="31678"/>
    <cellStyle name="Celda de comprobación 30 18" xfId="33088"/>
    <cellStyle name="Celda de comprobación 30 19" xfId="34494"/>
    <cellStyle name="Celda de comprobación 30 2" xfId="10557"/>
    <cellStyle name="Celda de comprobación 30 20" xfId="35906"/>
    <cellStyle name="Celda de comprobación 30 21" xfId="37314"/>
    <cellStyle name="Celda de comprobación 30 22" xfId="38722"/>
    <cellStyle name="Celda de comprobación 30 23" xfId="40128"/>
    <cellStyle name="Celda de comprobación 30 24" xfId="41533"/>
    <cellStyle name="Celda de comprobación 30 25" xfId="42933"/>
    <cellStyle name="Celda de comprobación 30 26" xfId="44332"/>
    <cellStyle name="Celda de comprobación 30 27" xfId="45727"/>
    <cellStyle name="Celda de comprobación 30 28" xfId="47108"/>
    <cellStyle name="Celda de comprobación 30 29" xfId="48475"/>
    <cellStyle name="Celda de comprobación 30 3" xfId="11965"/>
    <cellStyle name="Celda de comprobación 30 30" xfId="49825"/>
    <cellStyle name="Celda de comprobación 30 31" xfId="51145"/>
    <cellStyle name="Celda de comprobación 30 32" xfId="52440"/>
    <cellStyle name="Celda de comprobación 30 33" xfId="53681"/>
    <cellStyle name="Celda de comprobación 30 34" xfId="54845"/>
    <cellStyle name="Celda de comprobación 30 35" xfId="55907"/>
    <cellStyle name="Celda de comprobación 30 36" xfId="56811"/>
    <cellStyle name="Celda de comprobación 30 37" xfId="57491"/>
    <cellStyle name="Celda de comprobación 30 4" xfId="13373"/>
    <cellStyle name="Celda de comprobación 30 5" xfId="14781"/>
    <cellStyle name="Celda de comprobación 30 6" xfId="16189"/>
    <cellStyle name="Celda de comprobación 30 7" xfId="17597"/>
    <cellStyle name="Celda de comprobación 30 8" xfId="19005"/>
    <cellStyle name="Celda de comprobación 30 9" xfId="20413"/>
    <cellStyle name="Celda de comprobación 31" xfId="6243"/>
    <cellStyle name="Celda de comprobación 31 10" xfId="21938"/>
    <cellStyle name="Celda de comprobación 31 11" xfId="23346"/>
    <cellStyle name="Celda de comprobación 31 12" xfId="24754"/>
    <cellStyle name="Celda de comprobación 31 13" xfId="26162"/>
    <cellStyle name="Celda de comprobación 31 14" xfId="27570"/>
    <cellStyle name="Celda de comprobación 31 15" xfId="28978"/>
    <cellStyle name="Celda de comprobación 31 16" xfId="30388"/>
    <cellStyle name="Celda de comprobación 31 17" xfId="31795"/>
    <cellStyle name="Celda de comprobación 31 18" xfId="33204"/>
    <cellStyle name="Celda de comprobación 31 19" xfId="34611"/>
    <cellStyle name="Celda de comprobación 31 2" xfId="10674"/>
    <cellStyle name="Celda de comprobación 31 20" xfId="36023"/>
    <cellStyle name="Celda de comprobación 31 21" xfId="37431"/>
    <cellStyle name="Celda de comprobación 31 22" xfId="38839"/>
    <cellStyle name="Celda de comprobación 31 23" xfId="40245"/>
    <cellStyle name="Celda de comprobación 31 24" xfId="41649"/>
    <cellStyle name="Celda de comprobación 31 25" xfId="43049"/>
    <cellStyle name="Celda de comprobación 31 26" xfId="44448"/>
    <cellStyle name="Celda de comprobación 31 27" xfId="45841"/>
    <cellStyle name="Celda de comprobación 31 28" xfId="47220"/>
    <cellStyle name="Celda de comprobación 31 29" xfId="48586"/>
    <cellStyle name="Celda de comprobación 31 3" xfId="12082"/>
    <cellStyle name="Celda de comprobación 31 30" xfId="49936"/>
    <cellStyle name="Celda de comprobación 31 31" xfId="51255"/>
    <cellStyle name="Celda de comprobación 31 32" xfId="52548"/>
    <cellStyle name="Celda de comprobación 31 33" xfId="53786"/>
    <cellStyle name="Celda de comprobación 31 34" xfId="54940"/>
    <cellStyle name="Celda de comprobación 31 35" xfId="55991"/>
    <cellStyle name="Celda de comprobación 31 36" xfId="56870"/>
    <cellStyle name="Celda de comprobación 31 37" xfId="57528"/>
    <cellStyle name="Celda de comprobación 31 4" xfId="13490"/>
    <cellStyle name="Celda de comprobación 31 5" xfId="14898"/>
    <cellStyle name="Celda de comprobación 31 6" xfId="16306"/>
    <cellStyle name="Celda de comprobación 31 7" xfId="17714"/>
    <cellStyle name="Celda de comprobación 31 8" xfId="19122"/>
    <cellStyle name="Celda de comprobación 31 9" xfId="20530"/>
    <cellStyle name="Celda de comprobación 32" xfId="6370"/>
    <cellStyle name="Celda de comprobación 32 10" xfId="22052"/>
    <cellStyle name="Celda de comprobación 32 11" xfId="23460"/>
    <cellStyle name="Celda de comprobación 32 12" xfId="24868"/>
    <cellStyle name="Celda de comprobación 32 13" xfId="26276"/>
    <cellStyle name="Celda de comprobación 32 14" xfId="27684"/>
    <cellStyle name="Celda de comprobación 32 15" xfId="29093"/>
    <cellStyle name="Celda de comprobación 32 16" xfId="30502"/>
    <cellStyle name="Celda de comprobación 32 17" xfId="31910"/>
    <cellStyle name="Celda de comprobación 32 18" xfId="33319"/>
    <cellStyle name="Celda de comprobación 32 19" xfId="34727"/>
    <cellStyle name="Celda de comprobación 32 2" xfId="10788"/>
    <cellStyle name="Celda de comprobación 32 20" xfId="36138"/>
    <cellStyle name="Celda de comprobación 32 21" xfId="37546"/>
    <cellStyle name="Celda de comprobación 32 22" xfId="38952"/>
    <cellStyle name="Celda de comprobación 32 23" xfId="40358"/>
    <cellStyle name="Celda de comprobación 32 24" xfId="41762"/>
    <cellStyle name="Celda de comprobación 32 25" xfId="43162"/>
    <cellStyle name="Celda de comprobación 32 26" xfId="44561"/>
    <cellStyle name="Celda de comprobación 32 27" xfId="45954"/>
    <cellStyle name="Celda de comprobación 32 28" xfId="47331"/>
    <cellStyle name="Celda de comprobación 32 29" xfId="48696"/>
    <cellStyle name="Celda de comprobación 32 3" xfId="12196"/>
    <cellStyle name="Celda de comprobación 32 30" xfId="50042"/>
    <cellStyle name="Celda de comprobación 32 31" xfId="51358"/>
    <cellStyle name="Celda de comprobación 32 32" xfId="52647"/>
    <cellStyle name="Celda de comprobación 32 33" xfId="53878"/>
    <cellStyle name="Celda de comprobación 32 34" xfId="55021"/>
    <cellStyle name="Celda de comprobación 32 35" xfId="56062"/>
    <cellStyle name="Celda de comprobación 32 36" xfId="56927"/>
    <cellStyle name="Celda de comprobación 32 37" xfId="57564"/>
    <cellStyle name="Celda de comprobación 32 4" xfId="13604"/>
    <cellStyle name="Celda de comprobación 32 5" xfId="15012"/>
    <cellStyle name="Celda de comprobación 32 6" xfId="16420"/>
    <cellStyle name="Celda de comprobación 32 7" xfId="17828"/>
    <cellStyle name="Celda de comprobación 32 8" xfId="19236"/>
    <cellStyle name="Celda de comprobación 32 9" xfId="20644"/>
    <cellStyle name="Celda de comprobación 33" xfId="6497"/>
    <cellStyle name="Celda de comprobación 33 10" xfId="22168"/>
    <cellStyle name="Celda de comprobación 33 11" xfId="23576"/>
    <cellStyle name="Celda de comprobación 33 12" xfId="24984"/>
    <cellStyle name="Celda de comprobación 33 13" xfId="26392"/>
    <cellStyle name="Celda de comprobación 33 14" xfId="27800"/>
    <cellStyle name="Celda de comprobación 33 15" xfId="29209"/>
    <cellStyle name="Celda de comprobación 33 16" xfId="30618"/>
    <cellStyle name="Celda de comprobación 33 17" xfId="32026"/>
    <cellStyle name="Celda de comprobación 33 18" xfId="33435"/>
    <cellStyle name="Celda de comprobación 33 19" xfId="34843"/>
    <cellStyle name="Celda de comprobación 33 2" xfId="10904"/>
    <cellStyle name="Celda de comprobación 33 20" xfId="36254"/>
    <cellStyle name="Celda de comprobación 33 21" xfId="37662"/>
    <cellStyle name="Celda de comprobación 33 22" xfId="39068"/>
    <cellStyle name="Celda de comprobación 33 23" xfId="40473"/>
    <cellStyle name="Celda de comprobación 33 24" xfId="41877"/>
    <cellStyle name="Celda de comprobación 33 25" xfId="43277"/>
    <cellStyle name="Celda de comprobación 33 26" xfId="44675"/>
    <cellStyle name="Celda de comprobación 33 27" xfId="46067"/>
    <cellStyle name="Celda de comprobación 33 28" xfId="47444"/>
    <cellStyle name="Celda de comprobación 33 29" xfId="48809"/>
    <cellStyle name="Celda de comprobación 33 3" xfId="12312"/>
    <cellStyle name="Celda de comprobación 33 30" xfId="50150"/>
    <cellStyle name="Celda de comprobación 33 31" xfId="51463"/>
    <cellStyle name="Celda de comprobación 33 32" xfId="52748"/>
    <cellStyle name="Celda de comprobación 33 33" xfId="53969"/>
    <cellStyle name="Celda de comprobación 33 34" xfId="55107"/>
    <cellStyle name="Celda de comprobación 33 35" xfId="56136"/>
    <cellStyle name="Celda de comprobación 33 36" xfId="56987"/>
    <cellStyle name="Celda de comprobación 33 37" xfId="57600"/>
    <cellStyle name="Celda de comprobación 33 4" xfId="13720"/>
    <cellStyle name="Celda de comprobación 33 5" xfId="15128"/>
    <cellStyle name="Celda de comprobación 33 6" xfId="16536"/>
    <cellStyle name="Celda de comprobación 33 7" xfId="17944"/>
    <cellStyle name="Celda de comprobación 33 8" xfId="19352"/>
    <cellStyle name="Celda de comprobación 33 9" xfId="20760"/>
    <cellStyle name="Celda de comprobación 34" xfId="6624"/>
    <cellStyle name="Celda de comprobación 34 10" xfId="22282"/>
    <cellStyle name="Celda de comprobación 34 11" xfId="23690"/>
    <cellStyle name="Celda de comprobación 34 12" xfId="25098"/>
    <cellStyle name="Celda de comprobación 34 13" xfId="26506"/>
    <cellStyle name="Celda de comprobación 34 14" xfId="27914"/>
    <cellStyle name="Celda de comprobación 34 15" xfId="29323"/>
    <cellStyle name="Celda de comprobación 34 16" xfId="30732"/>
    <cellStyle name="Celda de comprobación 34 17" xfId="32140"/>
    <cellStyle name="Celda de comprobación 34 18" xfId="33548"/>
    <cellStyle name="Celda de comprobación 34 19" xfId="34957"/>
    <cellStyle name="Celda de comprobación 34 2" xfId="11018"/>
    <cellStyle name="Celda de comprobación 34 20" xfId="36368"/>
    <cellStyle name="Celda de comprobación 34 21" xfId="37776"/>
    <cellStyle name="Celda de comprobación 34 22" xfId="39182"/>
    <cellStyle name="Celda de comprobación 34 23" xfId="40587"/>
    <cellStyle name="Celda de comprobación 34 24" xfId="41991"/>
    <cellStyle name="Celda de comprobación 34 25" xfId="43391"/>
    <cellStyle name="Celda de comprobación 34 26" xfId="44788"/>
    <cellStyle name="Celda de comprobación 34 27" xfId="46180"/>
    <cellStyle name="Celda de comprobación 34 28" xfId="47557"/>
    <cellStyle name="Celda de comprobación 34 29" xfId="48919"/>
    <cellStyle name="Celda de comprobación 34 3" xfId="12426"/>
    <cellStyle name="Celda de comprobación 34 30" xfId="50258"/>
    <cellStyle name="Celda de comprobación 34 31" xfId="51568"/>
    <cellStyle name="Celda de comprobación 34 32" xfId="52848"/>
    <cellStyle name="Celda de comprobación 34 33" xfId="54065"/>
    <cellStyle name="Celda de comprobación 34 34" xfId="55193"/>
    <cellStyle name="Celda de comprobación 34 35" xfId="56211"/>
    <cellStyle name="Celda de comprobación 34 36" xfId="57041"/>
    <cellStyle name="Celda de comprobación 34 37" xfId="57636"/>
    <cellStyle name="Celda de comprobación 34 4" xfId="13834"/>
    <cellStyle name="Celda de comprobación 34 5" xfId="15242"/>
    <cellStyle name="Celda de comprobación 34 6" xfId="16650"/>
    <cellStyle name="Celda de comprobación 34 7" xfId="18058"/>
    <cellStyle name="Celda de comprobación 34 8" xfId="19466"/>
    <cellStyle name="Celda de comprobación 34 9" xfId="20874"/>
    <cellStyle name="Celda de comprobación 35" xfId="6751"/>
    <cellStyle name="Celda de comprobación 35 10" xfId="22394"/>
    <cellStyle name="Celda de comprobación 35 11" xfId="23802"/>
    <cellStyle name="Celda de comprobación 35 12" xfId="25210"/>
    <cellStyle name="Celda de comprobación 35 13" xfId="26618"/>
    <cellStyle name="Celda de comprobación 35 14" xfId="28026"/>
    <cellStyle name="Celda de comprobación 35 15" xfId="29435"/>
    <cellStyle name="Celda de comprobación 35 16" xfId="30844"/>
    <cellStyle name="Celda de comprobación 35 17" xfId="32252"/>
    <cellStyle name="Celda de comprobación 35 18" xfId="33660"/>
    <cellStyle name="Celda de comprobación 35 19" xfId="35068"/>
    <cellStyle name="Celda de comprobación 35 2" xfId="11130"/>
    <cellStyle name="Celda de comprobación 35 20" xfId="36480"/>
    <cellStyle name="Celda de comprobación 35 21" xfId="37888"/>
    <cellStyle name="Celda de comprobación 35 22" xfId="39294"/>
    <cellStyle name="Celda de comprobación 35 23" xfId="40699"/>
    <cellStyle name="Celda de comprobación 35 24" xfId="42103"/>
    <cellStyle name="Celda de comprobación 35 25" xfId="43502"/>
    <cellStyle name="Celda de comprobación 35 26" xfId="44898"/>
    <cellStyle name="Celda de comprobación 35 27" xfId="46290"/>
    <cellStyle name="Celda de comprobación 35 28" xfId="47667"/>
    <cellStyle name="Celda de comprobación 35 29" xfId="49026"/>
    <cellStyle name="Celda de comprobación 35 3" xfId="12538"/>
    <cellStyle name="Celda de comprobación 35 30" xfId="50365"/>
    <cellStyle name="Celda de comprobación 35 31" xfId="51675"/>
    <cellStyle name="Celda de comprobación 35 32" xfId="52951"/>
    <cellStyle name="Celda de comprobación 35 33" xfId="54158"/>
    <cellStyle name="Celda de comprobación 35 34" xfId="55278"/>
    <cellStyle name="Celda de comprobación 35 35" xfId="56285"/>
    <cellStyle name="Celda de comprobación 35 36" xfId="57099"/>
    <cellStyle name="Celda de comprobación 35 37" xfId="57672"/>
    <cellStyle name="Celda de comprobación 35 4" xfId="13946"/>
    <cellStyle name="Celda de comprobación 35 5" xfId="15354"/>
    <cellStyle name="Celda de comprobación 35 6" xfId="16762"/>
    <cellStyle name="Celda de comprobación 35 7" xfId="18170"/>
    <cellStyle name="Celda de comprobación 35 8" xfId="19578"/>
    <cellStyle name="Celda de comprobación 35 9" xfId="20986"/>
    <cellStyle name="Celda de comprobación 36" xfId="6878"/>
    <cellStyle name="Celda de comprobación 36 10" xfId="22503"/>
    <cellStyle name="Celda de comprobación 36 11" xfId="23911"/>
    <cellStyle name="Celda de comprobación 36 12" xfId="25319"/>
    <cellStyle name="Celda de comprobación 36 13" xfId="26727"/>
    <cellStyle name="Celda de comprobación 36 14" xfId="28135"/>
    <cellStyle name="Celda de comprobación 36 15" xfId="29544"/>
    <cellStyle name="Celda de comprobación 36 16" xfId="30953"/>
    <cellStyle name="Celda de comprobación 36 17" xfId="32361"/>
    <cellStyle name="Celda de comprobación 36 18" xfId="33768"/>
    <cellStyle name="Celda de comprobación 36 19" xfId="35177"/>
    <cellStyle name="Celda de comprobación 36 2" xfId="11239"/>
    <cellStyle name="Celda de comprobación 36 20" xfId="36589"/>
    <cellStyle name="Celda de comprobación 36 21" xfId="37997"/>
    <cellStyle name="Celda de comprobación 36 22" xfId="39403"/>
    <cellStyle name="Celda de comprobación 36 23" xfId="40808"/>
    <cellStyle name="Celda de comprobación 36 24" xfId="42212"/>
    <cellStyle name="Celda de comprobación 36 25" xfId="43611"/>
    <cellStyle name="Celda de comprobación 36 26" xfId="45007"/>
    <cellStyle name="Celda de comprobación 36 27" xfId="46398"/>
    <cellStyle name="Celda de comprobación 36 28" xfId="47772"/>
    <cellStyle name="Celda de comprobación 36 29" xfId="49131"/>
    <cellStyle name="Celda de comprobación 36 3" xfId="12647"/>
    <cellStyle name="Celda de comprobación 36 30" xfId="50468"/>
    <cellStyle name="Celda de comprobación 36 31" xfId="51776"/>
    <cellStyle name="Celda de comprobación 36 32" xfId="53046"/>
    <cellStyle name="Celda de comprobación 36 33" xfId="54249"/>
    <cellStyle name="Celda de comprobación 36 34" xfId="55360"/>
    <cellStyle name="Celda de comprobación 36 35" xfId="56359"/>
    <cellStyle name="Celda de comprobación 36 36" xfId="57158"/>
    <cellStyle name="Celda de comprobación 36 37" xfId="57708"/>
    <cellStyle name="Celda de comprobación 36 4" xfId="14055"/>
    <cellStyle name="Celda de comprobación 36 5" xfId="15463"/>
    <cellStyle name="Celda de comprobación 36 6" xfId="16871"/>
    <cellStyle name="Celda de comprobación 36 7" xfId="18279"/>
    <cellStyle name="Celda de comprobación 36 8" xfId="19687"/>
    <cellStyle name="Celda de comprobación 36 9" xfId="21095"/>
    <cellStyle name="Celda de comprobación 37" xfId="7005"/>
    <cellStyle name="Celda de comprobación 37 10" xfId="22609"/>
    <cellStyle name="Celda de comprobación 37 11" xfId="24017"/>
    <cellStyle name="Celda de comprobación 37 12" xfId="25425"/>
    <cellStyle name="Celda de comprobación 37 13" xfId="26833"/>
    <cellStyle name="Celda de comprobación 37 14" xfId="28241"/>
    <cellStyle name="Celda de comprobación 37 15" xfId="29650"/>
    <cellStyle name="Celda de comprobación 37 16" xfId="31059"/>
    <cellStyle name="Celda de comprobación 37 17" xfId="32467"/>
    <cellStyle name="Celda de comprobación 37 18" xfId="33874"/>
    <cellStyle name="Celda de comprobación 37 19" xfId="35283"/>
    <cellStyle name="Celda de comprobación 37 2" xfId="11345"/>
    <cellStyle name="Celda de comprobación 37 20" xfId="36695"/>
    <cellStyle name="Celda de comprobación 37 21" xfId="38103"/>
    <cellStyle name="Celda de comprobación 37 22" xfId="39509"/>
    <cellStyle name="Celda de comprobación 37 23" xfId="40914"/>
    <cellStyle name="Celda de comprobación 37 24" xfId="42317"/>
    <cellStyle name="Celda de comprobación 37 25" xfId="43716"/>
    <cellStyle name="Celda de comprobación 37 26" xfId="45112"/>
    <cellStyle name="Celda de comprobación 37 27" xfId="46502"/>
    <cellStyle name="Celda de comprobación 37 28" xfId="47876"/>
    <cellStyle name="Celda de comprobación 37 29" xfId="49234"/>
    <cellStyle name="Celda de comprobación 37 3" xfId="12753"/>
    <cellStyle name="Celda de comprobación 37 30" xfId="50568"/>
    <cellStyle name="Celda de comprobación 37 31" xfId="51873"/>
    <cellStyle name="Celda de comprobación 37 32" xfId="53141"/>
    <cellStyle name="Celda de comprobación 37 33" xfId="54342"/>
    <cellStyle name="Celda de comprobación 37 34" xfId="55446"/>
    <cellStyle name="Celda de comprobación 37 35" xfId="56430"/>
    <cellStyle name="Celda de comprobación 37 36" xfId="57212"/>
    <cellStyle name="Celda de comprobación 37 37" xfId="57743"/>
    <cellStyle name="Celda de comprobación 37 4" xfId="14161"/>
    <cellStyle name="Celda de comprobación 37 5" xfId="15569"/>
    <cellStyle name="Celda de comprobación 37 6" xfId="16977"/>
    <cellStyle name="Celda de comprobación 37 7" xfId="18385"/>
    <cellStyle name="Celda de comprobación 37 8" xfId="19793"/>
    <cellStyle name="Celda de comprobación 37 9" xfId="21201"/>
    <cellStyle name="Celda de comprobación 38" xfId="7132"/>
    <cellStyle name="Celda de comprobación 38 10" xfId="22712"/>
    <cellStyle name="Celda de comprobación 38 11" xfId="24120"/>
    <cellStyle name="Celda de comprobación 38 12" xfId="25528"/>
    <cellStyle name="Celda de comprobación 38 13" xfId="26936"/>
    <cellStyle name="Celda de comprobación 38 14" xfId="28344"/>
    <cellStyle name="Celda de comprobación 38 15" xfId="29753"/>
    <cellStyle name="Celda de comprobación 38 16" xfId="31160"/>
    <cellStyle name="Celda de comprobación 38 17" xfId="32570"/>
    <cellStyle name="Celda de comprobación 38 18" xfId="33977"/>
    <cellStyle name="Celda de comprobación 38 19" xfId="35385"/>
    <cellStyle name="Celda de comprobación 38 2" xfId="11448"/>
    <cellStyle name="Celda de comprobación 38 20" xfId="36798"/>
    <cellStyle name="Celda de comprobación 38 21" xfId="38206"/>
    <cellStyle name="Celda de comprobación 38 22" xfId="39612"/>
    <cellStyle name="Celda de comprobación 38 23" xfId="41017"/>
    <cellStyle name="Celda de comprobación 38 24" xfId="42420"/>
    <cellStyle name="Celda de comprobación 38 25" xfId="43819"/>
    <cellStyle name="Celda de comprobación 38 26" xfId="45215"/>
    <cellStyle name="Celda de comprobación 38 27" xfId="46605"/>
    <cellStyle name="Celda de comprobación 38 28" xfId="47977"/>
    <cellStyle name="Celda de comprobación 38 29" xfId="49330"/>
    <cellStyle name="Celda de comprobación 38 3" xfId="12856"/>
    <cellStyle name="Celda de comprobación 38 30" xfId="50662"/>
    <cellStyle name="Celda de comprobación 38 31" xfId="51966"/>
    <cellStyle name="Celda de comprobación 38 32" xfId="53229"/>
    <cellStyle name="Celda de comprobación 38 33" xfId="54424"/>
    <cellStyle name="Celda de comprobación 38 34" xfId="55522"/>
    <cellStyle name="Celda de comprobación 38 35" xfId="56493"/>
    <cellStyle name="Celda de comprobación 38 36" xfId="57266"/>
    <cellStyle name="Celda de comprobación 38 37" xfId="57777"/>
    <cellStyle name="Celda de comprobación 38 4" xfId="14264"/>
    <cellStyle name="Celda de comprobación 38 5" xfId="15672"/>
    <cellStyle name="Celda de comprobación 38 6" xfId="17080"/>
    <cellStyle name="Celda de comprobación 38 7" xfId="18488"/>
    <cellStyle name="Celda de comprobación 38 8" xfId="19896"/>
    <cellStyle name="Celda de comprobación 38 9" xfId="21304"/>
    <cellStyle name="Celda de comprobación 39" xfId="7259"/>
    <cellStyle name="Celda de comprobación 39 10" xfId="22811"/>
    <cellStyle name="Celda de comprobación 39 11" xfId="24219"/>
    <cellStyle name="Celda de comprobación 39 12" xfId="25627"/>
    <cellStyle name="Celda de comprobación 39 13" xfId="27035"/>
    <cellStyle name="Celda de comprobación 39 14" xfId="28443"/>
    <cellStyle name="Celda de comprobación 39 15" xfId="29853"/>
    <cellStyle name="Celda de comprobación 39 16" xfId="31260"/>
    <cellStyle name="Celda de comprobación 39 17" xfId="32670"/>
    <cellStyle name="Celda de comprobación 39 18" xfId="34077"/>
    <cellStyle name="Celda de comprobación 39 19" xfId="35485"/>
    <cellStyle name="Celda de comprobación 39 2" xfId="11547"/>
    <cellStyle name="Celda de comprobación 39 20" xfId="36898"/>
    <cellStyle name="Celda de comprobación 39 21" xfId="38306"/>
    <cellStyle name="Celda de comprobación 39 22" xfId="39712"/>
    <cellStyle name="Celda de comprobación 39 23" xfId="41117"/>
    <cellStyle name="Celda de comprobación 39 24" xfId="42519"/>
    <cellStyle name="Celda de comprobación 39 25" xfId="43918"/>
    <cellStyle name="Celda de comprobación 39 26" xfId="45314"/>
    <cellStyle name="Celda de comprobación 39 27" xfId="46702"/>
    <cellStyle name="Celda de comprobación 39 28" xfId="48072"/>
    <cellStyle name="Celda de comprobación 39 29" xfId="49425"/>
    <cellStyle name="Celda de comprobación 39 3" xfId="12955"/>
    <cellStyle name="Celda de comprobación 39 30" xfId="50753"/>
    <cellStyle name="Celda de comprobación 39 31" xfId="52057"/>
    <cellStyle name="Celda de comprobación 39 32" xfId="53317"/>
    <cellStyle name="Celda de comprobación 39 33" xfId="54510"/>
    <cellStyle name="Celda de comprobación 39 34" xfId="55601"/>
    <cellStyle name="Celda de comprobación 39 35" xfId="56564"/>
    <cellStyle name="Celda de comprobación 39 36" xfId="57319"/>
    <cellStyle name="Celda de comprobación 39 37" xfId="57811"/>
    <cellStyle name="Celda de comprobación 39 4" xfId="14363"/>
    <cellStyle name="Celda de comprobación 39 5" xfId="15771"/>
    <cellStyle name="Celda de comprobación 39 6" xfId="17179"/>
    <cellStyle name="Celda de comprobación 39 7" xfId="18587"/>
    <cellStyle name="Celda de comprobación 39 8" xfId="19995"/>
    <cellStyle name="Celda de comprobación 39 9" xfId="21403"/>
    <cellStyle name="Celda de comprobación 4" xfId="2936"/>
    <cellStyle name="Celda de comprobación 4 2" xfId="3047"/>
    <cellStyle name="Celda de comprobación 40" xfId="7386"/>
    <cellStyle name="Celda de comprobación 40 10" xfId="22908"/>
    <cellStyle name="Celda de comprobación 40 11" xfId="24316"/>
    <cellStyle name="Celda de comprobación 40 12" xfId="25724"/>
    <cellStyle name="Celda de comprobación 40 13" xfId="27132"/>
    <cellStyle name="Celda de comprobación 40 14" xfId="28540"/>
    <cellStyle name="Celda de comprobación 40 15" xfId="29950"/>
    <cellStyle name="Celda de comprobación 40 16" xfId="31357"/>
    <cellStyle name="Celda de comprobación 40 17" xfId="32767"/>
    <cellStyle name="Celda de comprobación 40 18" xfId="34173"/>
    <cellStyle name="Celda de comprobación 40 19" xfId="35582"/>
    <cellStyle name="Celda de comprobación 40 2" xfId="11644"/>
    <cellStyle name="Celda de comprobación 40 20" xfId="36995"/>
    <cellStyle name="Celda de comprobación 40 21" xfId="38403"/>
    <cellStyle name="Celda de comprobación 40 22" xfId="39809"/>
    <cellStyle name="Celda de comprobación 40 23" xfId="41214"/>
    <cellStyle name="Celda de comprobación 40 24" xfId="42616"/>
    <cellStyle name="Celda de comprobación 40 25" xfId="44015"/>
    <cellStyle name="Celda de comprobación 40 26" xfId="45411"/>
    <cellStyle name="Celda de comprobación 40 27" xfId="46799"/>
    <cellStyle name="Celda de comprobación 40 28" xfId="48169"/>
    <cellStyle name="Celda de comprobación 40 29" xfId="49521"/>
    <cellStyle name="Celda de comprobación 40 3" xfId="13052"/>
    <cellStyle name="Celda de comprobación 40 30" xfId="50847"/>
    <cellStyle name="Celda de comprobación 40 31" xfId="52151"/>
    <cellStyle name="Celda de comprobación 40 32" xfId="53406"/>
    <cellStyle name="Celda de comprobación 40 33" xfId="54595"/>
    <cellStyle name="Celda de comprobación 40 34" xfId="55680"/>
    <cellStyle name="Celda de comprobación 40 35" xfId="56633"/>
    <cellStyle name="Celda de comprobación 40 36" xfId="57370"/>
    <cellStyle name="Celda de comprobación 40 37" xfId="57845"/>
    <cellStyle name="Celda de comprobación 40 4" xfId="14460"/>
    <cellStyle name="Celda de comprobación 40 5" xfId="15868"/>
    <cellStyle name="Celda de comprobación 40 6" xfId="17276"/>
    <cellStyle name="Celda de comprobación 40 7" xfId="18684"/>
    <cellStyle name="Celda de comprobación 40 8" xfId="20092"/>
    <cellStyle name="Celda de comprobación 40 9" xfId="21500"/>
    <cellStyle name="Celda de comprobación 41" xfId="7512"/>
    <cellStyle name="Celda de comprobación 41 10" xfId="22996"/>
    <cellStyle name="Celda de comprobación 41 11" xfId="24404"/>
    <cellStyle name="Celda de comprobación 41 12" xfId="25812"/>
    <cellStyle name="Celda de comprobación 41 13" xfId="27220"/>
    <cellStyle name="Celda de comprobación 41 14" xfId="28628"/>
    <cellStyle name="Celda de comprobación 41 15" xfId="30038"/>
    <cellStyle name="Celda de comprobación 41 16" xfId="31445"/>
    <cellStyle name="Celda de comprobación 41 17" xfId="32855"/>
    <cellStyle name="Celda de comprobación 41 18" xfId="34261"/>
    <cellStyle name="Celda de comprobación 41 19" xfId="35670"/>
    <cellStyle name="Celda de comprobación 41 2" xfId="11732"/>
    <cellStyle name="Celda de comprobación 41 20" xfId="37083"/>
    <cellStyle name="Celda de comprobación 41 21" xfId="38491"/>
    <cellStyle name="Celda de comprobación 41 22" xfId="39897"/>
    <cellStyle name="Celda de comprobación 41 23" xfId="41302"/>
    <cellStyle name="Celda de comprobación 41 24" xfId="42704"/>
    <cellStyle name="Celda de comprobación 41 25" xfId="44103"/>
    <cellStyle name="Celda de comprobación 41 26" xfId="45499"/>
    <cellStyle name="Celda de comprobación 41 27" xfId="46885"/>
    <cellStyle name="Celda de comprobación 41 28" xfId="48255"/>
    <cellStyle name="Celda de comprobación 41 29" xfId="49607"/>
    <cellStyle name="Celda de comprobación 41 3" xfId="13140"/>
    <cellStyle name="Celda de comprobación 41 30" xfId="50933"/>
    <cellStyle name="Celda de comprobación 41 31" xfId="52236"/>
    <cellStyle name="Celda de comprobación 41 32" xfId="53489"/>
    <cellStyle name="Celda de comprobación 41 33" xfId="54674"/>
    <cellStyle name="Celda de comprobación 41 34" xfId="55752"/>
    <cellStyle name="Celda de comprobación 41 35" xfId="56691"/>
    <cellStyle name="Celda de comprobación 41 36" xfId="57417"/>
    <cellStyle name="Celda de comprobación 41 37" xfId="57877"/>
    <cellStyle name="Celda de comprobación 41 4" xfId="14548"/>
    <cellStyle name="Celda de comprobación 41 5" xfId="15956"/>
    <cellStyle name="Celda de comprobación 41 6" xfId="17364"/>
    <cellStyle name="Celda de comprobación 41 7" xfId="18772"/>
    <cellStyle name="Celda de comprobación 41 8" xfId="20180"/>
    <cellStyle name="Celda de comprobación 41 9" xfId="21588"/>
    <cellStyle name="Celda de comprobación 42" xfId="7639"/>
    <cellStyle name="Celda de comprobación 43" xfId="10994"/>
    <cellStyle name="Celda de comprobación 44" xfId="12402"/>
    <cellStyle name="Celda de comprobación 45" xfId="13810"/>
    <cellStyle name="Celda de comprobación 46" xfId="15218"/>
    <cellStyle name="Celda de comprobación 47" xfId="16626"/>
    <cellStyle name="Celda de comprobación 48" xfId="18034"/>
    <cellStyle name="Celda de comprobación 49" xfId="19442"/>
    <cellStyle name="Celda de comprobación 5" xfId="3048"/>
    <cellStyle name="Celda de comprobación 50" xfId="20850"/>
    <cellStyle name="Celda de comprobación 51" xfId="22258"/>
    <cellStyle name="Celda de comprobación 52" xfId="23666"/>
    <cellStyle name="Celda de comprobación 53" xfId="25074"/>
    <cellStyle name="Celda de comprobación 54" xfId="26482"/>
    <cellStyle name="Celda de comprobación 55" xfId="27890"/>
    <cellStyle name="Celda de comprobación 56" xfId="29299"/>
    <cellStyle name="Celda de comprobación 57" xfId="30708"/>
    <cellStyle name="Celda de comprobación 58" xfId="32116"/>
    <cellStyle name="Celda de comprobación 59" xfId="33524"/>
    <cellStyle name="Celda de comprobación 6" xfId="3049"/>
    <cellStyle name="Celda de comprobación 60" xfId="34468"/>
    <cellStyle name="Celda de comprobación 61" xfId="36344"/>
    <cellStyle name="Celda de comprobación 62" xfId="37752"/>
    <cellStyle name="Celda de comprobación 63" xfId="39158"/>
    <cellStyle name="Celda de comprobación 64" xfId="40563"/>
    <cellStyle name="Celda de comprobación 65" xfId="41967"/>
    <cellStyle name="Celda de comprobación 66" xfId="43367"/>
    <cellStyle name="Celda de comprobación 67" xfId="44764"/>
    <cellStyle name="Celda de comprobación 68" xfId="46156"/>
    <cellStyle name="Celda de comprobación 69" xfId="47533"/>
    <cellStyle name="Celda de comprobación 7" xfId="3050"/>
    <cellStyle name="Celda de comprobación 70" xfId="48896"/>
    <cellStyle name="Celda de comprobación 71" xfId="50235"/>
    <cellStyle name="Celda de comprobación 72" xfId="51545"/>
    <cellStyle name="Celda de comprobación 73" xfId="52825"/>
    <cellStyle name="Celda de comprobación 74" xfId="54042"/>
    <cellStyle name="Celda de comprobación 75" xfId="55170"/>
    <cellStyle name="Celda de comprobación 76" xfId="56189"/>
    <cellStyle name="Celda de comprobación 77" xfId="57021"/>
    <cellStyle name="Celda de comprobación 8" xfId="3168"/>
    <cellStyle name="Celda de comprobación 8 10" xfId="4613"/>
    <cellStyle name="Celda de comprobación 8 11" xfId="4750"/>
    <cellStyle name="Celda de comprobación 8 12" xfId="4872"/>
    <cellStyle name="Celda de comprobación 8 13" xfId="4998"/>
    <cellStyle name="Celda de comprobación 8 14" xfId="5116"/>
    <cellStyle name="Celda de comprobación 8 15" xfId="5249"/>
    <cellStyle name="Celda de comprobación 8 16" xfId="5375"/>
    <cellStyle name="Celda de comprobación 8 17" xfId="5499"/>
    <cellStyle name="Celda de comprobación 8 18" xfId="5622"/>
    <cellStyle name="Celda de comprobación 8 19" xfId="5720"/>
    <cellStyle name="Celda de comprobación 8 2" xfId="3644"/>
    <cellStyle name="Celda de comprobación 8 20" xfId="5890"/>
    <cellStyle name="Celda de comprobación 8 21" xfId="6017"/>
    <cellStyle name="Celda de comprobación 8 22" xfId="6144"/>
    <cellStyle name="Celda de comprobación 8 23" xfId="6271"/>
    <cellStyle name="Celda de comprobación 8 24" xfId="6398"/>
    <cellStyle name="Celda de comprobación 8 25" xfId="6525"/>
    <cellStyle name="Celda de comprobación 8 26" xfId="6652"/>
    <cellStyle name="Celda de comprobación 8 27" xfId="6779"/>
    <cellStyle name="Celda de comprobación 8 28" xfId="6906"/>
    <cellStyle name="Celda de comprobación 8 29" xfId="7033"/>
    <cellStyle name="Celda de comprobación 8 3" xfId="3760"/>
    <cellStyle name="Celda de comprobación 8 30" xfId="7160"/>
    <cellStyle name="Celda de comprobación 8 31" xfId="7287"/>
    <cellStyle name="Celda de comprobación 8 32" xfId="7414"/>
    <cellStyle name="Celda de comprobación 8 33" xfId="7540"/>
    <cellStyle name="Celda de comprobación 8 34" xfId="7667"/>
    <cellStyle name="Celda de comprobación 8 35" xfId="7758"/>
    <cellStyle name="Celda de comprobación 8 36" xfId="10469"/>
    <cellStyle name="Celda de comprobación 8 37" xfId="11877"/>
    <cellStyle name="Celda de comprobación 8 38" xfId="13285"/>
    <cellStyle name="Celda de comprobación 8 39" xfId="14693"/>
    <cellStyle name="Celda de comprobación 8 4" xfId="3881"/>
    <cellStyle name="Celda de comprobación 8 40" xfId="16101"/>
    <cellStyle name="Celda de comprobación 8 41" xfId="17509"/>
    <cellStyle name="Celda de comprobación 8 42" xfId="18917"/>
    <cellStyle name="Celda de comprobación 8 43" xfId="20325"/>
    <cellStyle name="Celda de comprobación 8 44" xfId="21733"/>
    <cellStyle name="Celda de comprobación 8 45" xfId="23141"/>
    <cellStyle name="Celda de comprobación 8 46" xfId="24549"/>
    <cellStyle name="Celda de comprobación 8 47" xfId="25957"/>
    <cellStyle name="Celda de comprobación 8 48" xfId="27365"/>
    <cellStyle name="Celda de comprobación 8 49" xfId="28773"/>
    <cellStyle name="Celda de comprobación 8 5" xfId="4004"/>
    <cellStyle name="Celda de comprobación 8 50" xfId="30183"/>
    <cellStyle name="Celda de comprobación 8 51" xfId="31590"/>
    <cellStyle name="Celda de comprobación 8 52" xfId="33000"/>
    <cellStyle name="Celda de comprobación 8 53" xfId="34218"/>
    <cellStyle name="Celda de comprobación 8 54" xfId="35819"/>
    <cellStyle name="Celda de comprobación 8 55" xfId="37227"/>
    <cellStyle name="Celda de comprobación 8 56" xfId="38635"/>
    <cellStyle name="Celda de comprobación 8 57" xfId="40041"/>
    <cellStyle name="Celda de comprobación 8 58" xfId="41446"/>
    <cellStyle name="Celda de comprobación 8 59" xfId="42847"/>
    <cellStyle name="Celda de comprobación 8 6" xfId="4127"/>
    <cellStyle name="Celda de comprobación 8 60" xfId="44246"/>
    <cellStyle name="Celda de comprobación 8 61" xfId="45641"/>
    <cellStyle name="Celda de comprobación 8 62" xfId="47024"/>
    <cellStyle name="Celda de comprobación 8 63" xfId="48392"/>
    <cellStyle name="Celda de comprobación 8 64" xfId="49743"/>
    <cellStyle name="Celda de comprobación 8 65" xfId="51063"/>
    <cellStyle name="Celda de comprobación 8 66" xfId="52361"/>
    <cellStyle name="Celda de comprobación 8 67" xfId="53606"/>
    <cellStyle name="Celda de comprobación 8 68" xfId="54777"/>
    <cellStyle name="Celda de comprobación 8 69" xfId="55843"/>
    <cellStyle name="Celda de comprobación 8 7" xfId="4251"/>
    <cellStyle name="Celda de comprobación 8 70" xfId="56765"/>
    <cellStyle name="Celda de comprobación 8 8" xfId="4374"/>
    <cellStyle name="Celda de comprobación 8 9" xfId="4499"/>
    <cellStyle name="Celda de comprobación 9" xfId="3209"/>
    <cellStyle name="Celda de comprobación 9 10" xfId="4209"/>
    <cellStyle name="Celda de comprobación 9 11" xfId="3247"/>
    <cellStyle name="Celda de comprobación 9 12" xfId="4600"/>
    <cellStyle name="Celda de comprobación 9 13" xfId="3271"/>
    <cellStyle name="Celda de comprobación 9 14" xfId="4708"/>
    <cellStyle name="Celda de comprobación 9 15" xfId="3487"/>
    <cellStyle name="Celda de comprobación 9 16" xfId="4944"/>
    <cellStyle name="Celda de comprobación 9 17" xfId="3460"/>
    <cellStyle name="Celda de comprobación 9 18" xfId="5207"/>
    <cellStyle name="Celda de comprobación 9 19" xfId="5332"/>
    <cellStyle name="Celda de comprobación 9 2" xfId="3504"/>
    <cellStyle name="Celda de comprobación 9 20" xfId="4410"/>
    <cellStyle name="Celda de comprobación 9 21" xfId="5103"/>
    <cellStyle name="Celda de comprobación 9 22" xfId="5695"/>
    <cellStyle name="Celda de comprobación 9 23" xfId="5847"/>
    <cellStyle name="Celda de comprobación 9 24" xfId="5974"/>
    <cellStyle name="Celda de comprobación 9 25" xfId="6101"/>
    <cellStyle name="Celda de comprobación 9 26" xfId="6228"/>
    <cellStyle name="Celda de comprobación 9 27" xfId="6355"/>
    <cellStyle name="Celda de comprobación 9 28" xfId="6482"/>
    <cellStyle name="Celda de comprobación 9 29" xfId="6609"/>
    <cellStyle name="Celda de comprobación 9 3" xfId="3396"/>
    <cellStyle name="Celda de comprobación 9 30" xfId="6736"/>
    <cellStyle name="Celda de comprobación 9 31" xfId="6863"/>
    <cellStyle name="Celda de comprobación 9 32" xfId="6990"/>
    <cellStyle name="Celda de comprobación 9 33" xfId="7117"/>
    <cellStyle name="Celda de comprobación 9 34" xfId="7244"/>
    <cellStyle name="Celda de comprobación 9 35" xfId="7798"/>
    <cellStyle name="Celda de comprobación 9 36" xfId="10155"/>
    <cellStyle name="Celda de comprobación 9 37" xfId="10238"/>
    <cellStyle name="Celda de comprobación 9 38" xfId="8456"/>
    <cellStyle name="Celda de comprobación 9 39" xfId="4918"/>
    <cellStyle name="Celda de comprobación 9 4" xfId="3282"/>
    <cellStyle name="Celda de comprobación 9 40" xfId="8444"/>
    <cellStyle name="Celda de comprobación 9 41" xfId="10610"/>
    <cellStyle name="Celda de comprobación 9 42" xfId="12018"/>
    <cellStyle name="Celda de comprobación 9 43" xfId="13426"/>
    <cellStyle name="Celda de comprobación 9 44" xfId="14834"/>
    <cellStyle name="Celda de comprobación 9 45" xfId="16242"/>
    <cellStyle name="Celda de comprobación 9 46" xfId="17650"/>
    <cellStyle name="Celda de comprobación 9 47" xfId="19058"/>
    <cellStyle name="Celda de comprobación 9 48" xfId="20466"/>
    <cellStyle name="Celda de comprobación 9 49" xfId="21874"/>
    <cellStyle name="Celda de comprobación 9 5" xfId="3576"/>
    <cellStyle name="Celda de comprobación 9 50" xfId="23282"/>
    <cellStyle name="Celda de comprobación 9 51" xfId="24690"/>
    <cellStyle name="Celda de comprobación 9 52" xfId="26098"/>
    <cellStyle name="Celda de comprobación 9 53" xfId="31214"/>
    <cellStyle name="Celda de comprobación 9 54" xfId="33465"/>
    <cellStyle name="Celda de comprobación 9 55" xfId="29161"/>
    <cellStyle name="Celda de comprobación 9 56" xfId="24490"/>
    <cellStyle name="Celda de comprobación 9 57" xfId="32063"/>
    <cellStyle name="Celda de comprobación 9 58" xfId="32947"/>
    <cellStyle name="Celda de comprobación 9 59" xfId="35959"/>
    <cellStyle name="Celda de comprobación 9 6" xfId="3718"/>
    <cellStyle name="Celda de comprobación 9 60" xfId="37367"/>
    <cellStyle name="Celda de comprobación 9 61" xfId="38775"/>
    <cellStyle name="Celda de comprobación 9 62" xfId="40181"/>
    <cellStyle name="Celda de comprobación 9 63" xfId="41586"/>
    <cellStyle name="Celda de comprobación 9 64" xfId="42986"/>
    <cellStyle name="Celda de comprobación 9 65" xfId="44385"/>
    <cellStyle name="Celda de comprobación 9 66" xfId="45779"/>
    <cellStyle name="Celda de comprobación 9 67" xfId="47159"/>
    <cellStyle name="Celda de comprobación 9 68" xfId="48526"/>
    <cellStyle name="Celda de comprobación 9 69" xfId="49876"/>
    <cellStyle name="Celda de comprobación 9 7" xfId="3839"/>
    <cellStyle name="Celda de comprobación 9 70" xfId="51195"/>
    <cellStyle name="Celda de comprobación 9 8" xfId="3962"/>
    <cellStyle name="Celda de comprobación 9 9" xfId="4085"/>
    <cellStyle name="Celda vinculada" xfId="256" builtinId="24" customBuiltin="1"/>
    <cellStyle name="Celda vinculada 10" xfId="3617"/>
    <cellStyle name="Celda vinculada 10 10" xfId="21510"/>
    <cellStyle name="Celda vinculada 10 11" xfId="22918"/>
    <cellStyle name="Celda vinculada 10 12" xfId="24326"/>
    <cellStyle name="Celda vinculada 10 13" xfId="25734"/>
    <cellStyle name="Celda vinculada 10 14" xfId="27142"/>
    <cellStyle name="Celda vinculada 10 15" xfId="28550"/>
    <cellStyle name="Celda vinculada 10 16" xfId="29960"/>
    <cellStyle name="Celda vinculada 10 17" xfId="31367"/>
    <cellStyle name="Celda vinculada 10 18" xfId="32777"/>
    <cellStyle name="Celda vinculada 10 19" xfId="34183"/>
    <cellStyle name="Celda vinculada 10 2" xfId="8188"/>
    <cellStyle name="Celda vinculada 10 20" xfId="35190"/>
    <cellStyle name="Celda vinculada 10 21" xfId="37005"/>
    <cellStyle name="Celda vinculada 10 22" xfId="38413"/>
    <cellStyle name="Celda vinculada 10 23" xfId="39819"/>
    <cellStyle name="Celda vinculada 10 24" xfId="41224"/>
    <cellStyle name="Celda vinculada 10 25" xfId="42626"/>
    <cellStyle name="Celda vinculada 10 26" xfId="44025"/>
    <cellStyle name="Celda vinculada 10 27" xfId="45421"/>
    <cellStyle name="Celda vinculada 10 28" xfId="46809"/>
    <cellStyle name="Celda vinculada 10 29" xfId="48179"/>
    <cellStyle name="Celda vinculada 10 3" xfId="11654"/>
    <cellStyle name="Celda vinculada 10 30" xfId="49531"/>
    <cellStyle name="Celda vinculada 10 31" xfId="50857"/>
    <cellStyle name="Celda vinculada 10 32" xfId="52161"/>
    <cellStyle name="Celda vinculada 10 33" xfId="53416"/>
    <cellStyle name="Celda vinculada 10 34" xfId="54605"/>
    <cellStyle name="Celda vinculada 10 35" xfId="55690"/>
    <cellStyle name="Celda vinculada 10 36" xfId="56643"/>
    <cellStyle name="Celda vinculada 10 37" xfId="57380"/>
    <cellStyle name="Celda vinculada 10 4" xfId="13062"/>
    <cellStyle name="Celda vinculada 10 5" xfId="14470"/>
    <cellStyle name="Celda vinculada 10 6" xfId="15878"/>
    <cellStyle name="Celda vinculada 10 7" xfId="17286"/>
    <cellStyle name="Celda vinculada 10 8" xfId="18694"/>
    <cellStyle name="Celda vinculada 10 9" xfId="20102"/>
    <cellStyle name="Celda vinculada 11" xfId="3734"/>
    <cellStyle name="Celda vinculada 11 10" xfId="13743"/>
    <cellStyle name="Celda vinculada 11 11" xfId="15151"/>
    <cellStyle name="Celda vinculada 11 12" xfId="16559"/>
    <cellStyle name="Celda vinculada 11 13" xfId="17967"/>
    <cellStyle name="Celda vinculada 11 14" xfId="19375"/>
    <cellStyle name="Celda vinculada 11 15" xfId="20783"/>
    <cellStyle name="Celda vinculada 11 16" xfId="22191"/>
    <cellStyle name="Celda vinculada 11 17" xfId="23599"/>
    <cellStyle name="Celda vinculada 11 18" xfId="25007"/>
    <cellStyle name="Celda vinculada 11 19" xfId="26415"/>
    <cellStyle name="Celda vinculada 11 2" xfId="8348"/>
    <cellStyle name="Celda vinculada 11 20" xfId="28511"/>
    <cellStyle name="Celda vinculada 11 21" xfId="23748"/>
    <cellStyle name="Celda vinculada 11 22" xfId="32905"/>
    <cellStyle name="Celda vinculada 11 23" xfId="22767"/>
    <cellStyle name="Celda vinculada 11 24" xfId="24062"/>
    <cellStyle name="Celda vinculada 11 25" xfId="34400"/>
    <cellStyle name="Celda vinculada 11 26" xfId="36277"/>
    <cellStyle name="Celda vinculada 11 27" xfId="37685"/>
    <cellStyle name="Celda vinculada 11 28" xfId="39091"/>
    <cellStyle name="Celda vinculada 11 29" xfId="40496"/>
    <cellStyle name="Celda vinculada 11 3" xfId="9233"/>
    <cellStyle name="Celda vinculada 11 30" xfId="41900"/>
    <cellStyle name="Celda vinculada 11 31" xfId="43300"/>
    <cellStyle name="Celda vinculada 11 32" xfId="44697"/>
    <cellStyle name="Celda vinculada 11 33" xfId="46089"/>
    <cellStyle name="Celda vinculada 11 34" xfId="47466"/>
    <cellStyle name="Celda vinculada 11 35" xfId="48831"/>
    <cellStyle name="Celda vinculada 11 36" xfId="50172"/>
    <cellStyle name="Celda vinculada 11 37" xfId="51485"/>
    <cellStyle name="Celda vinculada 11 4" xfId="10012"/>
    <cellStyle name="Celda vinculada 11 5" xfId="10014"/>
    <cellStyle name="Celda vinculada 11 6" xfId="9773"/>
    <cellStyle name="Celda vinculada 11 7" xfId="8068"/>
    <cellStyle name="Celda vinculada 11 8" xfId="10927"/>
    <cellStyle name="Celda vinculada 11 9" xfId="12335"/>
    <cellStyle name="Celda vinculada 12" xfId="3855"/>
    <cellStyle name="Celda vinculada 12 10" xfId="17049"/>
    <cellStyle name="Celda vinculada 12 11" xfId="18457"/>
    <cellStyle name="Celda vinculada 12 12" xfId="19865"/>
    <cellStyle name="Celda vinculada 12 13" xfId="21273"/>
    <cellStyle name="Celda vinculada 12 14" xfId="22681"/>
    <cellStyle name="Celda vinculada 12 15" xfId="24089"/>
    <cellStyle name="Celda vinculada 12 16" xfId="25497"/>
    <cellStyle name="Celda vinculada 12 17" xfId="26905"/>
    <cellStyle name="Celda vinculada 12 18" xfId="28313"/>
    <cellStyle name="Celda vinculada 12 19" xfId="29722"/>
    <cellStyle name="Celda vinculada 12 2" xfId="8461"/>
    <cellStyle name="Celda vinculada 12 20" xfId="35651"/>
    <cellStyle name="Celda vinculada 12 21" xfId="32412"/>
    <cellStyle name="Celda vinculada 12 22" xfId="32917"/>
    <cellStyle name="Celda vinculada 12 23" xfId="35031"/>
    <cellStyle name="Celda vinculada 12 24" xfId="36767"/>
    <cellStyle name="Celda vinculada 12 25" xfId="38175"/>
    <cellStyle name="Celda vinculada 12 26" xfId="39581"/>
    <cellStyle name="Celda vinculada 12 27" xfId="40986"/>
    <cellStyle name="Celda vinculada 12 28" xfId="42389"/>
    <cellStyle name="Celda vinculada 12 29" xfId="43788"/>
    <cellStyle name="Celda vinculada 12 3" xfId="8665"/>
    <cellStyle name="Celda vinculada 12 30" xfId="45184"/>
    <cellStyle name="Celda vinculada 12 31" xfId="46574"/>
    <cellStyle name="Celda vinculada 12 32" xfId="47946"/>
    <cellStyle name="Celda vinculada 12 33" xfId="49300"/>
    <cellStyle name="Celda vinculada 12 34" xfId="50632"/>
    <cellStyle name="Celda vinculada 12 35" xfId="51937"/>
    <cellStyle name="Celda vinculada 12 36" xfId="53201"/>
    <cellStyle name="Celda vinculada 12 37" xfId="54397"/>
    <cellStyle name="Celda vinculada 12 4" xfId="5694"/>
    <cellStyle name="Celda vinculada 12 5" xfId="8267"/>
    <cellStyle name="Celda vinculada 12 6" xfId="11417"/>
    <cellStyle name="Celda vinculada 12 7" xfId="12825"/>
    <cellStyle name="Celda vinculada 12 8" xfId="14233"/>
    <cellStyle name="Celda vinculada 12 9" xfId="15641"/>
    <cellStyle name="Celda vinculada 13" xfId="3978"/>
    <cellStyle name="Celda vinculada 13 10" xfId="18007"/>
    <cellStyle name="Celda vinculada 13 11" xfId="19415"/>
    <cellStyle name="Celda vinculada 13 12" xfId="20823"/>
    <cellStyle name="Celda vinculada 13 13" xfId="22231"/>
    <cellStyle name="Celda vinculada 13 14" xfId="23639"/>
    <cellStyle name="Celda vinculada 13 15" xfId="25047"/>
    <cellStyle name="Celda vinculada 13 16" xfId="26455"/>
    <cellStyle name="Celda vinculada 13 17" xfId="27863"/>
    <cellStyle name="Celda vinculada 13 18" xfId="29272"/>
    <cellStyle name="Celda vinculada 13 19" xfId="30681"/>
    <cellStyle name="Celda vinculada 13 2" xfId="8573"/>
    <cellStyle name="Celda vinculada 13 20" xfId="33932"/>
    <cellStyle name="Celda vinculada 13 21" xfId="34222"/>
    <cellStyle name="Celda vinculada 13 22" xfId="34440"/>
    <cellStyle name="Celda vinculada 13 23" xfId="36317"/>
    <cellStyle name="Celda vinculada 13 24" xfId="37725"/>
    <cellStyle name="Celda vinculada 13 25" xfId="39131"/>
    <cellStyle name="Celda vinculada 13 26" xfId="40536"/>
    <cellStyle name="Celda vinculada 13 27" xfId="41940"/>
    <cellStyle name="Celda vinculada 13 28" xfId="43340"/>
    <cellStyle name="Celda vinculada 13 29" xfId="44737"/>
    <cellStyle name="Celda vinculada 13 3" xfId="10366"/>
    <cellStyle name="Celda vinculada 13 30" xfId="46129"/>
    <cellStyle name="Celda vinculada 13 31" xfId="47506"/>
    <cellStyle name="Celda vinculada 13 32" xfId="48869"/>
    <cellStyle name="Celda vinculada 13 33" xfId="50209"/>
    <cellStyle name="Celda vinculada 13 34" xfId="51520"/>
    <cellStyle name="Celda vinculada 13 35" xfId="52801"/>
    <cellStyle name="Celda vinculada 13 36" xfId="54018"/>
    <cellStyle name="Celda vinculada 13 37" xfId="55150"/>
    <cellStyle name="Celda vinculada 13 4" xfId="8155"/>
    <cellStyle name="Celda vinculada 13 5" xfId="10967"/>
    <cellStyle name="Celda vinculada 13 6" xfId="12375"/>
    <cellStyle name="Celda vinculada 13 7" xfId="13783"/>
    <cellStyle name="Celda vinculada 13 8" xfId="15191"/>
    <cellStyle name="Celda vinculada 13 9" xfId="16599"/>
    <cellStyle name="Celda vinculada 14" xfId="4101"/>
    <cellStyle name="Celda vinculada 14 10" xfId="16016"/>
    <cellStyle name="Celda vinculada 14 11" xfId="17424"/>
    <cellStyle name="Celda vinculada 14 12" xfId="18832"/>
    <cellStyle name="Celda vinculada 14 13" xfId="20240"/>
    <cellStyle name="Celda vinculada 14 14" xfId="21648"/>
    <cellStyle name="Celda vinculada 14 15" xfId="23056"/>
    <cellStyle name="Celda vinculada 14 16" xfId="24464"/>
    <cellStyle name="Celda vinculada 14 17" xfId="25872"/>
    <cellStyle name="Celda vinculada 14 18" xfId="27280"/>
    <cellStyle name="Celda vinculada 14 19" xfId="28688"/>
    <cellStyle name="Celda vinculada 14 2" xfId="8685"/>
    <cellStyle name="Celda vinculada 14 20" xfId="33190"/>
    <cellStyle name="Celda vinculada 14 21" xfId="34323"/>
    <cellStyle name="Celda vinculada 14 22" xfId="34316"/>
    <cellStyle name="Celda vinculada 14 23" xfId="28825"/>
    <cellStyle name="Celda vinculada 14 24" xfId="35350"/>
    <cellStyle name="Celda vinculada 14 25" xfId="37143"/>
    <cellStyle name="Celda vinculada 14 26" xfId="38551"/>
    <cellStyle name="Celda vinculada 14 27" xfId="39957"/>
    <cellStyle name="Celda vinculada 14 28" xfId="41362"/>
    <cellStyle name="Celda vinculada 14 29" xfId="42764"/>
    <cellStyle name="Celda vinculada 14 3" xfId="8993"/>
    <cellStyle name="Celda vinculada 14 30" xfId="44163"/>
    <cellStyle name="Celda vinculada 14 31" xfId="45559"/>
    <cellStyle name="Celda vinculada 14 32" xfId="46944"/>
    <cellStyle name="Celda vinculada 14 33" xfId="48314"/>
    <cellStyle name="Celda vinculada 14 34" xfId="49666"/>
    <cellStyle name="Celda vinculada 14 35" xfId="50991"/>
    <cellStyle name="Celda vinculada 14 36" xfId="52290"/>
    <cellStyle name="Celda vinculada 14 37" xfId="53540"/>
    <cellStyle name="Celda vinculada 14 4" xfId="7731"/>
    <cellStyle name="Celda vinculada 14 5" xfId="9601"/>
    <cellStyle name="Celda vinculada 14 6" xfId="9416"/>
    <cellStyle name="Celda vinculada 14 7" xfId="11792"/>
    <cellStyle name="Celda vinculada 14 8" xfId="13200"/>
    <cellStyle name="Celda vinculada 14 9" xfId="14608"/>
    <cellStyle name="Celda vinculada 15" xfId="4225"/>
    <cellStyle name="Celda vinculada 15 10" xfId="19617"/>
    <cellStyle name="Celda vinculada 15 11" xfId="21025"/>
    <cellStyle name="Celda vinculada 15 12" xfId="22433"/>
    <cellStyle name="Celda vinculada 15 13" xfId="23841"/>
    <cellStyle name="Celda vinculada 15 14" xfId="25249"/>
    <cellStyle name="Celda vinculada 15 15" xfId="26657"/>
    <cellStyle name="Celda vinculada 15 16" xfId="28065"/>
    <cellStyle name="Celda vinculada 15 17" xfId="29474"/>
    <cellStyle name="Celda vinculada 15 18" xfId="30883"/>
    <cellStyle name="Celda vinculada 15 19" xfId="32291"/>
    <cellStyle name="Celda vinculada 15 2" xfId="8798"/>
    <cellStyle name="Celda vinculada 15 20" xfId="32040"/>
    <cellStyle name="Celda vinculada 15 21" xfId="34652"/>
    <cellStyle name="Celda vinculada 15 22" xfId="36519"/>
    <cellStyle name="Celda vinculada 15 23" xfId="37927"/>
    <cellStyle name="Celda vinculada 15 24" xfId="39333"/>
    <cellStyle name="Celda vinculada 15 25" xfId="40738"/>
    <cellStyle name="Celda vinculada 15 26" xfId="42142"/>
    <cellStyle name="Celda vinculada 15 27" xfId="43541"/>
    <cellStyle name="Celda vinculada 15 28" xfId="44937"/>
    <cellStyle name="Celda vinculada 15 29" xfId="46329"/>
    <cellStyle name="Celda vinculada 15 3" xfId="8638"/>
    <cellStyle name="Celda vinculada 15 30" xfId="47704"/>
    <cellStyle name="Celda vinculada 15 31" xfId="49063"/>
    <cellStyle name="Celda vinculada 15 32" xfId="50401"/>
    <cellStyle name="Celda vinculada 15 33" xfId="51710"/>
    <cellStyle name="Celda vinculada 15 34" xfId="52983"/>
    <cellStyle name="Celda vinculada 15 35" xfId="54189"/>
    <cellStyle name="Celda vinculada 15 36" xfId="55304"/>
    <cellStyle name="Celda vinculada 15 37" xfId="56308"/>
    <cellStyle name="Celda vinculada 15 4" xfId="11169"/>
    <cellStyle name="Celda vinculada 15 5" xfId="12577"/>
    <cellStyle name="Celda vinculada 15 6" xfId="13985"/>
    <cellStyle name="Celda vinculada 15 7" xfId="15393"/>
    <cellStyle name="Celda vinculada 15 8" xfId="16801"/>
    <cellStyle name="Celda vinculada 15 9" xfId="18209"/>
    <cellStyle name="Celda vinculada 16" xfId="4349"/>
    <cellStyle name="Celda vinculada 16 10" xfId="19665"/>
    <cellStyle name="Celda vinculada 16 11" xfId="21073"/>
    <cellStyle name="Celda vinculada 16 12" xfId="22481"/>
    <cellStyle name="Celda vinculada 16 13" xfId="23889"/>
    <cellStyle name="Celda vinculada 16 14" xfId="25297"/>
    <cellStyle name="Celda vinculada 16 15" xfId="26705"/>
    <cellStyle name="Celda vinculada 16 16" xfId="28113"/>
    <cellStyle name="Celda vinculada 16 17" xfId="29522"/>
    <cellStyle name="Celda vinculada 16 18" xfId="30931"/>
    <cellStyle name="Celda vinculada 16 19" xfId="32339"/>
    <cellStyle name="Celda vinculada 16 2" xfId="8910"/>
    <cellStyle name="Celda vinculada 16 20" xfId="23725"/>
    <cellStyle name="Celda vinculada 16 21" xfId="34819"/>
    <cellStyle name="Celda vinculada 16 22" xfId="36567"/>
    <cellStyle name="Celda vinculada 16 23" xfId="37975"/>
    <cellStyle name="Celda vinculada 16 24" xfId="39381"/>
    <cellStyle name="Celda vinculada 16 25" xfId="40786"/>
    <cellStyle name="Celda vinculada 16 26" xfId="42190"/>
    <cellStyle name="Celda vinculada 16 27" xfId="43589"/>
    <cellStyle name="Celda vinculada 16 28" xfId="44985"/>
    <cellStyle name="Celda vinculada 16 29" xfId="46376"/>
    <cellStyle name="Celda vinculada 16 3" xfId="8214"/>
    <cellStyle name="Celda vinculada 16 30" xfId="47750"/>
    <cellStyle name="Celda vinculada 16 31" xfId="49109"/>
    <cellStyle name="Celda vinculada 16 32" xfId="50446"/>
    <cellStyle name="Celda vinculada 16 33" xfId="51754"/>
    <cellStyle name="Celda vinculada 16 34" xfId="53025"/>
    <cellStyle name="Celda vinculada 16 35" xfId="54228"/>
    <cellStyle name="Celda vinculada 16 36" xfId="55339"/>
    <cellStyle name="Celda vinculada 16 37" xfId="56340"/>
    <cellStyle name="Celda vinculada 16 4" xfId="11217"/>
    <cellStyle name="Celda vinculada 16 5" xfId="12625"/>
    <cellStyle name="Celda vinculada 16 6" xfId="14033"/>
    <cellStyle name="Celda vinculada 16 7" xfId="15441"/>
    <cellStyle name="Celda vinculada 16 8" xfId="16849"/>
    <cellStyle name="Celda vinculada 16 9" xfId="18257"/>
    <cellStyle name="Celda vinculada 17" xfId="4473"/>
    <cellStyle name="Celda vinculada 17 10" xfId="16115"/>
    <cellStyle name="Celda vinculada 17 11" xfId="17523"/>
    <cellStyle name="Celda vinculada 17 12" xfId="18931"/>
    <cellStyle name="Celda vinculada 17 13" xfId="20339"/>
    <cellStyle name="Celda vinculada 17 14" xfId="21747"/>
    <cellStyle name="Celda vinculada 17 15" xfId="23155"/>
    <cellStyle name="Celda vinculada 17 16" xfId="24563"/>
    <cellStyle name="Celda vinculada 17 17" xfId="25971"/>
    <cellStyle name="Celda vinculada 17 18" xfId="27379"/>
    <cellStyle name="Celda vinculada 17 19" xfId="28787"/>
    <cellStyle name="Celda vinculada 17 2" xfId="9020"/>
    <cellStyle name="Celda vinculada 17 20" xfId="34027"/>
    <cellStyle name="Celda vinculada 17 21" xfId="35039"/>
    <cellStyle name="Celda vinculada 17 22" xfId="28251"/>
    <cellStyle name="Celda vinculada 17 23" xfId="31542"/>
    <cellStyle name="Celda vinculada 17 24" xfId="35833"/>
    <cellStyle name="Celda vinculada 17 25" xfId="37241"/>
    <cellStyle name="Celda vinculada 17 26" xfId="38649"/>
    <cellStyle name="Celda vinculada 17 27" xfId="40055"/>
    <cellStyle name="Celda vinculada 17 28" xfId="41460"/>
    <cellStyle name="Celda vinculada 17 29" xfId="42860"/>
    <cellStyle name="Celda vinculada 17 3" xfId="9004"/>
    <cellStyle name="Celda vinculada 17 30" xfId="44259"/>
    <cellStyle name="Celda vinculada 17 31" xfId="45654"/>
    <cellStyle name="Celda vinculada 17 32" xfId="47037"/>
    <cellStyle name="Celda vinculada 17 33" xfId="48404"/>
    <cellStyle name="Celda vinculada 17 34" xfId="49755"/>
    <cellStyle name="Celda vinculada 17 35" xfId="51075"/>
    <cellStyle name="Celda vinculada 17 36" xfId="52372"/>
    <cellStyle name="Celda vinculada 17 37" xfId="53617"/>
    <cellStyle name="Celda vinculada 17 4" xfId="8038"/>
    <cellStyle name="Celda vinculada 17 5" xfId="9815"/>
    <cellStyle name="Celda vinculada 17 6" xfId="10483"/>
    <cellStyle name="Celda vinculada 17 7" xfId="11891"/>
    <cellStyle name="Celda vinculada 17 8" xfId="13299"/>
    <cellStyle name="Celda vinculada 17 9" xfId="14707"/>
    <cellStyle name="Celda vinculada 18" xfId="4587"/>
    <cellStyle name="Celda vinculada 18 10" xfId="19253"/>
    <cellStyle name="Celda vinculada 18 11" xfId="20661"/>
    <cellStyle name="Celda vinculada 18 12" xfId="22069"/>
    <cellStyle name="Celda vinculada 18 13" xfId="23477"/>
    <cellStyle name="Celda vinculada 18 14" xfId="24885"/>
    <cellStyle name="Celda vinculada 18 15" xfId="26293"/>
    <cellStyle name="Celda vinculada 18 16" xfId="27701"/>
    <cellStyle name="Celda vinculada 18 17" xfId="29110"/>
    <cellStyle name="Celda vinculada 18 18" xfId="30519"/>
    <cellStyle name="Celda vinculada 18 19" xfId="31927"/>
    <cellStyle name="Celda vinculada 18 2" xfId="9126"/>
    <cellStyle name="Celda vinculada 18 20" xfId="33783"/>
    <cellStyle name="Celda vinculada 18 21" xfId="33241"/>
    <cellStyle name="Celda vinculada 18 22" xfId="36155"/>
    <cellStyle name="Celda vinculada 18 23" xfId="37563"/>
    <cellStyle name="Celda vinculada 18 24" xfId="38969"/>
    <cellStyle name="Celda vinculada 18 25" xfId="40375"/>
    <cellStyle name="Celda vinculada 18 26" xfId="41779"/>
    <cellStyle name="Celda vinculada 18 27" xfId="43179"/>
    <cellStyle name="Celda vinculada 18 28" xfId="44578"/>
    <cellStyle name="Celda vinculada 18 29" xfId="45971"/>
    <cellStyle name="Celda vinculada 18 3" xfId="7217"/>
    <cellStyle name="Celda vinculada 18 30" xfId="47348"/>
    <cellStyle name="Celda vinculada 18 31" xfId="48713"/>
    <cellStyle name="Celda vinculada 18 32" xfId="50059"/>
    <cellStyle name="Celda vinculada 18 33" xfId="51375"/>
    <cellStyle name="Celda vinculada 18 34" xfId="52663"/>
    <cellStyle name="Celda vinculada 18 35" xfId="53894"/>
    <cellStyle name="Celda vinculada 18 36" xfId="55037"/>
    <cellStyle name="Celda vinculada 18 37" xfId="56078"/>
    <cellStyle name="Celda vinculada 18 4" xfId="10805"/>
    <cellStyle name="Celda vinculada 18 5" xfId="12213"/>
    <cellStyle name="Celda vinculada 18 6" xfId="13621"/>
    <cellStyle name="Celda vinculada 18 7" xfId="15029"/>
    <cellStyle name="Celda vinculada 18 8" xfId="16437"/>
    <cellStyle name="Celda vinculada 18 9" xfId="17845"/>
    <cellStyle name="Celda vinculada 19" xfId="4724"/>
    <cellStyle name="Celda vinculada 19 10" xfId="20348"/>
    <cellStyle name="Celda vinculada 19 11" xfId="21756"/>
    <cellStyle name="Celda vinculada 19 12" xfId="23164"/>
    <cellStyle name="Celda vinculada 19 13" xfId="24572"/>
    <cellStyle name="Celda vinculada 19 14" xfId="25980"/>
    <cellStyle name="Celda vinculada 19 15" xfId="27388"/>
    <cellStyle name="Celda vinculada 19 16" xfId="28796"/>
    <cellStyle name="Celda vinculada 19 17" xfId="30206"/>
    <cellStyle name="Celda vinculada 19 18" xfId="31613"/>
    <cellStyle name="Celda vinculada 19 19" xfId="33023"/>
    <cellStyle name="Celda vinculada 19 2" xfId="9251"/>
    <cellStyle name="Celda vinculada 19 20" xfId="30563"/>
    <cellStyle name="Celda vinculada 19 21" xfId="35842"/>
    <cellStyle name="Celda vinculada 19 22" xfId="37250"/>
    <cellStyle name="Celda vinculada 19 23" xfId="38658"/>
    <cellStyle name="Celda vinculada 19 24" xfId="40064"/>
    <cellStyle name="Celda vinculada 19 25" xfId="41469"/>
    <cellStyle name="Celda vinculada 19 26" xfId="42869"/>
    <cellStyle name="Celda vinculada 19 27" xfId="44268"/>
    <cellStyle name="Celda vinculada 19 28" xfId="45663"/>
    <cellStyle name="Celda vinculada 19 29" xfId="47046"/>
    <cellStyle name="Celda vinculada 19 3" xfId="10492"/>
    <cellStyle name="Celda vinculada 19 30" xfId="48413"/>
    <cellStyle name="Celda vinculada 19 31" xfId="49764"/>
    <cellStyle name="Celda vinculada 19 32" xfId="51084"/>
    <cellStyle name="Celda vinculada 19 33" xfId="52380"/>
    <cellStyle name="Celda vinculada 19 34" xfId="53625"/>
    <cellStyle name="Celda vinculada 19 35" xfId="54794"/>
    <cellStyle name="Celda vinculada 19 36" xfId="55857"/>
    <cellStyle name="Celda vinculada 19 37" xfId="56770"/>
    <cellStyle name="Celda vinculada 19 4" xfId="11900"/>
    <cellStyle name="Celda vinculada 19 5" xfId="13308"/>
    <cellStyle name="Celda vinculada 19 6" xfId="14716"/>
    <cellStyle name="Celda vinculada 19 7" xfId="16124"/>
    <cellStyle name="Celda vinculada 19 8" xfId="17532"/>
    <cellStyle name="Celda vinculada 19 9" xfId="18940"/>
    <cellStyle name="Celda vinculada 2" xfId="317"/>
    <cellStyle name="Celda vinculada 2 10" xfId="1241"/>
    <cellStyle name="Celda vinculada 2 11" xfId="1401"/>
    <cellStyle name="Celda vinculada 2 12" xfId="1559"/>
    <cellStyle name="Celda vinculada 2 13" xfId="1718"/>
    <cellStyle name="Celda vinculada 2 14" xfId="1873"/>
    <cellStyle name="Celda vinculada 2 15" xfId="2028"/>
    <cellStyle name="Celda vinculada 2 16" xfId="2301"/>
    <cellStyle name="Celda vinculada 2 17" xfId="2384"/>
    <cellStyle name="Celda vinculada 2 18" xfId="2517"/>
    <cellStyle name="Celda vinculada 2 19" xfId="2673"/>
    <cellStyle name="Celda vinculada 2 2" xfId="386"/>
    <cellStyle name="Celda vinculada 2 20" xfId="2943"/>
    <cellStyle name="Celda vinculada 2 3" xfId="443"/>
    <cellStyle name="Celda vinculada 2 4" xfId="545"/>
    <cellStyle name="Celda vinculada 2 5" xfId="602"/>
    <cellStyle name="Celda vinculada 2 5 2" xfId="57923"/>
    <cellStyle name="Celda vinculada 2 6" xfId="659"/>
    <cellStyle name="Celda vinculada 2 6 2" xfId="58002"/>
    <cellStyle name="Celda vinculada 2 7" xfId="785"/>
    <cellStyle name="Celda vinculada 2 7 2" xfId="58071"/>
    <cellStyle name="Celda vinculada 2 8" xfId="921"/>
    <cellStyle name="Celda vinculada 2 9" xfId="1081"/>
    <cellStyle name="Celda vinculada 20" xfId="4847"/>
    <cellStyle name="Celda vinculada 20 10" xfId="12374"/>
    <cellStyle name="Celda vinculada 20 11" xfId="13782"/>
    <cellStyle name="Celda vinculada 20 12" xfId="15190"/>
    <cellStyle name="Celda vinculada 20 13" xfId="16598"/>
    <cellStyle name="Celda vinculada 20 14" xfId="18006"/>
    <cellStyle name="Celda vinculada 20 15" xfId="19414"/>
    <cellStyle name="Celda vinculada 20 16" xfId="20822"/>
    <cellStyle name="Celda vinculada 20 17" xfId="22230"/>
    <cellStyle name="Celda vinculada 20 18" xfId="23638"/>
    <cellStyle name="Celda vinculada 20 19" xfId="25046"/>
    <cellStyle name="Celda vinculada 20 2" xfId="9365"/>
    <cellStyle name="Celda vinculada 20 20" xfId="31695"/>
    <cellStyle name="Celda vinculada 20 21" xfId="25020"/>
    <cellStyle name="Celda vinculada 20 22" xfId="32192"/>
    <cellStyle name="Celda vinculada 20 23" xfId="32195"/>
    <cellStyle name="Celda vinculada 20 24" xfId="32902"/>
    <cellStyle name="Celda vinculada 20 25" xfId="32988"/>
    <cellStyle name="Celda vinculada 20 26" xfId="34439"/>
    <cellStyle name="Celda vinculada 20 27" xfId="36316"/>
    <cellStyle name="Celda vinculada 20 28" xfId="37724"/>
    <cellStyle name="Celda vinculada 20 29" xfId="39130"/>
    <cellStyle name="Celda vinculada 20 3" xfId="8996"/>
    <cellStyle name="Celda vinculada 20 30" xfId="40535"/>
    <cellStyle name="Celda vinculada 20 31" xfId="41939"/>
    <cellStyle name="Celda vinculada 20 32" xfId="43339"/>
    <cellStyle name="Celda vinculada 20 33" xfId="44736"/>
    <cellStyle name="Celda vinculada 20 34" xfId="46128"/>
    <cellStyle name="Celda vinculada 20 35" xfId="47505"/>
    <cellStyle name="Celda vinculada 20 36" xfId="48868"/>
    <cellStyle name="Celda vinculada 20 37" xfId="50208"/>
    <cellStyle name="Celda vinculada 20 4" xfId="6821"/>
    <cellStyle name="Celda vinculada 20 5" xfId="9971"/>
    <cellStyle name="Celda vinculada 20 6" xfId="9870"/>
    <cellStyle name="Celda vinculada 20 7" xfId="9056"/>
    <cellStyle name="Celda vinculada 20 8" xfId="9151"/>
    <cellStyle name="Celda vinculada 20 9" xfId="10966"/>
    <cellStyle name="Celda vinculada 21" xfId="4971"/>
    <cellStyle name="Celda vinculada 21 10" xfId="12218"/>
    <cellStyle name="Celda vinculada 21 11" xfId="13626"/>
    <cellStyle name="Celda vinculada 21 12" xfId="15034"/>
    <cellStyle name="Celda vinculada 21 13" xfId="16442"/>
    <cellStyle name="Celda vinculada 21 14" xfId="17850"/>
    <cellStyle name="Celda vinculada 21 15" xfId="19258"/>
    <cellStyle name="Celda vinculada 21 16" xfId="20666"/>
    <cellStyle name="Celda vinculada 21 17" xfId="22074"/>
    <cellStyle name="Celda vinculada 21 18" xfId="23482"/>
    <cellStyle name="Celda vinculada 21 19" xfId="24890"/>
    <cellStyle name="Celda vinculada 21 2" xfId="9475"/>
    <cellStyle name="Celda vinculada 21 20" xfId="35363"/>
    <cellStyle name="Celda vinculada 21 21" xfId="29353"/>
    <cellStyle name="Celda vinculada 21 22" xfId="32065"/>
    <cellStyle name="Celda vinculada 21 23" xfId="31812"/>
    <cellStyle name="Celda vinculada 21 24" xfId="35603"/>
    <cellStyle name="Celda vinculada 21 25" xfId="35147"/>
    <cellStyle name="Celda vinculada 21 26" xfId="27360"/>
    <cellStyle name="Celda vinculada 21 27" xfId="36160"/>
    <cellStyle name="Celda vinculada 21 28" xfId="37568"/>
    <cellStyle name="Celda vinculada 21 29" xfId="38974"/>
    <cellStyle name="Celda vinculada 21 3" xfId="8018"/>
    <cellStyle name="Celda vinculada 21 30" xfId="40380"/>
    <cellStyle name="Celda vinculada 21 31" xfId="41784"/>
    <cellStyle name="Celda vinculada 21 32" xfId="43184"/>
    <cellStyle name="Celda vinculada 21 33" xfId="44583"/>
    <cellStyle name="Celda vinculada 21 34" xfId="45976"/>
    <cellStyle name="Celda vinculada 21 35" xfId="47353"/>
    <cellStyle name="Celda vinculada 21 36" xfId="48718"/>
    <cellStyle name="Celda vinculada 21 37" xfId="50064"/>
    <cellStyle name="Celda vinculada 21 4" xfId="6696"/>
    <cellStyle name="Celda vinculada 21 5" xfId="10166"/>
    <cellStyle name="Celda vinculada 21 6" xfId="9028"/>
    <cellStyle name="Celda vinculada 21 7" xfId="8597"/>
    <cellStyle name="Celda vinculada 21 8" xfId="8306"/>
    <cellStyle name="Celda vinculada 21 9" xfId="10810"/>
    <cellStyle name="Celda vinculada 22" xfId="5091"/>
    <cellStyle name="Celda vinculada 22 10" xfId="21039"/>
    <cellStyle name="Celda vinculada 22 11" xfId="22447"/>
    <cellStyle name="Celda vinculada 22 12" xfId="23855"/>
    <cellStyle name="Celda vinculada 22 13" xfId="25263"/>
    <cellStyle name="Celda vinculada 22 14" xfId="26671"/>
    <cellStyle name="Celda vinculada 22 15" xfId="28079"/>
    <cellStyle name="Celda vinculada 22 16" xfId="29488"/>
    <cellStyle name="Celda vinculada 22 17" xfId="30897"/>
    <cellStyle name="Celda vinculada 22 18" xfId="32305"/>
    <cellStyle name="Celda vinculada 22 19" xfId="33713"/>
    <cellStyle name="Celda vinculada 22 2" xfId="9585"/>
    <cellStyle name="Celda vinculada 22 20" xfId="34666"/>
    <cellStyle name="Celda vinculada 22 21" xfId="36533"/>
    <cellStyle name="Celda vinculada 22 22" xfId="37941"/>
    <cellStyle name="Celda vinculada 22 23" xfId="39347"/>
    <cellStyle name="Celda vinculada 22 24" xfId="40752"/>
    <cellStyle name="Celda vinculada 22 25" xfId="42156"/>
    <cellStyle name="Celda vinculada 22 26" xfId="43555"/>
    <cellStyle name="Celda vinculada 22 27" xfId="44951"/>
    <cellStyle name="Celda vinculada 22 28" xfId="46343"/>
    <cellStyle name="Celda vinculada 22 29" xfId="47718"/>
    <cellStyle name="Celda vinculada 22 3" xfId="11183"/>
    <cellStyle name="Celda vinculada 22 30" xfId="49077"/>
    <cellStyle name="Celda vinculada 22 31" xfId="50415"/>
    <cellStyle name="Celda vinculada 22 32" xfId="51723"/>
    <cellStyle name="Celda vinculada 22 33" xfId="52995"/>
    <cellStyle name="Celda vinculada 22 34" xfId="54200"/>
    <cellStyle name="Celda vinculada 22 35" xfId="55313"/>
    <cellStyle name="Celda vinculada 22 36" xfId="56317"/>
    <cellStyle name="Celda vinculada 22 37" xfId="57122"/>
    <cellStyle name="Celda vinculada 22 4" xfId="12591"/>
    <cellStyle name="Celda vinculada 22 5" xfId="13999"/>
    <cellStyle name="Celda vinculada 22 6" xfId="15407"/>
    <cellStyle name="Celda vinculada 22 7" xfId="16815"/>
    <cellStyle name="Celda vinculada 22 8" xfId="18223"/>
    <cellStyle name="Celda vinculada 22 9" xfId="19631"/>
    <cellStyle name="Celda vinculada 23" xfId="5222"/>
    <cellStyle name="Celda vinculada 23 10" xfId="19743"/>
    <cellStyle name="Celda vinculada 23 11" xfId="21151"/>
    <cellStyle name="Celda vinculada 23 12" xfId="22559"/>
    <cellStyle name="Celda vinculada 23 13" xfId="23967"/>
    <cellStyle name="Celda vinculada 23 14" xfId="25375"/>
    <cellStyle name="Celda vinculada 23 15" xfId="26783"/>
    <cellStyle name="Celda vinculada 23 16" xfId="28191"/>
    <cellStyle name="Celda vinculada 23 17" xfId="29600"/>
    <cellStyle name="Celda vinculada 23 18" xfId="31009"/>
    <cellStyle name="Celda vinculada 23 19" xfId="32417"/>
    <cellStyle name="Celda vinculada 23 2" xfId="9714"/>
    <cellStyle name="Celda vinculada 23 20" xfId="30310"/>
    <cellStyle name="Celda vinculada 23 21" xfId="34785"/>
    <cellStyle name="Celda vinculada 23 22" xfId="36645"/>
    <cellStyle name="Celda vinculada 23 23" xfId="38053"/>
    <cellStyle name="Celda vinculada 23 24" xfId="39459"/>
    <cellStyle name="Celda vinculada 23 25" xfId="40864"/>
    <cellStyle name="Celda vinculada 23 26" xfId="42267"/>
    <cellStyle name="Celda vinculada 23 27" xfId="43666"/>
    <cellStyle name="Celda vinculada 23 28" xfId="45062"/>
    <cellStyle name="Celda vinculada 23 29" xfId="46453"/>
    <cellStyle name="Celda vinculada 23 3" xfId="9221"/>
    <cellStyle name="Celda vinculada 23 30" xfId="47827"/>
    <cellStyle name="Celda vinculada 23 31" xfId="49185"/>
    <cellStyle name="Celda vinculada 23 32" xfId="50520"/>
    <cellStyle name="Celda vinculada 23 33" xfId="51825"/>
    <cellStyle name="Celda vinculada 23 34" xfId="53094"/>
    <cellStyle name="Celda vinculada 23 35" xfId="54296"/>
    <cellStyle name="Celda vinculada 23 36" xfId="55402"/>
    <cellStyle name="Celda vinculada 23 37" xfId="56390"/>
    <cellStyle name="Celda vinculada 23 4" xfId="11295"/>
    <cellStyle name="Celda vinculada 23 5" xfId="12703"/>
    <cellStyle name="Celda vinculada 23 6" xfId="14111"/>
    <cellStyle name="Celda vinculada 23 7" xfId="15519"/>
    <cellStyle name="Celda vinculada 23 8" xfId="16927"/>
    <cellStyle name="Celda vinculada 23 9" xfId="18335"/>
    <cellStyle name="Celda vinculada 24" xfId="5348"/>
    <cellStyle name="Celda vinculada 24 10" xfId="8999"/>
    <cellStyle name="Celda vinculada 24 11" xfId="7108"/>
    <cellStyle name="Celda vinculada 24 12" xfId="11147"/>
    <cellStyle name="Celda vinculada 24 13" xfId="12555"/>
    <cellStyle name="Celda vinculada 24 14" xfId="13963"/>
    <cellStyle name="Celda vinculada 24 15" xfId="15371"/>
    <cellStyle name="Celda vinculada 24 16" xfId="16779"/>
    <cellStyle name="Celda vinculada 24 17" xfId="18187"/>
    <cellStyle name="Celda vinculada 24 18" xfId="19595"/>
    <cellStyle name="Celda vinculada 24 19" xfId="21003"/>
    <cellStyle name="Celda vinculada 24 2" xfId="9837"/>
    <cellStyle name="Celda vinculada 24 20" xfId="33460"/>
    <cellStyle name="Celda vinculada 24 21" xfId="35535"/>
    <cellStyle name="Celda vinculada 24 22" xfId="33697"/>
    <cellStyle name="Celda vinculada 24 23" xfId="34355"/>
    <cellStyle name="Celda vinculada 24 24" xfId="34107"/>
    <cellStyle name="Celda vinculada 24 25" xfId="34332"/>
    <cellStyle name="Celda vinculada 24 26" xfId="30784"/>
    <cellStyle name="Celda vinculada 24 27" xfId="26179"/>
    <cellStyle name="Celda vinculada 24 28" xfId="31996"/>
    <cellStyle name="Celda vinculada 24 29" xfId="34630"/>
    <cellStyle name="Celda vinculada 24 3" xfId="8430"/>
    <cellStyle name="Celda vinculada 24 30" xfId="36497"/>
    <cellStyle name="Celda vinculada 24 31" xfId="37905"/>
    <cellStyle name="Celda vinculada 24 32" xfId="39311"/>
    <cellStyle name="Celda vinculada 24 33" xfId="40716"/>
    <cellStyle name="Celda vinculada 24 34" xfId="42120"/>
    <cellStyle name="Celda vinculada 24 35" xfId="43519"/>
    <cellStyle name="Celda vinculada 24 36" xfId="44915"/>
    <cellStyle name="Celda vinculada 24 37" xfId="46307"/>
    <cellStyle name="Celda vinculada 24 4" xfId="8512"/>
    <cellStyle name="Celda vinculada 24 5" xfId="8236"/>
    <cellStyle name="Celda vinculada 24 6" xfId="9848"/>
    <cellStyle name="Celda vinculada 24 7" xfId="8043"/>
    <cellStyle name="Celda vinculada 24 8" xfId="8988"/>
    <cellStyle name="Celda vinculada 24 9" xfId="9501"/>
    <cellStyle name="Celda vinculada 25" xfId="5474"/>
    <cellStyle name="Celda vinculada 25 10" xfId="21128"/>
    <cellStyle name="Celda vinculada 25 11" xfId="22536"/>
    <cellStyle name="Celda vinculada 25 12" xfId="23944"/>
    <cellStyle name="Celda vinculada 25 13" xfId="25352"/>
    <cellStyle name="Celda vinculada 25 14" xfId="26760"/>
    <cellStyle name="Celda vinculada 25 15" xfId="28168"/>
    <cellStyle name="Celda vinculada 25 16" xfId="29577"/>
    <cellStyle name="Celda vinculada 25 17" xfId="30986"/>
    <cellStyle name="Celda vinculada 25 18" xfId="32394"/>
    <cellStyle name="Celda vinculada 25 19" xfId="33801"/>
    <cellStyle name="Celda vinculada 25 2" xfId="9958"/>
    <cellStyle name="Celda vinculada 25 20" xfId="34762"/>
    <cellStyle name="Celda vinculada 25 21" xfId="36622"/>
    <cellStyle name="Celda vinculada 25 22" xfId="38030"/>
    <cellStyle name="Celda vinculada 25 23" xfId="39436"/>
    <cellStyle name="Celda vinculada 25 24" xfId="40841"/>
    <cellStyle name="Celda vinculada 25 25" xfId="42245"/>
    <cellStyle name="Celda vinculada 25 26" xfId="43644"/>
    <cellStyle name="Celda vinculada 25 27" xfId="45040"/>
    <cellStyle name="Celda vinculada 25 28" xfId="46431"/>
    <cellStyle name="Celda vinculada 25 29" xfId="47805"/>
    <cellStyle name="Celda vinculada 25 3" xfId="11272"/>
    <cellStyle name="Celda vinculada 25 30" xfId="49163"/>
    <cellStyle name="Celda vinculada 25 31" xfId="50499"/>
    <cellStyle name="Celda vinculada 25 32" xfId="51806"/>
    <cellStyle name="Celda vinculada 25 33" xfId="53076"/>
    <cellStyle name="Celda vinculada 25 34" xfId="54279"/>
    <cellStyle name="Celda vinculada 25 35" xfId="55387"/>
    <cellStyle name="Celda vinculada 25 36" xfId="56380"/>
    <cellStyle name="Celda vinculada 25 37" xfId="57175"/>
    <cellStyle name="Celda vinculada 25 4" xfId="12680"/>
    <cellStyle name="Celda vinculada 25 5" xfId="14088"/>
    <cellStyle name="Celda vinculada 25 6" xfId="15496"/>
    <cellStyle name="Celda vinculada 25 7" xfId="16904"/>
    <cellStyle name="Celda vinculada 25 8" xfId="18312"/>
    <cellStyle name="Celda vinculada 25 9" xfId="19720"/>
    <cellStyle name="Celda vinculada 26" xfId="5596"/>
    <cellStyle name="Celda vinculada 26 10" xfId="20307"/>
    <cellStyle name="Celda vinculada 26 11" xfId="21715"/>
    <cellStyle name="Celda vinculada 26 12" xfId="23123"/>
    <cellStyle name="Celda vinculada 26 13" xfId="24531"/>
    <cellStyle name="Celda vinculada 26 14" xfId="25939"/>
    <cellStyle name="Celda vinculada 26 15" xfId="27347"/>
    <cellStyle name="Celda vinculada 26 16" xfId="28755"/>
    <cellStyle name="Celda vinculada 26 17" xfId="30165"/>
    <cellStyle name="Celda vinculada 26 18" xfId="31572"/>
    <cellStyle name="Celda vinculada 26 19" xfId="32982"/>
    <cellStyle name="Celda vinculada 26 2" xfId="10077"/>
    <cellStyle name="Celda vinculada 26 20" xfId="33477"/>
    <cellStyle name="Celda vinculada 26 21" xfId="35801"/>
    <cellStyle name="Celda vinculada 26 22" xfId="37209"/>
    <cellStyle name="Celda vinculada 26 23" xfId="38617"/>
    <cellStyle name="Celda vinculada 26 24" xfId="40023"/>
    <cellStyle name="Celda vinculada 26 25" xfId="41428"/>
    <cellStyle name="Celda vinculada 26 26" xfId="42830"/>
    <cellStyle name="Celda vinculada 26 27" xfId="44229"/>
    <cellStyle name="Celda vinculada 26 28" xfId="45625"/>
    <cellStyle name="Celda vinculada 26 29" xfId="47009"/>
    <cellStyle name="Celda vinculada 26 3" xfId="10451"/>
    <cellStyle name="Celda vinculada 26 30" xfId="48378"/>
    <cellStyle name="Celda vinculada 26 31" xfId="49729"/>
    <cellStyle name="Celda vinculada 26 32" xfId="51051"/>
    <cellStyle name="Celda vinculada 26 33" xfId="52349"/>
    <cellStyle name="Celda vinculada 26 34" xfId="53594"/>
    <cellStyle name="Celda vinculada 26 35" xfId="54765"/>
    <cellStyle name="Celda vinculada 26 36" xfId="55834"/>
    <cellStyle name="Celda vinculada 26 37" xfId="56758"/>
    <cellStyle name="Celda vinculada 26 4" xfId="11859"/>
    <cellStyle name="Celda vinculada 26 5" xfId="13267"/>
    <cellStyle name="Celda vinculada 26 6" xfId="14675"/>
    <cellStyle name="Celda vinculada 26 7" xfId="16083"/>
    <cellStyle name="Celda vinculada 26 8" xfId="17491"/>
    <cellStyle name="Celda vinculada 26 9" xfId="18899"/>
    <cellStyle name="Celda vinculada 27" xfId="5762"/>
    <cellStyle name="Celda vinculada 27 10" xfId="19053"/>
    <cellStyle name="Celda vinculada 27 11" xfId="20461"/>
    <cellStyle name="Celda vinculada 27 12" xfId="21869"/>
    <cellStyle name="Celda vinculada 27 13" xfId="23277"/>
    <cellStyle name="Celda vinculada 27 14" xfId="24685"/>
    <cellStyle name="Celda vinculada 27 15" xfId="26093"/>
    <cellStyle name="Celda vinculada 27 16" xfId="27501"/>
    <cellStyle name="Celda vinculada 27 17" xfId="28909"/>
    <cellStyle name="Celda vinculada 27 18" xfId="30319"/>
    <cellStyle name="Celda vinculada 27 19" xfId="31726"/>
    <cellStyle name="Celda vinculada 27 2" xfId="10236"/>
    <cellStyle name="Celda vinculada 27 20" xfId="31204"/>
    <cellStyle name="Celda vinculada 27 21" xfId="31546"/>
    <cellStyle name="Celda vinculada 27 22" xfId="35954"/>
    <cellStyle name="Celda vinculada 27 23" xfId="37362"/>
    <cellStyle name="Celda vinculada 27 24" xfId="38770"/>
    <cellStyle name="Celda vinculada 27 25" xfId="40176"/>
    <cellStyle name="Celda vinculada 27 26" xfId="41581"/>
    <cellStyle name="Celda vinculada 27 27" xfId="42981"/>
    <cellStyle name="Celda vinculada 27 28" xfId="44380"/>
    <cellStyle name="Celda vinculada 27 29" xfId="45774"/>
    <cellStyle name="Celda vinculada 27 3" xfId="9322"/>
    <cellStyle name="Celda vinculada 27 30" xfId="47154"/>
    <cellStyle name="Celda vinculada 27 31" xfId="48521"/>
    <cellStyle name="Celda vinculada 27 32" xfId="49871"/>
    <cellStyle name="Celda vinculada 27 33" xfId="51190"/>
    <cellStyle name="Celda vinculada 27 34" xfId="52485"/>
    <cellStyle name="Celda vinculada 27 35" xfId="53725"/>
    <cellStyle name="Celda vinculada 27 36" xfId="54884"/>
    <cellStyle name="Celda vinculada 27 37" xfId="55939"/>
    <cellStyle name="Celda vinculada 27 4" xfId="10605"/>
    <cellStyle name="Celda vinculada 27 5" xfId="12013"/>
    <cellStyle name="Celda vinculada 27 6" xfId="13421"/>
    <cellStyle name="Celda vinculada 27 7" xfId="14829"/>
    <cellStyle name="Celda vinculada 27 8" xfId="16237"/>
    <cellStyle name="Celda vinculada 27 9" xfId="17645"/>
    <cellStyle name="Celda vinculada 28" xfId="5863"/>
    <cellStyle name="Celda vinculada 28 10" xfId="19913"/>
    <cellStyle name="Celda vinculada 28 11" xfId="21321"/>
    <cellStyle name="Celda vinculada 28 12" xfId="22729"/>
    <cellStyle name="Celda vinculada 28 13" xfId="24137"/>
    <cellStyle name="Celda vinculada 28 14" xfId="25545"/>
    <cellStyle name="Celda vinculada 28 15" xfId="26953"/>
    <cellStyle name="Celda vinculada 28 16" xfId="28361"/>
    <cellStyle name="Celda vinculada 28 17" xfId="29770"/>
    <cellStyle name="Celda vinculada 28 18" xfId="31177"/>
    <cellStyle name="Celda vinculada 28 19" xfId="32587"/>
    <cellStyle name="Celda vinculada 28 2" xfId="10322"/>
    <cellStyle name="Celda vinculada 28 20" xfId="35758"/>
    <cellStyle name="Celda vinculada 28 21" xfId="35086"/>
    <cellStyle name="Celda vinculada 28 22" xfId="36815"/>
    <cellStyle name="Celda vinculada 28 23" xfId="38223"/>
    <cellStyle name="Celda vinculada 28 24" xfId="39629"/>
    <cellStyle name="Celda vinculada 28 25" xfId="41034"/>
    <cellStyle name="Celda vinculada 28 26" xfId="42437"/>
    <cellStyle name="Celda vinculada 28 27" xfId="43836"/>
    <cellStyle name="Celda vinculada 28 28" xfId="45232"/>
    <cellStyle name="Celda vinculada 28 29" xfId="46622"/>
    <cellStyle name="Celda vinculada 28 3" xfId="8834"/>
    <cellStyle name="Celda vinculada 28 30" xfId="47994"/>
    <cellStyle name="Celda vinculada 28 31" xfId="49347"/>
    <cellStyle name="Celda vinculada 28 32" xfId="50679"/>
    <cellStyle name="Celda vinculada 28 33" xfId="51983"/>
    <cellStyle name="Celda vinculada 28 34" xfId="53246"/>
    <cellStyle name="Celda vinculada 28 35" xfId="54441"/>
    <cellStyle name="Celda vinculada 28 36" xfId="55537"/>
    <cellStyle name="Celda vinculada 28 37" xfId="56507"/>
    <cellStyle name="Celda vinculada 28 4" xfId="11465"/>
    <cellStyle name="Celda vinculada 28 5" xfId="12873"/>
    <cellStyle name="Celda vinculada 28 6" xfId="14281"/>
    <cellStyle name="Celda vinculada 28 7" xfId="15689"/>
    <cellStyle name="Celda vinculada 28 8" xfId="17097"/>
    <cellStyle name="Celda vinculada 28 9" xfId="18505"/>
    <cellStyle name="Celda vinculada 29" xfId="5990"/>
    <cellStyle name="Celda vinculada 29 10" xfId="21705"/>
    <cellStyle name="Celda vinculada 29 11" xfId="23113"/>
    <cellStyle name="Celda vinculada 29 12" xfId="24521"/>
    <cellStyle name="Celda vinculada 29 13" xfId="25929"/>
    <cellStyle name="Celda vinculada 29 14" xfId="27337"/>
    <cellStyle name="Celda vinculada 29 15" xfId="28745"/>
    <cellStyle name="Celda vinculada 29 16" xfId="30155"/>
    <cellStyle name="Celda vinculada 29 17" xfId="31562"/>
    <cellStyle name="Celda vinculada 29 18" xfId="32972"/>
    <cellStyle name="Celda vinculada 29 19" xfId="34378"/>
    <cellStyle name="Celda vinculada 29 2" xfId="10441"/>
    <cellStyle name="Celda vinculada 29 20" xfId="35791"/>
    <cellStyle name="Celda vinculada 29 21" xfId="37199"/>
    <cellStyle name="Celda vinculada 29 22" xfId="38607"/>
    <cellStyle name="Celda vinculada 29 23" xfId="40013"/>
    <cellStyle name="Celda vinculada 29 24" xfId="41418"/>
    <cellStyle name="Celda vinculada 29 25" xfId="42820"/>
    <cellStyle name="Celda vinculada 29 26" xfId="44219"/>
    <cellStyle name="Celda vinculada 29 27" xfId="45615"/>
    <cellStyle name="Celda vinculada 29 28" xfId="46999"/>
    <cellStyle name="Celda vinculada 29 29" xfId="48368"/>
    <cellStyle name="Celda vinculada 29 3" xfId="11849"/>
    <cellStyle name="Celda vinculada 29 30" xfId="49719"/>
    <cellStyle name="Celda vinculada 29 31" xfId="51041"/>
    <cellStyle name="Celda vinculada 29 32" xfId="52339"/>
    <cellStyle name="Celda vinculada 29 33" xfId="53584"/>
    <cellStyle name="Celda vinculada 29 34" xfId="54755"/>
    <cellStyle name="Celda vinculada 29 35" xfId="55824"/>
    <cellStyle name="Celda vinculada 29 36" xfId="56749"/>
    <cellStyle name="Celda vinculada 29 37" xfId="57455"/>
    <cellStyle name="Celda vinculada 29 4" xfId="13257"/>
    <cellStyle name="Celda vinculada 29 5" xfId="14665"/>
    <cellStyle name="Celda vinculada 29 6" xfId="16073"/>
    <cellStyle name="Celda vinculada 29 7" xfId="17481"/>
    <cellStyle name="Celda vinculada 29 8" xfId="18889"/>
    <cellStyle name="Celda vinculada 29 9" xfId="20297"/>
    <cellStyle name="Celda vinculada 3" xfId="426"/>
    <cellStyle name="Celda vinculada 3 10" xfId="2016"/>
    <cellStyle name="Celda vinculada 3 11" xfId="2167"/>
    <cellStyle name="Celda vinculada 3 12" xfId="2396"/>
    <cellStyle name="Celda vinculada 3 13" xfId="2505"/>
    <cellStyle name="Celda vinculada 3 14" xfId="2662"/>
    <cellStyle name="Celda vinculada 3 15" xfId="2807"/>
    <cellStyle name="Celda vinculada 3 16" xfId="3051"/>
    <cellStyle name="Celda vinculada 3 2" xfId="797"/>
    <cellStyle name="Celda vinculada 3 2 2" xfId="57963"/>
    <cellStyle name="Celda vinculada 3 3" xfId="909"/>
    <cellStyle name="Celda vinculada 3 3 2" xfId="58042"/>
    <cellStyle name="Celda vinculada 3 4" xfId="1069"/>
    <cellStyle name="Celda vinculada 3 4 2" xfId="58111"/>
    <cellStyle name="Celda vinculada 3 5" xfId="1229"/>
    <cellStyle name="Celda vinculada 3 6" xfId="1389"/>
    <cellStyle name="Celda vinculada 3 7" xfId="1547"/>
    <cellStyle name="Celda vinculada 3 8" xfId="1706"/>
    <cellStyle name="Celda vinculada 3 9" xfId="1861"/>
    <cellStyle name="Celda vinculada 30" xfId="6117"/>
    <cellStyle name="Celda vinculada 30 10" xfId="21822"/>
    <cellStyle name="Celda vinculada 30 11" xfId="23230"/>
    <cellStyle name="Celda vinculada 30 12" xfId="24638"/>
    <cellStyle name="Celda vinculada 30 13" xfId="26046"/>
    <cellStyle name="Celda vinculada 30 14" xfId="27454"/>
    <cellStyle name="Celda vinculada 30 15" xfId="28862"/>
    <cellStyle name="Celda vinculada 30 16" xfId="30272"/>
    <cellStyle name="Celda vinculada 30 17" xfId="31679"/>
    <cellStyle name="Celda vinculada 30 18" xfId="33089"/>
    <cellStyle name="Celda vinculada 30 19" xfId="34495"/>
    <cellStyle name="Celda vinculada 30 2" xfId="10558"/>
    <cellStyle name="Celda vinculada 30 20" xfId="35907"/>
    <cellStyle name="Celda vinculada 30 21" xfId="37315"/>
    <cellStyle name="Celda vinculada 30 22" xfId="38723"/>
    <cellStyle name="Celda vinculada 30 23" xfId="40129"/>
    <cellStyle name="Celda vinculada 30 24" xfId="41534"/>
    <cellStyle name="Celda vinculada 30 25" xfId="42934"/>
    <cellStyle name="Celda vinculada 30 26" xfId="44333"/>
    <cellStyle name="Celda vinculada 30 27" xfId="45728"/>
    <cellStyle name="Celda vinculada 30 28" xfId="47109"/>
    <cellStyle name="Celda vinculada 30 29" xfId="48476"/>
    <cellStyle name="Celda vinculada 30 3" xfId="11966"/>
    <cellStyle name="Celda vinculada 30 30" xfId="49826"/>
    <cellStyle name="Celda vinculada 30 31" xfId="51146"/>
    <cellStyle name="Celda vinculada 30 32" xfId="52441"/>
    <cellStyle name="Celda vinculada 30 33" xfId="53682"/>
    <cellStyle name="Celda vinculada 30 34" xfId="54846"/>
    <cellStyle name="Celda vinculada 30 35" xfId="55908"/>
    <cellStyle name="Celda vinculada 30 36" xfId="56812"/>
    <cellStyle name="Celda vinculada 30 37" xfId="57492"/>
    <cellStyle name="Celda vinculada 30 4" xfId="13374"/>
    <cellStyle name="Celda vinculada 30 5" xfId="14782"/>
    <cellStyle name="Celda vinculada 30 6" xfId="16190"/>
    <cellStyle name="Celda vinculada 30 7" xfId="17598"/>
    <cellStyle name="Celda vinculada 30 8" xfId="19006"/>
    <cellStyle name="Celda vinculada 30 9" xfId="20414"/>
    <cellStyle name="Celda vinculada 31" xfId="6244"/>
    <cellStyle name="Celda vinculada 31 10" xfId="21939"/>
    <cellStyle name="Celda vinculada 31 11" xfId="23347"/>
    <cellStyle name="Celda vinculada 31 12" xfId="24755"/>
    <cellStyle name="Celda vinculada 31 13" xfId="26163"/>
    <cellStyle name="Celda vinculada 31 14" xfId="27571"/>
    <cellStyle name="Celda vinculada 31 15" xfId="28979"/>
    <cellStyle name="Celda vinculada 31 16" xfId="30389"/>
    <cellStyle name="Celda vinculada 31 17" xfId="31796"/>
    <cellStyle name="Celda vinculada 31 18" xfId="33205"/>
    <cellStyle name="Celda vinculada 31 19" xfId="34612"/>
    <cellStyle name="Celda vinculada 31 2" xfId="10675"/>
    <cellStyle name="Celda vinculada 31 20" xfId="36024"/>
    <cellStyle name="Celda vinculada 31 21" xfId="37432"/>
    <cellStyle name="Celda vinculada 31 22" xfId="38840"/>
    <cellStyle name="Celda vinculada 31 23" xfId="40246"/>
    <cellStyle name="Celda vinculada 31 24" xfId="41650"/>
    <cellStyle name="Celda vinculada 31 25" xfId="43050"/>
    <cellStyle name="Celda vinculada 31 26" xfId="44449"/>
    <cellStyle name="Celda vinculada 31 27" xfId="45842"/>
    <cellStyle name="Celda vinculada 31 28" xfId="47221"/>
    <cellStyle name="Celda vinculada 31 29" xfId="48587"/>
    <cellStyle name="Celda vinculada 31 3" xfId="12083"/>
    <cellStyle name="Celda vinculada 31 30" xfId="49937"/>
    <cellStyle name="Celda vinculada 31 31" xfId="51256"/>
    <cellStyle name="Celda vinculada 31 32" xfId="52549"/>
    <cellStyle name="Celda vinculada 31 33" xfId="53787"/>
    <cellStyle name="Celda vinculada 31 34" xfId="54941"/>
    <cellStyle name="Celda vinculada 31 35" xfId="55992"/>
    <cellStyle name="Celda vinculada 31 36" xfId="56871"/>
    <cellStyle name="Celda vinculada 31 37" xfId="57529"/>
    <cellStyle name="Celda vinculada 31 4" xfId="13491"/>
    <cellStyle name="Celda vinculada 31 5" xfId="14899"/>
    <cellStyle name="Celda vinculada 31 6" xfId="16307"/>
    <cellStyle name="Celda vinculada 31 7" xfId="17715"/>
    <cellStyle name="Celda vinculada 31 8" xfId="19123"/>
    <cellStyle name="Celda vinculada 31 9" xfId="20531"/>
    <cellStyle name="Celda vinculada 32" xfId="6371"/>
    <cellStyle name="Celda vinculada 32 10" xfId="22053"/>
    <cellStyle name="Celda vinculada 32 11" xfId="23461"/>
    <cellStyle name="Celda vinculada 32 12" xfId="24869"/>
    <cellStyle name="Celda vinculada 32 13" xfId="26277"/>
    <cellStyle name="Celda vinculada 32 14" xfId="27685"/>
    <cellStyle name="Celda vinculada 32 15" xfId="29094"/>
    <cellStyle name="Celda vinculada 32 16" xfId="30503"/>
    <cellStyle name="Celda vinculada 32 17" xfId="31911"/>
    <cellStyle name="Celda vinculada 32 18" xfId="33320"/>
    <cellStyle name="Celda vinculada 32 19" xfId="34728"/>
    <cellStyle name="Celda vinculada 32 2" xfId="10789"/>
    <cellStyle name="Celda vinculada 32 20" xfId="36139"/>
    <cellStyle name="Celda vinculada 32 21" xfId="37547"/>
    <cellStyle name="Celda vinculada 32 22" xfId="38953"/>
    <cellStyle name="Celda vinculada 32 23" xfId="40359"/>
    <cellStyle name="Celda vinculada 32 24" xfId="41763"/>
    <cellStyle name="Celda vinculada 32 25" xfId="43163"/>
    <cellStyle name="Celda vinculada 32 26" xfId="44562"/>
    <cellStyle name="Celda vinculada 32 27" xfId="45955"/>
    <cellStyle name="Celda vinculada 32 28" xfId="47332"/>
    <cellStyle name="Celda vinculada 32 29" xfId="48697"/>
    <cellStyle name="Celda vinculada 32 3" xfId="12197"/>
    <cellStyle name="Celda vinculada 32 30" xfId="50043"/>
    <cellStyle name="Celda vinculada 32 31" xfId="51359"/>
    <cellStyle name="Celda vinculada 32 32" xfId="52648"/>
    <cellStyle name="Celda vinculada 32 33" xfId="53879"/>
    <cellStyle name="Celda vinculada 32 34" xfId="55022"/>
    <cellStyle name="Celda vinculada 32 35" xfId="56063"/>
    <cellStyle name="Celda vinculada 32 36" xfId="56928"/>
    <cellStyle name="Celda vinculada 32 37" xfId="57565"/>
    <cellStyle name="Celda vinculada 32 4" xfId="13605"/>
    <cellStyle name="Celda vinculada 32 5" xfId="15013"/>
    <cellStyle name="Celda vinculada 32 6" xfId="16421"/>
    <cellStyle name="Celda vinculada 32 7" xfId="17829"/>
    <cellStyle name="Celda vinculada 32 8" xfId="19237"/>
    <cellStyle name="Celda vinculada 32 9" xfId="20645"/>
    <cellStyle name="Celda vinculada 33" xfId="6498"/>
    <cellStyle name="Celda vinculada 33 10" xfId="22169"/>
    <cellStyle name="Celda vinculada 33 11" xfId="23577"/>
    <cellStyle name="Celda vinculada 33 12" xfId="24985"/>
    <cellStyle name="Celda vinculada 33 13" xfId="26393"/>
    <cellStyle name="Celda vinculada 33 14" xfId="27801"/>
    <cellStyle name="Celda vinculada 33 15" xfId="29210"/>
    <cellStyle name="Celda vinculada 33 16" xfId="30619"/>
    <cellStyle name="Celda vinculada 33 17" xfId="32027"/>
    <cellStyle name="Celda vinculada 33 18" xfId="33436"/>
    <cellStyle name="Celda vinculada 33 19" xfId="34844"/>
    <cellStyle name="Celda vinculada 33 2" xfId="10905"/>
    <cellStyle name="Celda vinculada 33 20" xfId="36255"/>
    <cellStyle name="Celda vinculada 33 21" xfId="37663"/>
    <cellStyle name="Celda vinculada 33 22" xfId="39069"/>
    <cellStyle name="Celda vinculada 33 23" xfId="40474"/>
    <cellStyle name="Celda vinculada 33 24" xfId="41878"/>
    <cellStyle name="Celda vinculada 33 25" xfId="43278"/>
    <cellStyle name="Celda vinculada 33 26" xfId="44676"/>
    <cellStyle name="Celda vinculada 33 27" xfId="46068"/>
    <cellStyle name="Celda vinculada 33 28" xfId="47445"/>
    <cellStyle name="Celda vinculada 33 29" xfId="48810"/>
    <cellStyle name="Celda vinculada 33 3" xfId="12313"/>
    <cellStyle name="Celda vinculada 33 30" xfId="50151"/>
    <cellStyle name="Celda vinculada 33 31" xfId="51464"/>
    <cellStyle name="Celda vinculada 33 32" xfId="52749"/>
    <cellStyle name="Celda vinculada 33 33" xfId="53970"/>
    <cellStyle name="Celda vinculada 33 34" xfId="55108"/>
    <cellStyle name="Celda vinculada 33 35" xfId="56137"/>
    <cellStyle name="Celda vinculada 33 36" xfId="56988"/>
    <cellStyle name="Celda vinculada 33 37" xfId="57601"/>
    <cellStyle name="Celda vinculada 33 4" xfId="13721"/>
    <cellStyle name="Celda vinculada 33 5" xfId="15129"/>
    <cellStyle name="Celda vinculada 33 6" xfId="16537"/>
    <cellStyle name="Celda vinculada 33 7" xfId="17945"/>
    <cellStyle name="Celda vinculada 33 8" xfId="19353"/>
    <cellStyle name="Celda vinculada 33 9" xfId="20761"/>
    <cellStyle name="Celda vinculada 34" xfId="6625"/>
    <cellStyle name="Celda vinculada 34 10" xfId="22283"/>
    <cellStyle name="Celda vinculada 34 11" xfId="23691"/>
    <cellStyle name="Celda vinculada 34 12" xfId="25099"/>
    <cellStyle name="Celda vinculada 34 13" xfId="26507"/>
    <cellStyle name="Celda vinculada 34 14" xfId="27915"/>
    <cellStyle name="Celda vinculada 34 15" xfId="29324"/>
    <cellStyle name="Celda vinculada 34 16" xfId="30733"/>
    <cellStyle name="Celda vinculada 34 17" xfId="32141"/>
    <cellStyle name="Celda vinculada 34 18" xfId="33549"/>
    <cellStyle name="Celda vinculada 34 19" xfId="34958"/>
    <cellStyle name="Celda vinculada 34 2" xfId="11019"/>
    <cellStyle name="Celda vinculada 34 20" xfId="36369"/>
    <cellStyle name="Celda vinculada 34 21" xfId="37777"/>
    <cellStyle name="Celda vinculada 34 22" xfId="39183"/>
    <cellStyle name="Celda vinculada 34 23" xfId="40588"/>
    <cellStyle name="Celda vinculada 34 24" xfId="41992"/>
    <cellStyle name="Celda vinculada 34 25" xfId="43392"/>
    <cellStyle name="Celda vinculada 34 26" xfId="44789"/>
    <cellStyle name="Celda vinculada 34 27" xfId="46181"/>
    <cellStyle name="Celda vinculada 34 28" xfId="47558"/>
    <cellStyle name="Celda vinculada 34 29" xfId="48920"/>
    <cellStyle name="Celda vinculada 34 3" xfId="12427"/>
    <cellStyle name="Celda vinculada 34 30" xfId="50259"/>
    <cellStyle name="Celda vinculada 34 31" xfId="51569"/>
    <cellStyle name="Celda vinculada 34 32" xfId="52849"/>
    <cellStyle name="Celda vinculada 34 33" xfId="54066"/>
    <cellStyle name="Celda vinculada 34 34" xfId="55194"/>
    <cellStyle name="Celda vinculada 34 35" xfId="56212"/>
    <cellStyle name="Celda vinculada 34 36" xfId="57042"/>
    <cellStyle name="Celda vinculada 34 37" xfId="57637"/>
    <cellStyle name="Celda vinculada 34 4" xfId="13835"/>
    <cellStyle name="Celda vinculada 34 5" xfId="15243"/>
    <cellStyle name="Celda vinculada 34 6" xfId="16651"/>
    <cellStyle name="Celda vinculada 34 7" xfId="18059"/>
    <cellStyle name="Celda vinculada 34 8" xfId="19467"/>
    <cellStyle name="Celda vinculada 34 9" xfId="20875"/>
    <cellStyle name="Celda vinculada 35" xfId="6752"/>
    <cellStyle name="Celda vinculada 35 10" xfId="22395"/>
    <cellStyle name="Celda vinculada 35 11" xfId="23803"/>
    <cellStyle name="Celda vinculada 35 12" xfId="25211"/>
    <cellStyle name="Celda vinculada 35 13" xfId="26619"/>
    <cellStyle name="Celda vinculada 35 14" xfId="28027"/>
    <cellStyle name="Celda vinculada 35 15" xfId="29436"/>
    <cellStyle name="Celda vinculada 35 16" xfId="30845"/>
    <cellStyle name="Celda vinculada 35 17" xfId="32253"/>
    <cellStyle name="Celda vinculada 35 18" xfId="33661"/>
    <cellStyle name="Celda vinculada 35 19" xfId="35069"/>
    <cellStyle name="Celda vinculada 35 2" xfId="11131"/>
    <cellStyle name="Celda vinculada 35 20" xfId="36481"/>
    <cellStyle name="Celda vinculada 35 21" xfId="37889"/>
    <cellStyle name="Celda vinculada 35 22" xfId="39295"/>
    <cellStyle name="Celda vinculada 35 23" xfId="40700"/>
    <cellStyle name="Celda vinculada 35 24" xfId="42104"/>
    <cellStyle name="Celda vinculada 35 25" xfId="43503"/>
    <cellStyle name="Celda vinculada 35 26" xfId="44899"/>
    <cellStyle name="Celda vinculada 35 27" xfId="46291"/>
    <cellStyle name="Celda vinculada 35 28" xfId="47668"/>
    <cellStyle name="Celda vinculada 35 29" xfId="49027"/>
    <cellStyle name="Celda vinculada 35 3" xfId="12539"/>
    <cellStyle name="Celda vinculada 35 30" xfId="50366"/>
    <cellStyle name="Celda vinculada 35 31" xfId="51676"/>
    <cellStyle name="Celda vinculada 35 32" xfId="52952"/>
    <cellStyle name="Celda vinculada 35 33" xfId="54159"/>
    <cellStyle name="Celda vinculada 35 34" xfId="55279"/>
    <cellStyle name="Celda vinculada 35 35" xfId="56286"/>
    <cellStyle name="Celda vinculada 35 36" xfId="57100"/>
    <cellStyle name="Celda vinculada 35 37" xfId="57673"/>
    <cellStyle name="Celda vinculada 35 4" xfId="13947"/>
    <cellStyle name="Celda vinculada 35 5" xfId="15355"/>
    <cellStyle name="Celda vinculada 35 6" xfId="16763"/>
    <cellStyle name="Celda vinculada 35 7" xfId="18171"/>
    <cellStyle name="Celda vinculada 35 8" xfId="19579"/>
    <cellStyle name="Celda vinculada 35 9" xfId="20987"/>
    <cellStyle name="Celda vinculada 36" xfId="6879"/>
    <cellStyle name="Celda vinculada 36 10" xfId="22504"/>
    <cellStyle name="Celda vinculada 36 11" xfId="23912"/>
    <cellStyle name="Celda vinculada 36 12" xfId="25320"/>
    <cellStyle name="Celda vinculada 36 13" xfId="26728"/>
    <cellStyle name="Celda vinculada 36 14" xfId="28136"/>
    <cellStyle name="Celda vinculada 36 15" xfId="29545"/>
    <cellStyle name="Celda vinculada 36 16" xfId="30954"/>
    <cellStyle name="Celda vinculada 36 17" xfId="32362"/>
    <cellStyle name="Celda vinculada 36 18" xfId="33769"/>
    <cellStyle name="Celda vinculada 36 19" xfId="35178"/>
    <cellStyle name="Celda vinculada 36 2" xfId="11240"/>
    <cellStyle name="Celda vinculada 36 20" xfId="36590"/>
    <cellStyle name="Celda vinculada 36 21" xfId="37998"/>
    <cellStyle name="Celda vinculada 36 22" xfId="39404"/>
    <cellStyle name="Celda vinculada 36 23" xfId="40809"/>
    <cellStyle name="Celda vinculada 36 24" xfId="42213"/>
    <cellStyle name="Celda vinculada 36 25" xfId="43612"/>
    <cellStyle name="Celda vinculada 36 26" xfId="45008"/>
    <cellStyle name="Celda vinculada 36 27" xfId="46399"/>
    <cellStyle name="Celda vinculada 36 28" xfId="47773"/>
    <cellStyle name="Celda vinculada 36 29" xfId="49132"/>
    <cellStyle name="Celda vinculada 36 3" xfId="12648"/>
    <cellStyle name="Celda vinculada 36 30" xfId="50469"/>
    <cellStyle name="Celda vinculada 36 31" xfId="51777"/>
    <cellStyle name="Celda vinculada 36 32" xfId="53047"/>
    <cellStyle name="Celda vinculada 36 33" xfId="54250"/>
    <cellStyle name="Celda vinculada 36 34" xfId="55361"/>
    <cellStyle name="Celda vinculada 36 35" xfId="56360"/>
    <cellStyle name="Celda vinculada 36 36" xfId="57159"/>
    <cellStyle name="Celda vinculada 36 37" xfId="57709"/>
    <cellStyle name="Celda vinculada 36 4" xfId="14056"/>
    <cellStyle name="Celda vinculada 36 5" xfId="15464"/>
    <cellStyle name="Celda vinculada 36 6" xfId="16872"/>
    <cellStyle name="Celda vinculada 36 7" xfId="18280"/>
    <cellStyle name="Celda vinculada 36 8" xfId="19688"/>
    <cellStyle name="Celda vinculada 36 9" xfId="21096"/>
    <cellStyle name="Celda vinculada 37" xfId="7006"/>
    <cellStyle name="Celda vinculada 37 10" xfId="22610"/>
    <cellStyle name="Celda vinculada 37 11" xfId="24018"/>
    <cellStyle name="Celda vinculada 37 12" xfId="25426"/>
    <cellStyle name="Celda vinculada 37 13" xfId="26834"/>
    <cellStyle name="Celda vinculada 37 14" xfId="28242"/>
    <cellStyle name="Celda vinculada 37 15" xfId="29651"/>
    <cellStyle name="Celda vinculada 37 16" xfId="31060"/>
    <cellStyle name="Celda vinculada 37 17" xfId="32468"/>
    <cellStyle name="Celda vinculada 37 18" xfId="33875"/>
    <cellStyle name="Celda vinculada 37 19" xfId="35284"/>
    <cellStyle name="Celda vinculada 37 2" xfId="11346"/>
    <cellStyle name="Celda vinculada 37 20" xfId="36696"/>
    <cellStyle name="Celda vinculada 37 21" xfId="38104"/>
    <cellStyle name="Celda vinculada 37 22" xfId="39510"/>
    <cellStyle name="Celda vinculada 37 23" xfId="40915"/>
    <cellStyle name="Celda vinculada 37 24" xfId="42318"/>
    <cellStyle name="Celda vinculada 37 25" xfId="43717"/>
    <cellStyle name="Celda vinculada 37 26" xfId="45113"/>
    <cellStyle name="Celda vinculada 37 27" xfId="46503"/>
    <cellStyle name="Celda vinculada 37 28" xfId="47877"/>
    <cellStyle name="Celda vinculada 37 29" xfId="49235"/>
    <cellStyle name="Celda vinculada 37 3" xfId="12754"/>
    <cellStyle name="Celda vinculada 37 30" xfId="50569"/>
    <cellStyle name="Celda vinculada 37 31" xfId="51874"/>
    <cellStyle name="Celda vinculada 37 32" xfId="53142"/>
    <cellStyle name="Celda vinculada 37 33" xfId="54343"/>
    <cellStyle name="Celda vinculada 37 34" xfId="55447"/>
    <cellStyle name="Celda vinculada 37 35" xfId="56431"/>
    <cellStyle name="Celda vinculada 37 36" xfId="57213"/>
    <cellStyle name="Celda vinculada 37 37" xfId="57744"/>
    <cellStyle name="Celda vinculada 37 4" xfId="14162"/>
    <cellStyle name="Celda vinculada 37 5" xfId="15570"/>
    <cellStyle name="Celda vinculada 37 6" xfId="16978"/>
    <cellStyle name="Celda vinculada 37 7" xfId="18386"/>
    <cellStyle name="Celda vinculada 37 8" xfId="19794"/>
    <cellStyle name="Celda vinculada 37 9" xfId="21202"/>
    <cellStyle name="Celda vinculada 38" xfId="7133"/>
    <cellStyle name="Celda vinculada 38 10" xfId="22713"/>
    <cellStyle name="Celda vinculada 38 11" xfId="24121"/>
    <cellStyle name="Celda vinculada 38 12" xfId="25529"/>
    <cellStyle name="Celda vinculada 38 13" xfId="26937"/>
    <cellStyle name="Celda vinculada 38 14" xfId="28345"/>
    <cellStyle name="Celda vinculada 38 15" xfId="29754"/>
    <cellStyle name="Celda vinculada 38 16" xfId="31161"/>
    <cellStyle name="Celda vinculada 38 17" xfId="32571"/>
    <cellStyle name="Celda vinculada 38 18" xfId="33978"/>
    <cellStyle name="Celda vinculada 38 19" xfId="35386"/>
    <cellStyle name="Celda vinculada 38 2" xfId="11449"/>
    <cellStyle name="Celda vinculada 38 20" xfId="36799"/>
    <cellStyle name="Celda vinculada 38 21" xfId="38207"/>
    <cellStyle name="Celda vinculada 38 22" xfId="39613"/>
    <cellStyle name="Celda vinculada 38 23" xfId="41018"/>
    <cellStyle name="Celda vinculada 38 24" xfId="42421"/>
    <cellStyle name="Celda vinculada 38 25" xfId="43820"/>
    <cellStyle name="Celda vinculada 38 26" xfId="45216"/>
    <cellStyle name="Celda vinculada 38 27" xfId="46606"/>
    <cellStyle name="Celda vinculada 38 28" xfId="47978"/>
    <cellStyle name="Celda vinculada 38 29" xfId="49331"/>
    <cellStyle name="Celda vinculada 38 3" xfId="12857"/>
    <cellStyle name="Celda vinculada 38 30" xfId="50663"/>
    <cellStyle name="Celda vinculada 38 31" xfId="51967"/>
    <cellStyle name="Celda vinculada 38 32" xfId="53230"/>
    <cellStyle name="Celda vinculada 38 33" xfId="54425"/>
    <cellStyle name="Celda vinculada 38 34" xfId="55523"/>
    <cellStyle name="Celda vinculada 38 35" xfId="56494"/>
    <cellStyle name="Celda vinculada 38 36" xfId="57267"/>
    <cellStyle name="Celda vinculada 38 37" xfId="57778"/>
    <cellStyle name="Celda vinculada 38 4" xfId="14265"/>
    <cellStyle name="Celda vinculada 38 5" xfId="15673"/>
    <cellStyle name="Celda vinculada 38 6" xfId="17081"/>
    <cellStyle name="Celda vinculada 38 7" xfId="18489"/>
    <cellStyle name="Celda vinculada 38 8" xfId="19897"/>
    <cellStyle name="Celda vinculada 38 9" xfId="21305"/>
    <cellStyle name="Celda vinculada 39" xfId="7260"/>
    <cellStyle name="Celda vinculada 39 10" xfId="22812"/>
    <cellStyle name="Celda vinculada 39 11" xfId="24220"/>
    <cellStyle name="Celda vinculada 39 12" xfId="25628"/>
    <cellStyle name="Celda vinculada 39 13" xfId="27036"/>
    <cellStyle name="Celda vinculada 39 14" xfId="28444"/>
    <cellStyle name="Celda vinculada 39 15" xfId="29854"/>
    <cellStyle name="Celda vinculada 39 16" xfId="31261"/>
    <cellStyle name="Celda vinculada 39 17" xfId="32671"/>
    <cellStyle name="Celda vinculada 39 18" xfId="34078"/>
    <cellStyle name="Celda vinculada 39 19" xfId="35486"/>
    <cellStyle name="Celda vinculada 39 2" xfId="11548"/>
    <cellStyle name="Celda vinculada 39 20" xfId="36899"/>
    <cellStyle name="Celda vinculada 39 21" xfId="38307"/>
    <cellStyle name="Celda vinculada 39 22" xfId="39713"/>
    <cellStyle name="Celda vinculada 39 23" xfId="41118"/>
    <cellStyle name="Celda vinculada 39 24" xfId="42520"/>
    <cellStyle name="Celda vinculada 39 25" xfId="43919"/>
    <cellStyle name="Celda vinculada 39 26" xfId="45315"/>
    <cellStyle name="Celda vinculada 39 27" xfId="46703"/>
    <cellStyle name="Celda vinculada 39 28" xfId="48073"/>
    <cellStyle name="Celda vinculada 39 29" xfId="49426"/>
    <cellStyle name="Celda vinculada 39 3" xfId="12956"/>
    <cellStyle name="Celda vinculada 39 30" xfId="50754"/>
    <cellStyle name="Celda vinculada 39 31" xfId="52058"/>
    <cellStyle name="Celda vinculada 39 32" xfId="53318"/>
    <cellStyle name="Celda vinculada 39 33" xfId="54511"/>
    <cellStyle name="Celda vinculada 39 34" xfId="55602"/>
    <cellStyle name="Celda vinculada 39 35" xfId="56565"/>
    <cellStyle name="Celda vinculada 39 36" xfId="57320"/>
    <cellStyle name="Celda vinculada 39 37" xfId="57812"/>
    <cellStyle name="Celda vinculada 39 4" xfId="14364"/>
    <cellStyle name="Celda vinculada 39 5" xfId="15772"/>
    <cellStyle name="Celda vinculada 39 6" xfId="17180"/>
    <cellStyle name="Celda vinculada 39 7" xfId="18588"/>
    <cellStyle name="Celda vinculada 39 8" xfId="19996"/>
    <cellStyle name="Celda vinculada 39 9" xfId="21404"/>
    <cellStyle name="Celda vinculada 4" xfId="2975"/>
    <cellStyle name="Celda vinculada 4 2" xfId="3052"/>
    <cellStyle name="Celda vinculada 40" xfId="7387"/>
    <cellStyle name="Celda vinculada 40 10" xfId="22909"/>
    <cellStyle name="Celda vinculada 40 11" xfId="24317"/>
    <cellStyle name="Celda vinculada 40 12" xfId="25725"/>
    <cellStyle name="Celda vinculada 40 13" xfId="27133"/>
    <cellStyle name="Celda vinculada 40 14" xfId="28541"/>
    <cellStyle name="Celda vinculada 40 15" xfId="29951"/>
    <cellStyle name="Celda vinculada 40 16" xfId="31358"/>
    <cellStyle name="Celda vinculada 40 17" xfId="32768"/>
    <cellStyle name="Celda vinculada 40 18" xfId="34174"/>
    <cellStyle name="Celda vinculada 40 19" xfId="35583"/>
    <cellStyle name="Celda vinculada 40 2" xfId="11645"/>
    <cellStyle name="Celda vinculada 40 20" xfId="36996"/>
    <cellStyle name="Celda vinculada 40 21" xfId="38404"/>
    <cellStyle name="Celda vinculada 40 22" xfId="39810"/>
    <cellStyle name="Celda vinculada 40 23" xfId="41215"/>
    <cellStyle name="Celda vinculada 40 24" xfId="42617"/>
    <cellStyle name="Celda vinculada 40 25" xfId="44016"/>
    <cellStyle name="Celda vinculada 40 26" xfId="45412"/>
    <cellStyle name="Celda vinculada 40 27" xfId="46800"/>
    <cellStyle name="Celda vinculada 40 28" xfId="48170"/>
    <cellStyle name="Celda vinculada 40 29" xfId="49522"/>
    <cellStyle name="Celda vinculada 40 3" xfId="13053"/>
    <cellStyle name="Celda vinculada 40 30" xfId="50848"/>
    <cellStyle name="Celda vinculada 40 31" xfId="52152"/>
    <cellStyle name="Celda vinculada 40 32" xfId="53407"/>
    <cellStyle name="Celda vinculada 40 33" xfId="54596"/>
    <cellStyle name="Celda vinculada 40 34" xfId="55681"/>
    <cellStyle name="Celda vinculada 40 35" xfId="56634"/>
    <cellStyle name="Celda vinculada 40 36" xfId="57371"/>
    <cellStyle name="Celda vinculada 40 37" xfId="57846"/>
    <cellStyle name="Celda vinculada 40 4" xfId="14461"/>
    <cellStyle name="Celda vinculada 40 5" xfId="15869"/>
    <cellStyle name="Celda vinculada 40 6" xfId="17277"/>
    <cellStyle name="Celda vinculada 40 7" xfId="18685"/>
    <cellStyle name="Celda vinculada 40 8" xfId="20093"/>
    <cellStyle name="Celda vinculada 40 9" xfId="21501"/>
    <cellStyle name="Celda vinculada 41" xfId="7513"/>
    <cellStyle name="Celda vinculada 41 10" xfId="22997"/>
    <cellStyle name="Celda vinculada 41 11" xfId="24405"/>
    <cellStyle name="Celda vinculada 41 12" xfId="25813"/>
    <cellStyle name="Celda vinculada 41 13" xfId="27221"/>
    <cellStyle name="Celda vinculada 41 14" xfId="28629"/>
    <cellStyle name="Celda vinculada 41 15" xfId="30039"/>
    <cellStyle name="Celda vinculada 41 16" xfId="31446"/>
    <cellStyle name="Celda vinculada 41 17" xfId="32856"/>
    <cellStyle name="Celda vinculada 41 18" xfId="34262"/>
    <cellStyle name="Celda vinculada 41 19" xfId="35671"/>
    <cellStyle name="Celda vinculada 41 2" xfId="11733"/>
    <cellStyle name="Celda vinculada 41 20" xfId="37084"/>
    <cellStyle name="Celda vinculada 41 21" xfId="38492"/>
    <cellStyle name="Celda vinculada 41 22" xfId="39898"/>
    <cellStyle name="Celda vinculada 41 23" xfId="41303"/>
    <cellStyle name="Celda vinculada 41 24" xfId="42705"/>
    <cellStyle name="Celda vinculada 41 25" xfId="44104"/>
    <cellStyle name="Celda vinculada 41 26" xfId="45500"/>
    <cellStyle name="Celda vinculada 41 27" xfId="46886"/>
    <cellStyle name="Celda vinculada 41 28" xfId="48256"/>
    <cellStyle name="Celda vinculada 41 29" xfId="49608"/>
    <cellStyle name="Celda vinculada 41 3" xfId="13141"/>
    <cellStyle name="Celda vinculada 41 30" xfId="50934"/>
    <cellStyle name="Celda vinculada 41 31" xfId="52237"/>
    <cellStyle name="Celda vinculada 41 32" xfId="53490"/>
    <cellStyle name="Celda vinculada 41 33" xfId="54675"/>
    <cellStyle name="Celda vinculada 41 34" xfId="55753"/>
    <cellStyle name="Celda vinculada 41 35" xfId="56692"/>
    <cellStyle name="Celda vinculada 41 36" xfId="57418"/>
    <cellStyle name="Celda vinculada 41 37" xfId="57878"/>
    <cellStyle name="Celda vinculada 41 4" xfId="14549"/>
    <cellStyle name="Celda vinculada 41 5" xfId="15957"/>
    <cellStyle name="Celda vinculada 41 6" xfId="17365"/>
    <cellStyle name="Celda vinculada 41 7" xfId="18773"/>
    <cellStyle name="Celda vinculada 41 8" xfId="20181"/>
    <cellStyle name="Celda vinculada 41 9" xfId="21589"/>
    <cellStyle name="Celda vinculada 42" xfId="7640"/>
    <cellStyle name="Celda vinculada 43" xfId="11106"/>
    <cellStyle name="Celda vinculada 44" xfId="12514"/>
    <cellStyle name="Celda vinculada 45" xfId="13922"/>
    <cellStyle name="Celda vinculada 46" xfId="15330"/>
    <cellStyle name="Celda vinculada 47" xfId="16738"/>
    <cellStyle name="Celda vinculada 48" xfId="18146"/>
    <cellStyle name="Celda vinculada 49" xfId="19554"/>
    <cellStyle name="Celda vinculada 5" xfId="3053"/>
    <cellStyle name="Celda vinculada 50" xfId="20962"/>
    <cellStyle name="Celda vinculada 51" xfId="22370"/>
    <cellStyle name="Celda vinculada 52" xfId="23778"/>
    <cellStyle name="Celda vinculada 53" xfId="25186"/>
    <cellStyle name="Celda vinculada 54" xfId="26594"/>
    <cellStyle name="Celda vinculada 55" xfId="28002"/>
    <cellStyle name="Celda vinculada 56" xfId="29411"/>
    <cellStyle name="Celda vinculada 57" xfId="30820"/>
    <cellStyle name="Celda vinculada 58" xfId="32228"/>
    <cellStyle name="Celda vinculada 59" xfId="33636"/>
    <cellStyle name="Celda vinculada 6" xfId="3054"/>
    <cellStyle name="Celda vinculada 60" xfId="34585"/>
    <cellStyle name="Celda vinculada 61" xfId="36456"/>
    <cellStyle name="Celda vinculada 62" xfId="37864"/>
    <cellStyle name="Celda vinculada 63" xfId="39270"/>
    <cellStyle name="Celda vinculada 64" xfId="40675"/>
    <cellStyle name="Celda vinculada 65" xfId="42079"/>
    <cellStyle name="Celda vinculada 66" xfId="43478"/>
    <cellStyle name="Celda vinculada 67" xfId="44874"/>
    <cellStyle name="Celda vinculada 68" xfId="46266"/>
    <cellStyle name="Celda vinculada 69" xfId="47643"/>
    <cellStyle name="Celda vinculada 7" xfId="3055"/>
    <cellStyle name="Celda vinculada 70" xfId="49002"/>
    <cellStyle name="Celda vinculada 71" xfId="50341"/>
    <cellStyle name="Celda vinculada 72" xfId="51651"/>
    <cellStyle name="Celda vinculada 73" xfId="52927"/>
    <cellStyle name="Celda vinculada 74" xfId="54134"/>
    <cellStyle name="Celda vinculada 75" xfId="55254"/>
    <cellStyle name="Celda vinculada 76" xfId="56262"/>
    <cellStyle name="Celda vinculada 77" xfId="57079"/>
    <cellStyle name="Celda vinculada 8" xfId="3167"/>
    <cellStyle name="Celda vinculada 8 10" xfId="4612"/>
    <cellStyle name="Celda vinculada 8 11" xfId="4749"/>
    <cellStyle name="Celda vinculada 8 12" xfId="4871"/>
    <cellStyle name="Celda vinculada 8 13" xfId="4997"/>
    <cellStyle name="Celda vinculada 8 14" xfId="5115"/>
    <cellStyle name="Celda vinculada 8 15" xfId="5248"/>
    <cellStyle name="Celda vinculada 8 16" xfId="5374"/>
    <cellStyle name="Celda vinculada 8 17" xfId="5498"/>
    <cellStyle name="Celda vinculada 8 18" xfId="5621"/>
    <cellStyle name="Celda vinculada 8 19" xfId="5719"/>
    <cellStyle name="Celda vinculada 8 2" xfId="3643"/>
    <cellStyle name="Celda vinculada 8 20" xfId="5889"/>
    <cellStyle name="Celda vinculada 8 21" xfId="6016"/>
    <cellStyle name="Celda vinculada 8 22" xfId="6143"/>
    <cellStyle name="Celda vinculada 8 23" xfId="6270"/>
    <cellStyle name="Celda vinculada 8 24" xfId="6397"/>
    <cellStyle name="Celda vinculada 8 25" xfId="6524"/>
    <cellStyle name="Celda vinculada 8 26" xfId="6651"/>
    <cellStyle name="Celda vinculada 8 27" xfId="6778"/>
    <cellStyle name="Celda vinculada 8 28" xfId="6905"/>
    <cellStyle name="Celda vinculada 8 29" xfId="7032"/>
    <cellStyle name="Celda vinculada 8 3" xfId="3759"/>
    <cellStyle name="Celda vinculada 8 30" xfId="7159"/>
    <cellStyle name="Celda vinculada 8 31" xfId="7286"/>
    <cellStyle name="Celda vinculada 8 32" xfId="7413"/>
    <cellStyle name="Celda vinculada 8 33" xfId="7539"/>
    <cellStyle name="Celda vinculada 8 34" xfId="7666"/>
    <cellStyle name="Celda vinculada 8 35" xfId="7757"/>
    <cellStyle name="Celda vinculada 8 36" xfId="10586"/>
    <cellStyle name="Celda vinculada 8 37" xfId="11994"/>
    <cellStyle name="Celda vinculada 8 38" xfId="13402"/>
    <cellStyle name="Celda vinculada 8 39" xfId="14810"/>
    <cellStyle name="Celda vinculada 8 4" xfId="3880"/>
    <cellStyle name="Celda vinculada 8 40" xfId="16218"/>
    <cellStyle name="Celda vinculada 8 41" xfId="17626"/>
    <cellStyle name="Celda vinculada 8 42" xfId="19034"/>
    <cellStyle name="Celda vinculada 8 43" xfId="20442"/>
    <cellStyle name="Celda vinculada 8 44" xfId="21850"/>
    <cellStyle name="Celda vinculada 8 45" xfId="23258"/>
    <cellStyle name="Celda vinculada 8 46" xfId="24666"/>
    <cellStyle name="Celda vinculada 8 47" xfId="26074"/>
    <cellStyle name="Celda vinculada 8 48" xfId="27482"/>
    <cellStyle name="Celda vinculada 8 49" xfId="28890"/>
    <cellStyle name="Celda vinculada 8 5" xfId="4003"/>
    <cellStyle name="Celda vinculada 8 50" xfId="30300"/>
    <cellStyle name="Celda vinculada 8 51" xfId="31707"/>
    <cellStyle name="Celda vinculada 8 52" xfId="33117"/>
    <cellStyle name="Celda vinculada 8 53" xfId="30062"/>
    <cellStyle name="Celda vinculada 8 54" xfId="35935"/>
    <cellStyle name="Celda vinculada 8 55" xfId="37343"/>
    <cellStyle name="Celda vinculada 8 56" xfId="38751"/>
    <cellStyle name="Celda vinculada 8 57" xfId="40157"/>
    <cellStyle name="Celda vinculada 8 58" xfId="41562"/>
    <cellStyle name="Celda vinculada 8 59" xfId="42962"/>
    <cellStyle name="Celda vinculada 8 6" xfId="4126"/>
    <cellStyle name="Celda vinculada 8 60" xfId="44361"/>
    <cellStyle name="Celda vinculada 8 61" xfId="45755"/>
    <cellStyle name="Celda vinculada 8 62" xfId="47136"/>
    <cellStyle name="Celda vinculada 8 63" xfId="48503"/>
    <cellStyle name="Celda vinculada 8 64" xfId="49853"/>
    <cellStyle name="Celda vinculada 8 65" xfId="51172"/>
    <cellStyle name="Celda vinculada 8 66" xfId="52467"/>
    <cellStyle name="Celda vinculada 8 67" xfId="53707"/>
    <cellStyle name="Celda vinculada 8 68" xfId="54871"/>
    <cellStyle name="Celda vinculada 8 69" xfId="55929"/>
    <cellStyle name="Celda vinculada 8 7" xfId="4250"/>
    <cellStyle name="Celda vinculada 8 70" xfId="56826"/>
    <cellStyle name="Celda vinculada 8 8" xfId="4373"/>
    <cellStyle name="Celda vinculada 8 9" xfId="4498"/>
    <cellStyle name="Celda vinculada 9" xfId="3208"/>
    <cellStyle name="Celda vinculada 9 10" xfId="3326"/>
    <cellStyle name="Celda vinculada 9 11" xfId="4448"/>
    <cellStyle name="Celda vinculada 9 12" xfId="4449"/>
    <cellStyle name="Celda vinculada 9 13" xfId="4292"/>
    <cellStyle name="Celda vinculada 9 14" xfId="3923"/>
    <cellStyle name="Celda vinculada 9 15" xfId="4483"/>
    <cellStyle name="Celda vinculada 9 16" xfId="4678"/>
    <cellStyle name="Celda vinculada 9 17" xfId="5044"/>
    <cellStyle name="Celda vinculada 9 18" xfId="4446"/>
    <cellStyle name="Celda vinculada 9 19" xfId="4664"/>
    <cellStyle name="Celda vinculada 9 2" xfId="3511"/>
    <cellStyle name="Celda vinculada 9 20" xfId="5678"/>
    <cellStyle name="Celda vinculada 9 21" xfId="5564"/>
    <cellStyle name="Celda vinculada 9 22" xfId="5043"/>
    <cellStyle name="Celda vinculada 9 23" xfId="5184"/>
    <cellStyle name="Celda vinculada 9 24" xfId="5571"/>
    <cellStyle name="Celda vinculada 9 25" xfId="5543"/>
    <cellStyle name="Celda vinculada 9 26" xfId="5782"/>
    <cellStyle name="Celda vinculada 9 27" xfId="5668"/>
    <cellStyle name="Celda vinculada 9 28" xfId="5066"/>
    <cellStyle name="Celda vinculada 9 29" xfId="4308"/>
    <cellStyle name="Celda vinculada 9 3" xfId="3390"/>
    <cellStyle name="Celda vinculada 9 30" xfId="5798"/>
    <cellStyle name="Celda vinculada 9 31" xfId="4597"/>
    <cellStyle name="Celda vinculada 9 32" xfId="5157"/>
    <cellStyle name="Celda vinculada 9 33" xfId="5587"/>
    <cellStyle name="Celda vinculada 9 34" xfId="5932"/>
    <cellStyle name="Celda vinculada 9 35" xfId="7797"/>
    <cellStyle name="Celda vinculada 9 36" xfId="10174"/>
    <cellStyle name="Celda vinculada 9 37" xfId="8617"/>
    <cellStyle name="Celda vinculada 9 38" xfId="9429"/>
    <cellStyle name="Celda vinculada 9 39" xfId="9485"/>
    <cellStyle name="Celda vinculada 9 4" xfId="3280"/>
    <cellStyle name="Celda vinculada 9 40" xfId="10763"/>
    <cellStyle name="Celda vinculada 9 41" xfId="12171"/>
    <cellStyle name="Celda vinculada 9 42" xfId="13579"/>
    <cellStyle name="Celda vinculada 9 43" xfId="14987"/>
    <cellStyle name="Celda vinculada 9 44" xfId="16395"/>
    <cellStyle name="Celda vinculada 9 45" xfId="17803"/>
    <cellStyle name="Celda vinculada 9 46" xfId="19211"/>
    <cellStyle name="Celda vinculada 9 47" xfId="20619"/>
    <cellStyle name="Celda vinculada 9 48" xfId="22027"/>
    <cellStyle name="Celda vinculada 9 49" xfId="23435"/>
    <cellStyle name="Celda vinculada 9 5" xfId="3407"/>
    <cellStyle name="Celda vinculada 9 50" xfId="24843"/>
    <cellStyle name="Celda vinculada 9 51" xfId="26251"/>
    <cellStyle name="Celda vinculada 9 52" xfId="27659"/>
    <cellStyle name="Celda vinculada 9 53" xfId="33990"/>
    <cellStyle name="Celda vinculada 9 54" xfId="35623"/>
    <cellStyle name="Celda vinculada 9 55" xfId="33360"/>
    <cellStyle name="Celda vinculada 9 56" xfId="30145"/>
    <cellStyle name="Celda vinculada 9 57" xfId="31746"/>
    <cellStyle name="Celda vinculada 9 58" xfId="36113"/>
    <cellStyle name="Celda vinculada 9 59" xfId="37521"/>
    <cellStyle name="Celda vinculada 9 6" xfId="3333"/>
    <cellStyle name="Celda vinculada 9 60" xfId="38927"/>
    <cellStyle name="Celda vinculada 9 61" xfId="40333"/>
    <cellStyle name="Celda vinculada 9 62" xfId="41737"/>
    <cellStyle name="Celda vinculada 9 63" xfId="43137"/>
    <cellStyle name="Celda vinculada 9 64" xfId="44536"/>
    <cellStyle name="Celda vinculada 9 65" xfId="45929"/>
    <cellStyle name="Celda vinculada 9 66" xfId="47306"/>
    <cellStyle name="Celda vinculada 9 67" xfId="48672"/>
    <cellStyle name="Celda vinculada 9 68" xfId="50018"/>
    <cellStyle name="Celda vinculada 9 69" xfId="51334"/>
    <cellStyle name="Celda vinculada 9 7" xfId="3418"/>
    <cellStyle name="Celda vinculada 9 70" xfId="52624"/>
    <cellStyle name="Celda vinculada 9 8" xfId="3447"/>
    <cellStyle name="Celda vinculada 9 9" xfId="3425"/>
    <cellStyle name="Encabezado 1" xfId="58526" builtinId="16" customBuiltin="1"/>
    <cellStyle name="Encabezado 4" xfId="249" builtinId="19" customBuiltin="1"/>
    <cellStyle name="Encabezado 4 10" xfId="3622"/>
    <cellStyle name="Encabezado 4 10 10" xfId="20999"/>
    <cellStyle name="Encabezado 4 10 11" xfId="22407"/>
    <cellStyle name="Encabezado 4 10 12" xfId="23815"/>
    <cellStyle name="Encabezado 4 10 13" xfId="25223"/>
    <cellStyle name="Encabezado 4 10 14" xfId="26631"/>
    <cellStyle name="Encabezado 4 10 15" xfId="28039"/>
    <cellStyle name="Encabezado 4 10 16" xfId="29448"/>
    <cellStyle name="Encabezado 4 10 17" xfId="30857"/>
    <cellStyle name="Encabezado 4 10 18" xfId="32265"/>
    <cellStyle name="Encabezado 4 10 19" xfId="33673"/>
    <cellStyle name="Encabezado 4 10 2" xfId="8193"/>
    <cellStyle name="Encabezado 4 10 20" xfId="34740"/>
    <cellStyle name="Encabezado 4 10 21" xfId="36493"/>
    <cellStyle name="Encabezado 4 10 22" xfId="37901"/>
    <cellStyle name="Encabezado 4 10 23" xfId="39307"/>
    <cellStyle name="Encabezado 4 10 24" xfId="40712"/>
    <cellStyle name="Encabezado 4 10 25" xfId="42116"/>
    <cellStyle name="Encabezado 4 10 26" xfId="43515"/>
    <cellStyle name="Encabezado 4 10 27" xfId="44911"/>
    <cellStyle name="Encabezado 4 10 28" xfId="46303"/>
    <cellStyle name="Encabezado 4 10 29" xfId="47680"/>
    <cellStyle name="Encabezado 4 10 3" xfId="11143"/>
    <cellStyle name="Encabezado 4 10 30" xfId="49039"/>
    <cellStyle name="Encabezado 4 10 31" xfId="50378"/>
    <cellStyle name="Encabezado 4 10 32" xfId="51688"/>
    <cellStyle name="Encabezado 4 10 33" xfId="52964"/>
    <cellStyle name="Encabezado 4 10 34" xfId="54171"/>
    <cellStyle name="Encabezado 4 10 35" xfId="55291"/>
    <cellStyle name="Encabezado 4 10 36" xfId="56297"/>
    <cellStyle name="Encabezado 4 10 37" xfId="57111"/>
    <cellStyle name="Encabezado 4 10 4" xfId="12551"/>
    <cellStyle name="Encabezado 4 10 5" xfId="13959"/>
    <cellStyle name="Encabezado 4 10 6" xfId="15367"/>
    <cellStyle name="Encabezado 4 10 7" xfId="16775"/>
    <cellStyle name="Encabezado 4 10 8" xfId="18183"/>
    <cellStyle name="Encabezado 4 10 9" xfId="19591"/>
    <cellStyle name="Encabezado 4 11" xfId="3811"/>
    <cellStyle name="Encabezado 4 11 10" xfId="7472"/>
    <cellStyle name="Encabezado 4 11 11" xfId="8781"/>
    <cellStyle name="Encabezado 4 11 12" xfId="8220"/>
    <cellStyle name="Encabezado 4 11 13" xfId="10650"/>
    <cellStyle name="Encabezado 4 11 14" xfId="12058"/>
    <cellStyle name="Encabezado 4 11 15" xfId="13466"/>
    <cellStyle name="Encabezado 4 11 16" xfId="14874"/>
    <cellStyle name="Encabezado 4 11 17" xfId="16282"/>
    <cellStyle name="Encabezado 4 11 18" xfId="17690"/>
    <cellStyle name="Encabezado 4 11 19" xfId="19098"/>
    <cellStyle name="Encabezado 4 11 2" xfId="8423"/>
    <cellStyle name="Encabezado 4 11 20" xfId="23494"/>
    <cellStyle name="Encabezado 4 11 21" xfId="35711"/>
    <cellStyle name="Encabezado 4 11 22" xfId="35560"/>
    <cellStyle name="Encabezado 4 11 23" xfId="25501"/>
    <cellStyle name="Encabezado 4 11 24" xfId="29256"/>
    <cellStyle name="Encabezado 4 11 25" xfId="24540"/>
    <cellStyle name="Encabezado 4 11 26" xfId="32281"/>
    <cellStyle name="Encabezado 4 11 27" xfId="32945"/>
    <cellStyle name="Encabezado 4 11 28" xfId="34374"/>
    <cellStyle name="Encabezado 4 11 29" xfId="32783"/>
    <cellStyle name="Encabezado 4 11 3" xfId="9308"/>
    <cellStyle name="Encabezado 4 11 30" xfId="31011"/>
    <cellStyle name="Encabezado 4 11 31" xfId="35999"/>
    <cellStyle name="Encabezado 4 11 32" xfId="37407"/>
    <cellStyle name="Encabezado 4 11 33" xfId="38815"/>
    <cellStyle name="Encabezado 4 11 34" xfId="40221"/>
    <cellStyle name="Encabezado 4 11 35" xfId="41625"/>
    <cellStyle name="Encabezado 4 11 36" xfId="43025"/>
    <cellStyle name="Encabezado 4 11 37" xfId="44424"/>
    <cellStyle name="Encabezado 4 11 4" xfId="8731"/>
    <cellStyle name="Encabezado 4 11 5" xfId="8551"/>
    <cellStyle name="Encabezado 4 11 6" xfId="7966"/>
    <cellStyle name="Encabezado 4 11 7" xfId="10197"/>
    <cellStyle name="Encabezado 4 11 8" xfId="9759"/>
    <cellStyle name="Encabezado 4 11 9" xfId="7205"/>
    <cellStyle name="Encabezado 4 12" xfId="3933"/>
    <cellStyle name="Encabezado 4 12 10" xfId="21477"/>
    <cellStyle name="Encabezado 4 12 11" xfId="22885"/>
    <cellStyle name="Encabezado 4 12 12" xfId="24293"/>
    <cellStyle name="Encabezado 4 12 13" xfId="25701"/>
    <cellStyle name="Encabezado 4 12 14" xfId="27109"/>
    <cellStyle name="Encabezado 4 12 15" xfId="28517"/>
    <cellStyle name="Encabezado 4 12 16" xfId="29927"/>
    <cellStyle name="Encabezado 4 12 17" xfId="31334"/>
    <cellStyle name="Encabezado 4 12 18" xfId="32744"/>
    <cellStyle name="Encabezado 4 12 19" xfId="34150"/>
    <cellStyle name="Encabezado 4 12 2" xfId="8536"/>
    <cellStyle name="Encabezado 4 12 20" xfId="21794"/>
    <cellStyle name="Encabezado 4 12 21" xfId="36972"/>
    <cellStyle name="Encabezado 4 12 22" xfId="38380"/>
    <cellStyle name="Encabezado 4 12 23" xfId="39786"/>
    <cellStyle name="Encabezado 4 12 24" xfId="41191"/>
    <cellStyle name="Encabezado 4 12 25" xfId="42593"/>
    <cellStyle name="Encabezado 4 12 26" xfId="43992"/>
    <cellStyle name="Encabezado 4 12 27" xfId="45388"/>
    <cellStyle name="Encabezado 4 12 28" xfId="46776"/>
    <cellStyle name="Encabezado 4 12 29" xfId="48146"/>
    <cellStyle name="Encabezado 4 12 3" xfId="11621"/>
    <cellStyle name="Encabezado 4 12 30" xfId="49498"/>
    <cellStyle name="Encabezado 4 12 31" xfId="50824"/>
    <cellStyle name="Encabezado 4 12 32" xfId="52128"/>
    <cellStyle name="Encabezado 4 12 33" xfId="53383"/>
    <cellStyle name="Encabezado 4 12 34" xfId="54572"/>
    <cellStyle name="Encabezado 4 12 35" xfId="55657"/>
    <cellStyle name="Encabezado 4 12 36" xfId="56611"/>
    <cellStyle name="Encabezado 4 12 37" xfId="57349"/>
    <cellStyle name="Encabezado 4 12 4" xfId="13029"/>
    <cellStyle name="Encabezado 4 12 5" xfId="14437"/>
    <cellStyle name="Encabezado 4 12 6" xfId="15845"/>
    <cellStyle name="Encabezado 4 12 7" xfId="17253"/>
    <cellStyle name="Encabezado 4 12 8" xfId="18661"/>
    <cellStyle name="Encabezado 4 12 9" xfId="20069"/>
    <cellStyle name="Encabezado 4 13" xfId="4055"/>
    <cellStyle name="Encabezado 4 13 10" xfId="18938"/>
    <cellStyle name="Encabezado 4 13 11" xfId="20346"/>
    <cellStyle name="Encabezado 4 13 12" xfId="21754"/>
    <cellStyle name="Encabezado 4 13 13" xfId="23162"/>
    <cellStyle name="Encabezado 4 13 14" xfId="24570"/>
    <cellStyle name="Encabezado 4 13 15" xfId="25978"/>
    <cellStyle name="Encabezado 4 13 16" xfId="27386"/>
    <cellStyle name="Encabezado 4 13 17" xfId="28794"/>
    <cellStyle name="Encabezado 4 13 18" xfId="30204"/>
    <cellStyle name="Encabezado 4 13 19" xfId="31611"/>
    <cellStyle name="Encabezado 4 13 2" xfId="8648"/>
    <cellStyle name="Encabezado 4 13 20" xfId="33929"/>
    <cellStyle name="Encabezado 4 13 21" xfId="31830"/>
    <cellStyle name="Encabezado 4 13 22" xfId="35840"/>
    <cellStyle name="Encabezado 4 13 23" xfId="37248"/>
    <cellStyle name="Encabezado 4 13 24" xfId="38656"/>
    <cellStyle name="Encabezado 4 13 25" xfId="40062"/>
    <cellStyle name="Encabezado 4 13 26" xfId="41467"/>
    <cellStyle name="Encabezado 4 13 27" xfId="42867"/>
    <cellStyle name="Encabezado 4 13 28" xfId="44266"/>
    <cellStyle name="Encabezado 4 13 29" xfId="45661"/>
    <cellStyle name="Encabezado 4 13 3" xfId="10115"/>
    <cellStyle name="Encabezado 4 13 30" xfId="47044"/>
    <cellStyle name="Encabezado 4 13 31" xfId="48411"/>
    <cellStyle name="Encabezado 4 13 32" xfId="49762"/>
    <cellStyle name="Encabezado 4 13 33" xfId="51082"/>
    <cellStyle name="Encabezado 4 13 34" xfId="52378"/>
    <cellStyle name="Encabezado 4 13 35" xfId="53623"/>
    <cellStyle name="Encabezado 4 13 36" xfId="54792"/>
    <cellStyle name="Encabezado 4 13 37" xfId="55856"/>
    <cellStyle name="Encabezado 4 13 4" xfId="10490"/>
    <cellStyle name="Encabezado 4 13 5" xfId="11898"/>
    <cellStyle name="Encabezado 4 13 6" xfId="13306"/>
    <cellStyle name="Encabezado 4 13 7" xfId="14714"/>
    <cellStyle name="Encabezado 4 13 8" xfId="16122"/>
    <cellStyle name="Encabezado 4 13 9" xfId="17530"/>
    <cellStyle name="Encabezado 4 14" xfId="4179"/>
    <cellStyle name="Encabezado 4 14 10" xfId="5483"/>
    <cellStyle name="Encabezado 4 14 11" xfId="9486"/>
    <cellStyle name="Encabezado 4 14 12" xfId="10649"/>
    <cellStyle name="Encabezado 4 14 13" xfId="12057"/>
    <cellStyle name="Encabezado 4 14 14" xfId="13465"/>
    <cellStyle name="Encabezado 4 14 15" xfId="14873"/>
    <cellStyle name="Encabezado 4 14 16" xfId="16281"/>
    <cellStyle name="Encabezado 4 14 17" xfId="17689"/>
    <cellStyle name="Encabezado 4 14 18" xfId="19097"/>
    <cellStyle name="Encabezado 4 14 19" xfId="20505"/>
    <cellStyle name="Encabezado 4 14 2" xfId="8761"/>
    <cellStyle name="Encabezado 4 14 20" xfId="23862"/>
    <cellStyle name="Encabezado 4 14 21" xfId="34597"/>
    <cellStyle name="Encabezado 4 14 22" xfId="10502"/>
    <cellStyle name="Encabezado 4 14 23" xfId="34048"/>
    <cellStyle name="Encabezado 4 14 24" xfId="34046"/>
    <cellStyle name="Encabezado 4 14 25" xfId="32895"/>
    <cellStyle name="Encabezado 4 14 26" xfId="28954"/>
    <cellStyle name="Encabezado 4 14 27" xfId="30467"/>
    <cellStyle name="Encabezado 4 14 28" xfId="27306"/>
    <cellStyle name="Encabezado 4 14 29" xfId="33600"/>
    <cellStyle name="Encabezado 4 14 3" xfId="8940"/>
    <cellStyle name="Encabezado 4 14 30" xfId="35998"/>
    <cellStyle name="Encabezado 4 14 31" xfId="37406"/>
    <cellStyle name="Encabezado 4 14 32" xfId="38814"/>
    <cellStyle name="Encabezado 4 14 33" xfId="40220"/>
    <cellStyle name="Encabezado 4 14 34" xfId="41624"/>
    <cellStyle name="Encabezado 4 14 35" xfId="43024"/>
    <cellStyle name="Encabezado 4 14 36" xfId="44423"/>
    <cellStyle name="Encabezado 4 14 37" xfId="45817"/>
    <cellStyle name="Encabezado 4 14 4" xfId="7976"/>
    <cellStyle name="Encabezado 4 14 5" xfId="6188"/>
    <cellStyle name="Encabezado 4 14 6" xfId="6815"/>
    <cellStyle name="Encabezado 4 14 7" xfId="10272"/>
    <cellStyle name="Encabezado 4 14 8" xfId="9755"/>
    <cellStyle name="Encabezado 4 14 9" xfId="7196"/>
    <cellStyle name="Encabezado 4 15" xfId="4303"/>
    <cellStyle name="Encabezado 4 15 10" xfId="19047"/>
    <cellStyle name="Encabezado 4 15 11" xfId="20455"/>
    <cellStyle name="Encabezado 4 15 12" xfId="21863"/>
    <cellStyle name="Encabezado 4 15 13" xfId="23271"/>
    <cellStyle name="Encabezado 4 15 14" xfId="24679"/>
    <cellStyle name="Encabezado 4 15 15" xfId="26087"/>
    <cellStyle name="Encabezado 4 15 16" xfId="27495"/>
    <cellStyle name="Encabezado 4 15 17" xfId="28903"/>
    <cellStyle name="Encabezado 4 15 18" xfId="30313"/>
    <cellStyle name="Encabezado 4 15 19" xfId="31720"/>
    <cellStyle name="Encabezado 4 15 2" xfId="8874"/>
    <cellStyle name="Encabezado 4 15 20" xfId="29800"/>
    <cellStyle name="Encabezado 4 15 21" xfId="19524"/>
    <cellStyle name="Encabezado 4 15 22" xfId="35948"/>
    <cellStyle name="Encabezado 4 15 23" xfId="37356"/>
    <cellStyle name="Encabezado 4 15 24" xfId="38764"/>
    <cellStyle name="Encabezado 4 15 25" xfId="40170"/>
    <cellStyle name="Encabezado 4 15 26" xfId="41575"/>
    <cellStyle name="Encabezado 4 15 27" xfId="42975"/>
    <cellStyle name="Encabezado 4 15 28" xfId="44374"/>
    <cellStyle name="Encabezado 4 15 29" xfId="45768"/>
    <cellStyle name="Encabezado 4 15 3" xfId="10264"/>
    <cellStyle name="Encabezado 4 15 30" xfId="47148"/>
    <cellStyle name="Encabezado 4 15 31" xfId="48515"/>
    <cellStyle name="Encabezado 4 15 32" xfId="49865"/>
    <cellStyle name="Encabezado 4 15 33" xfId="51184"/>
    <cellStyle name="Encabezado 4 15 34" xfId="52479"/>
    <cellStyle name="Encabezado 4 15 35" xfId="53719"/>
    <cellStyle name="Encabezado 4 15 36" xfId="54880"/>
    <cellStyle name="Encabezado 4 15 37" xfId="55936"/>
    <cellStyle name="Encabezado 4 15 4" xfId="10599"/>
    <cellStyle name="Encabezado 4 15 5" xfId="12007"/>
    <cellStyle name="Encabezado 4 15 6" xfId="13415"/>
    <cellStyle name="Encabezado 4 15 7" xfId="14823"/>
    <cellStyle name="Encabezado 4 15 8" xfId="16231"/>
    <cellStyle name="Encabezado 4 15 9" xfId="17639"/>
    <cellStyle name="Encabezado 4 16" xfId="4425"/>
    <cellStyle name="Encabezado 4 16 10" xfId="17962"/>
    <cellStyle name="Encabezado 4 16 11" xfId="19370"/>
    <cellStyle name="Encabezado 4 16 12" xfId="20778"/>
    <cellStyle name="Encabezado 4 16 13" xfId="22186"/>
    <cellStyle name="Encabezado 4 16 14" xfId="23594"/>
    <cellStyle name="Encabezado 4 16 15" xfId="25002"/>
    <cellStyle name="Encabezado 4 16 16" xfId="26410"/>
    <cellStyle name="Encabezado 4 16 17" xfId="27818"/>
    <cellStyle name="Encabezado 4 16 18" xfId="29227"/>
    <cellStyle name="Encabezado 4 16 19" xfId="30636"/>
    <cellStyle name="Encabezado 4 16 2" xfId="8984"/>
    <cellStyle name="Encabezado 4 16 20" xfId="30861"/>
    <cellStyle name="Encabezado 4 16 21" xfId="27836"/>
    <cellStyle name="Encabezado 4 16 22" xfId="34395"/>
    <cellStyle name="Encabezado 4 16 23" xfId="36272"/>
    <cellStyle name="Encabezado 4 16 24" xfId="37680"/>
    <cellStyle name="Encabezado 4 16 25" xfId="39086"/>
    <cellStyle name="Encabezado 4 16 26" xfId="40491"/>
    <cellStyle name="Encabezado 4 16 27" xfId="41895"/>
    <cellStyle name="Encabezado 4 16 28" xfId="43295"/>
    <cellStyle name="Encabezado 4 16 29" xfId="44692"/>
    <cellStyle name="Encabezado 4 16 3" xfId="9982"/>
    <cellStyle name="Encabezado 4 16 30" xfId="46084"/>
    <cellStyle name="Encabezado 4 16 31" xfId="47461"/>
    <cellStyle name="Encabezado 4 16 32" xfId="48826"/>
    <cellStyle name="Encabezado 4 16 33" xfId="50167"/>
    <cellStyle name="Encabezado 4 16 34" xfId="51480"/>
    <cellStyle name="Encabezado 4 16 35" xfId="52765"/>
    <cellStyle name="Encabezado 4 16 36" xfId="53986"/>
    <cellStyle name="Encabezado 4 16 37" xfId="55124"/>
    <cellStyle name="Encabezado 4 16 4" xfId="7349"/>
    <cellStyle name="Encabezado 4 16 5" xfId="10922"/>
    <cellStyle name="Encabezado 4 16 6" xfId="12330"/>
    <cellStyle name="Encabezado 4 16 7" xfId="13738"/>
    <cellStyle name="Encabezado 4 16 8" xfId="15146"/>
    <cellStyle name="Encabezado 4 16 9" xfId="16554"/>
    <cellStyle name="Encabezado 4 17" xfId="4551"/>
    <cellStyle name="Encabezado 4 17 10" xfId="13458"/>
    <cellStyle name="Encabezado 4 17 11" xfId="14866"/>
    <cellStyle name="Encabezado 4 17 12" xfId="16274"/>
    <cellStyle name="Encabezado 4 17 13" xfId="17682"/>
    <cellStyle name="Encabezado 4 17 14" xfId="19090"/>
    <cellStyle name="Encabezado 4 17 15" xfId="20498"/>
    <cellStyle name="Encabezado 4 17 16" xfId="21906"/>
    <cellStyle name="Encabezado 4 17 17" xfId="23314"/>
    <cellStyle name="Encabezado 4 17 18" xfId="24722"/>
    <cellStyle name="Encabezado 4 17 19" xfId="26130"/>
    <cellStyle name="Encabezado 4 17 2" xfId="9094"/>
    <cellStyle name="Encabezado 4 17 20" xfId="24143"/>
    <cellStyle name="Encabezado 4 17 21" xfId="16482"/>
    <cellStyle name="Encabezado 4 17 22" xfId="33854"/>
    <cellStyle name="Encabezado 4 17 23" xfId="17495"/>
    <cellStyle name="Encabezado 4 17 24" xfId="35613"/>
    <cellStyle name="Encabezado 4 17 25" xfId="29918"/>
    <cellStyle name="Encabezado 4 17 26" xfId="35991"/>
    <cellStyle name="Encabezado 4 17 27" xfId="37399"/>
    <cellStyle name="Encabezado 4 17 28" xfId="38807"/>
    <cellStyle name="Encabezado 4 17 29" xfId="40213"/>
    <cellStyle name="Encabezado 4 17 3" xfId="8754"/>
    <cellStyle name="Encabezado 4 17 30" xfId="41617"/>
    <cellStyle name="Encabezado 4 17 31" xfId="43017"/>
    <cellStyle name="Encabezado 4 17 32" xfId="44416"/>
    <cellStyle name="Encabezado 4 17 33" xfId="45810"/>
    <cellStyle name="Encabezado 4 17 34" xfId="47190"/>
    <cellStyle name="Encabezado 4 17 35" xfId="48556"/>
    <cellStyle name="Encabezado 4 17 36" xfId="49906"/>
    <cellStyle name="Encabezado 4 17 37" xfId="51225"/>
    <cellStyle name="Encabezado 4 17 4" xfId="9573"/>
    <cellStyle name="Encabezado 4 17 5" xfId="9534"/>
    <cellStyle name="Encabezado 4 17 6" xfId="9509"/>
    <cellStyle name="Encabezado 4 17 7" xfId="8607"/>
    <cellStyle name="Encabezado 4 17 8" xfId="10642"/>
    <cellStyle name="Encabezado 4 17 9" xfId="12050"/>
    <cellStyle name="Encabezado 4 18" xfId="4592"/>
    <cellStyle name="Encabezado 4 18 10" xfId="16614"/>
    <cellStyle name="Encabezado 4 18 11" xfId="18022"/>
    <cellStyle name="Encabezado 4 18 12" xfId="19430"/>
    <cellStyle name="Encabezado 4 18 13" xfId="20838"/>
    <cellStyle name="Encabezado 4 18 14" xfId="22246"/>
    <cellStyle name="Encabezado 4 18 15" xfId="23654"/>
    <cellStyle name="Encabezado 4 18 16" xfId="25062"/>
    <cellStyle name="Encabezado 4 18 17" xfId="26470"/>
    <cellStyle name="Encabezado 4 18 18" xfId="27878"/>
    <cellStyle name="Encabezado 4 18 19" xfId="29287"/>
    <cellStyle name="Encabezado 4 18 2" xfId="9131"/>
    <cellStyle name="Encabezado 4 18 20" xfId="33184"/>
    <cellStyle name="Encabezado 4 18 21" xfId="28718"/>
    <cellStyle name="Encabezado 4 18 22" xfId="33523"/>
    <cellStyle name="Encabezado 4 18 23" xfId="31691"/>
    <cellStyle name="Encabezado 4 18 24" xfId="36332"/>
    <cellStyle name="Encabezado 4 18 25" xfId="37740"/>
    <cellStyle name="Encabezado 4 18 26" xfId="39146"/>
    <cellStyle name="Encabezado 4 18 27" xfId="40551"/>
    <cellStyle name="Encabezado 4 18 28" xfId="41955"/>
    <cellStyle name="Encabezado 4 18 29" xfId="43355"/>
    <cellStyle name="Encabezado 4 18 3" xfId="8256"/>
    <cellStyle name="Encabezado 4 18 30" xfId="44752"/>
    <cellStyle name="Encabezado 4 18 31" xfId="46144"/>
    <cellStyle name="Encabezado 4 18 32" xfId="47521"/>
    <cellStyle name="Encabezado 4 18 33" xfId="48884"/>
    <cellStyle name="Encabezado 4 18 34" xfId="50224"/>
    <cellStyle name="Encabezado 4 18 35" xfId="51534"/>
    <cellStyle name="Encabezado 4 18 36" xfId="52814"/>
    <cellStyle name="Encabezado 4 18 37" xfId="54031"/>
    <cellStyle name="Encabezado 4 18 4" xfId="8183"/>
    <cellStyle name="Encabezado 4 18 5" xfId="9919"/>
    <cellStyle name="Encabezado 4 18 6" xfId="10982"/>
    <cellStyle name="Encabezado 4 18 7" xfId="12390"/>
    <cellStyle name="Encabezado 4 18 8" xfId="13798"/>
    <cellStyle name="Encabezado 4 18 9" xfId="15206"/>
    <cellStyle name="Encabezado 4 19" xfId="4802"/>
    <cellStyle name="Encabezado 4 19 10" xfId="15383"/>
    <cellStyle name="Encabezado 4 19 11" xfId="16791"/>
    <cellStyle name="Encabezado 4 19 12" xfId="18199"/>
    <cellStyle name="Encabezado 4 19 13" xfId="19607"/>
    <cellStyle name="Encabezado 4 19 14" xfId="21015"/>
    <cellStyle name="Encabezado 4 19 15" xfId="22423"/>
    <cellStyle name="Encabezado 4 19 16" xfId="23831"/>
    <cellStyle name="Encabezado 4 19 17" xfId="25239"/>
    <cellStyle name="Encabezado 4 19 18" xfId="26647"/>
    <cellStyle name="Encabezado 4 19 19" xfId="28055"/>
    <cellStyle name="Encabezado 4 19 2" xfId="9327"/>
    <cellStyle name="Encabezado 4 19 20" xfId="33145"/>
    <cellStyle name="Encabezado 4 19 21" xfId="31971"/>
    <cellStyle name="Encabezado 4 19 22" xfId="28707"/>
    <cellStyle name="Encabezado 4 19 23" xfId="33633"/>
    <cellStyle name="Encabezado 4 19 24" xfId="34642"/>
    <cellStyle name="Encabezado 4 19 25" xfId="36509"/>
    <cellStyle name="Encabezado 4 19 26" xfId="37917"/>
    <cellStyle name="Encabezado 4 19 27" xfId="39323"/>
    <cellStyle name="Encabezado 4 19 28" xfId="40728"/>
    <cellStyle name="Encabezado 4 19 29" xfId="42132"/>
    <cellStyle name="Encabezado 4 19 3" xfId="10122"/>
    <cellStyle name="Encabezado 4 19 30" xfId="43531"/>
    <cellStyle name="Encabezado 4 19 31" xfId="44927"/>
    <cellStyle name="Encabezado 4 19 32" xfId="46319"/>
    <cellStyle name="Encabezado 4 19 33" xfId="47695"/>
    <cellStyle name="Encabezado 4 19 34" xfId="49054"/>
    <cellStyle name="Encabezado 4 19 35" xfId="50393"/>
    <cellStyle name="Encabezado 4 19 36" xfId="51702"/>
    <cellStyle name="Encabezado 4 19 37" xfId="52978"/>
    <cellStyle name="Encabezado 4 19 4" xfId="9763"/>
    <cellStyle name="Encabezado 4 19 5" xfId="8132"/>
    <cellStyle name="Encabezado 4 19 6" xfId="5773"/>
    <cellStyle name="Encabezado 4 19 7" xfId="11159"/>
    <cellStyle name="Encabezado 4 19 8" xfId="12567"/>
    <cellStyle name="Encabezado 4 19 9" xfId="13975"/>
    <cellStyle name="Encabezado 4 2" xfId="310"/>
    <cellStyle name="Encabezado 4 2 10" xfId="1366"/>
    <cellStyle name="Encabezado 4 2 11" xfId="1525"/>
    <cellStyle name="Encabezado 4 2 12" xfId="1684"/>
    <cellStyle name="Encabezado 4 2 13" xfId="1840"/>
    <cellStyle name="Encabezado 4 2 14" xfId="1995"/>
    <cellStyle name="Encabezado 4 2 15" xfId="2148"/>
    <cellStyle name="Encabezado 4 2 16" xfId="2195"/>
    <cellStyle name="Encabezado 4 2 17" xfId="2483"/>
    <cellStyle name="Encabezado 4 2 18" xfId="2640"/>
    <cellStyle name="Encabezado 4 2 19" xfId="2789"/>
    <cellStyle name="Encabezado 4 2 2" xfId="379"/>
    <cellStyle name="Encabezado 4 2 20" xfId="2846"/>
    <cellStyle name="Encabezado 4 2 3" xfId="436"/>
    <cellStyle name="Encabezado 4 2 4" xfId="538"/>
    <cellStyle name="Encabezado 4 2 5" xfId="595"/>
    <cellStyle name="Encabezado 4 2 5 2" xfId="57916"/>
    <cellStyle name="Encabezado 4 2 6" xfId="652"/>
    <cellStyle name="Encabezado 4 2 6 2" xfId="57995"/>
    <cellStyle name="Encabezado 4 2 7" xfId="886"/>
    <cellStyle name="Encabezado 4 2 7 2" xfId="58064"/>
    <cellStyle name="Encabezado 4 2 8" xfId="1046"/>
    <cellStyle name="Encabezado 4 2 9" xfId="1206"/>
    <cellStyle name="Encabezado 4 20" xfId="4924"/>
    <cellStyle name="Encabezado 4 20 10" xfId="18936"/>
    <cellStyle name="Encabezado 4 20 11" xfId="20344"/>
    <cellStyle name="Encabezado 4 20 12" xfId="21752"/>
    <cellStyle name="Encabezado 4 20 13" xfId="23160"/>
    <cellStyle name="Encabezado 4 20 14" xfId="24568"/>
    <cellStyle name="Encabezado 4 20 15" xfId="25976"/>
    <cellStyle name="Encabezado 4 20 16" xfId="27384"/>
    <cellStyle name="Encabezado 4 20 17" xfId="28792"/>
    <cellStyle name="Encabezado 4 20 18" xfId="30202"/>
    <cellStyle name="Encabezado 4 20 19" xfId="31609"/>
    <cellStyle name="Encabezado 4 20 2" xfId="9438"/>
    <cellStyle name="Encabezado 4 20 20" xfId="27378"/>
    <cellStyle name="Encabezado 4 20 21" xfId="29464"/>
    <cellStyle name="Encabezado 4 20 22" xfId="35838"/>
    <cellStyle name="Encabezado 4 20 23" xfId="37246"/>
    <cellStyle name="Encabezado 4 20 24" xfId="38654"/>
    <cellStyle name="Encabezado 4 20 25" xfId="40060"/>
    <cellStyle name="Encabezado 4 20 26" xfId="41465"/>
    <cellStyle name="Encabezado 4 20 27" xfId="42865"/>
    <cellStyle name="Encabezado 4 20 28" xfId="44264"/>
    <cellStyle name="Encabezado 4 20 29" xfId="45659"/>
    <cellStyle name="Encabezado 4 20 3" xfId="9323"/>
    <cellStyle name="Encabezado 4 20 30" xfId="47042"/>
    <cellStyle name="Encabezado 4 20 31" xfId="48409"/>
    <cellStyle name="Encabezado 4 20 32" xfId="49760"/>
    <cellStyle name="Encabezado 4 20 33" xfId="51080"/>
    <cellStyle name="Encabezado 4 20 34" xfId="52376"/>
    <cellStyle name="Encabezado 4 20 35" xfId="53621"/>
    <cellStyle name="Encabezado 4 20 36" xfId="54790"/>
    <cellStyle name="Encabezado 4 20 37" xfId="55854"/>
    <cellStyle name="Encabezado 4 20 4" xfId="10488"/>
    <cellStyle name="Encabezado 4 20 5" xfId="11896"/>
    <cellStyle name="Encabezado 4 20 6" xfId="13304"/>
    <cellStyle name="Encabezado 4 20 7" xfId="14712"/>
    <cellStyle name="Encabezado 4 20 8" xfId="16120"/>
    <cellStyle name="Encabezado 4 20 9" xfId="17528"/>
    <cellStyle name="Encabezado 4 21" xfId="5050"/>
    <cellStyle name="Encabezado 4 21 10" xfId="21699"/>
    <cellStyle name="Encabezado 4 21 11" xfId="23107"/>
    <cellStyle name="Encabezado 4 21 12" xfId="24515"/>
    <cellStyle name="Encabezado 4 21 13" xfId="25923"/>
    <cellStyle name="Encabezado 4 21 14" xfId="27331"/>
    <cellStyle name="Encabezado 4 21 15" xfId="28739"/>
    <cellStyle name="Encabezado 4 21 16" xfId="30149"/>
    <cellStyle name="Encabezado 4 21 17" xfId="31556"/>
    <cellStyle name="Encabezado 4 21 18" xfId="32966"/>
    <cellStyle name="Encabezado 4 21 19" xfId="34372"/>
    <cellStyle name="Encabezado 4 21 2" xfId="9551"/>
    <cellStyle name="Encabezado 4 21 20" xfId="35443"/>
    <cellStyle name="Encabezado 4 21 21" xfId="37193"/>
    <cellStyle name="Encabezado 4 21 22" xfId="38601"/>
    <cellStyle name="Encabezado 4 21 23" xfId="40007"/>
    <cellStyle name="Encabezado 4 21 24" xfId="41412"/>
    <cellStyle name="Encabezado 4 21 25" xfId="42814"/>
    <cellStyle name="Encabezado 4 21 26" xfId="44213"/>
    <cellStyle name="Encabezado 4 21 27" xfId="45609"/>
    <cellStyle name="Encabezado 4 21 28" xfId="46993"/>
    <cellStyle name="Encabezado 4 21 29" xfId="48362"/>
    <cellStyle name="Encabezado 4 21 3" xfId="11843"/>
    <cellStyle name="Encabezado 4 21 30" xfId="49713"/>
    <cellStyle name="Encabezado 4 21 31" xfId="51035"/>
    <cellStyle name="Encabezado 4 21 32" xfId="52333"/>
    <cellStyle name="Encabezado 4 21 33" xfId="53579"/>
    <cellStyle name="Encabezado 4 21 34" xfId="54750"/>
    <cellStyle name="Encabezado 4 21 35" xfId="55820"/>
    <cellStyle name="Encabezado 4 21 36" xfId="56745"/>
    <cellStyle name="Encabezado 4 21 37" xfId="57451"/>
    <cellStyle name="Encabezado 4 21 4" xfId="13251"/>
    <cellStyle name="Encabezado 4 21 5" xfId="14659"/>
    <cellStyle name="Encabezado 4 21 6" xfId="16067"/>
    <cellStyle name="Encabezado 4 21 7" xfId="17475"/>
    <cellStyle name="Encabezado 4 21 8" xfId="18883"/>
    <cellStyle name="Encabezado 4 21 9" xfId="20291"/>
    <cellStyle name="Encabezado 4 22" xfId="5155"/>
    <cellStyle name="Encabezado 4 22 10" xfId="18937"/>
    <cellStyle name="Encabezado 4 22 11" xfId="20345"/>
    <cellStyle name="Encabezado 4 22 12" xfId="21753"/>
    <cellStyle name="Encabezado 4 22 13" xfId="23161"/>
    <cellStyle name="Encabezado 4 22 14" xfId="24569"/>
    <cellStyle name="Encabezado 4 22 15" xfId="25977"/>
    <cellStyle name="Encabezado 4 22 16" xfId="27385"/>
    <cellStyle name="Encabezado 4 22 17" xfId="28793"/>
    <cellStyle name="Encabezado 4 22 18" xfId="30203"/>
    <cellStyle name="Encabezado 4 22 19" xfId="31610"/>
    <cellStyle name="Encabezado 4 22 2" xfId="9650"/>
    <cellStyle name="Encabezado 4 22 20" xfId="35533"/>
    <cellStyle name="Encabezado 4 22 21" xfId="30077"/>
    <cellStyle name="Encabezado 4 22 22" xfId="35839"/>
    <cellStyle name="Encabezado 4 22 23" xfId="37247"/>
    <cellStyle name="Encabezado 4 22 24" xfId="38655"/>
    <cellStyle name="Encabezado 4 22 25" xfId="40061"/>
    <cellStyle name="Encabezado 4 22 26" xfId="41466"/>
    <cellStyle name="Encabezado 4 22 27" xfId="42866"/>
    <cellStyle name="Encabezado 4 22 28" xfId="44265"/>
    <cellStyle name="Encabezado 4 22 29" xfId="45660"/>
    <cellStyle name="Encabezado 4 22 3" xfId="8510"/>
    <cellStyle name="Encabezado 4 22 30" xfId="47043"/>
    <cellStyle name="Encabezado 4 22 31" xfId="48410"/>
    <cellStyle name="Encabezado 4 22 32" xfId="49761"/>
    <cellStyle name="Encabezado 4 22 33" xfId="51081"/>
    <cellStyle name="Encabezado 4 22 34" xfId="52377"/>
    <cellStyle name="Encabezado 4 22 35" xfId="53622"/>
    <cellStyle name="Encabezado 4 22 36" xfId="54791"/>
    <cellStyle name="Encabezado 4 22 37" xfId="55855"/>
    <cellStyle name="Encabezado 4 22 4" xfId="10489"/>
    <cellStyle name="Encabezado 4 22 5" xfId="11897"/>
    <cellStyle name="Encabezado 4 22 6" xfId="13305"/>
    <cellStyle name="Encabezado 4 22 7" xfId="14713"/>
    <cellStyle name="Encabezado 4 22 8" xfId="16121"/>
    <cellStyle name="Encabezado 4 22 9" xfId="17529"/>
    <cellStyle name="Encabezado 4 23" xfId="5301"/>
    <cellStyle name="Encabezado 4 23 10" xfId="17761"/>
    <cellStyle name="Encabezado 4 23 11" xfId="19169"/>
    <cellStyle name="Encabezado 4 23 12" xfId="20577"/>
    <cellStyle name="Encabezado 4 23 13" xfId="21985"/>
    <cellStyle name="Encabezado 4 23 14" xfId="23393"/>
    <cellStyle name="Encabezado 4 23 15" xfId="24801"/>
    <cellStyle name="Encabezado 4 23 16" xfId="26209"/>
    <cellStyle name="Encabezado 4 23 17" xfId="27617"/>
    <cellStyle name="Encabezado 4 23 18" xfId="29025"/>
    <cellStyle name="Encabezado 4 23 19" xfId="30434"/>
    <cellStyle name="Encabezado 4 23 2" xfId="9792"/>
    <cellStyle name="Encabezado 4 23 20" xfId="32695"/>
    <cellStyle name="Encabezado 4 23 21" xfId="33244"/>
    <cellStyle name="Encabezado 4 23 22" xfId="23077"/>
    <cellStyle name="Encabezado 4 23 23" xfId="36070"/>
    <cellStyle name="Encabezado 4 23 24" xfId="37478"/>
    <cellStyle name="Encabezado 4 23 25" xfId="38884"/>
    <cellStyle name="Encabezado 4 23 26" xfId="40290"/>
    <cellStyle name="Encabezado 4 23 27" xfId="41694"/>
    <cellStyle name="Encabezado 4 23 28" xfId="43094"/>
    <cellStyle name="Encabezado 4 23 29" xfId="44493"/>
    <cellStyle name="Encabezado 4 23 3" xfId="9089"/>
    <cellStyle name="Encabezado 4 23 30" xfId="45886"/>
    <cellStyle name="Encabezado 4 23 31" xfId="47263"/>
    <cellStyle name="Encabezado 4 23 32" xfId="48629"/>
    <cellStyle name="Encabezado 4 23 33" xfId="49978"/>
    <cellStyle name="Encabezado 4 23 34" xfId="51296"/>
    <cellStyle name="Encabezado 4 23 35" xfId="52588"/>
    <cellStyle name="Encabezado 4 23 36" xfId="53823"/>
    <cellStyle name="Encabezado 4 23 37" xfId="54970"/>
    <cellStyle name="Encabezado 4 23 4" xfId="9321"/>
    <cellStyle name="Encabezado 4 23 5" xfId="10721"/>
    <cellStyle name="Encabezado 4 23 6" xfId="12129"/>
    <cellStyle name="Encabezado 4 23 7" xfId="13537"/>
    <cellStyle name="Encabezado 4 23 8" xfId="14945"/>
    <cellStyle name="Encabezado 4 23 9" xfId="16353"/>
    <cellStyle name="Encabezado 4 24" xfId="5427"/>
    <cellStyle name="Encabezado 4 24 10" xfId="18628"/>
    <cellStyle name="Encabezado 4 24 11" xfId="20036"/>
    <cellStyle name="Encabezado 4 24 12" xfId="21444"/>
    <cellStyle name="Encabezado 4 24 13" xfId="22852"/>
    <cellStyle name="Encabezado 4 24 14" xfId="24260"/>
    <cellStyle name="Encabezado 4 24 15" xfId="25668"/>
    <cellStyle name="Encabezado 4 24 16" xfId="27076"/>
    <cellStyle name="Encabezado 4 24 17" xfId="28484"/>
    <cellStyle name="Encabezado 4 24 18" xfId="29894"/>
    <cellStyle name="Encabezado 4 24 19" xfId="31301"/>
    <cellStyle name="Encabezado 4 24 2" xfId="9913"/>
    <cellStyle name="Encabezado 4 24 20" xfId="31030"/>
    <cellStyle name="Encabezado 4 24 21" xfId="33235"/>
    <cellStyle name="Encabezado 4 24 22" xfId="35219"/>
    <cellStyle name="Encabezado 4 24 23" xfId="36939"/>
    <cellStyle name="Encabezado 4 24 24" xfId="38347"/>
    <cellStyle name="Encabezado 4 24 25" xfId="39753"/>
    <cellStyle name="Encabezado 4 24 26" xfId="41158"/>
    <cellStyle name="Encabezado 4 24 27" xfId="42560"/>
    <cellStyle name="Encabezado 4 24 28" xfId="43959"/>
    <cellStyle name="Encabezado 4 24 29" xfId="45355"/>
    <cellStyle name="Encabezado 4 24 3" xfId="8121"/>
    <cellStyle name="Encabezado 4 24 30" xfId="46743"/>
    <cellStyle name="Encabezado 4 24 31" xfId="48113"/>
    <cellStyle name="Encabezado 4 24 32" xfId="49466"/>
    <cellStyle name="Encabezado 4 24 33" xfId="50793"/>
    <cellStyle name="Encabezado 4 24 34" xfId="52097"/>
    <cellStyle name="Encabezado 4 24 35" xfId="53354"/>
    <cellStyle name="Encabezado 4 24 36" xfId="54546"/>
    <cellStyle name="Encabezado 4 24 37" xfId="55636"/>
    <cellStyle name="Encabezado 4 24 4" xfId="9377"/>
    <cellStyle name="Encabezado 4 24 5" xfId="11588"/>
    <cellStyle name="Encabezado 4 24 6" xfId="12996"/>
    <cellStyle name="Encabezado 4 24 7" xfId="14404"/>
    <cellStyle name="Encabezado 4 24 8" xfId="15812"/>
    <cellStyle name="Encabezado 4 24 9" xfId="17220"/>
    <cellStyle name="Encabezado 4 25" xfId="5550"/>
    <cellStyle name="Encabezado 4 25 10" xfId="21253"/>
    <cellStyle name="Encabezado 4 25 11" xfId="22661"/>
    <cellStyle name="Encabezado 4 25 12" xfId="24069"/>
    <cellStyle name="Encabezado 4 25 13" xfId="25477"/>
    <cellStyle name="Encabezado 4 25 14" xfId="26885"/>
    <cellStyle name="Encabezado 4 25 15" xfId="28293"/>
    <cellStyle name="Encabezado 4 25 16" xfId="29702"/>
    <cellStyle name="Encabezado 4 25 17" xfId="31109"/>
    <cellStyle name="Encabezado 4 25 18" xfId="32519"/>
    <cellStyle name="Encabezado 4 25 19" xfId="33926"/>
    <cellStyle name="Encabezado 4 25 2" xfId="10032"/>
    <cellStyle name="Encabezado 4 25 20" xfId="34897"/>
    <cellStyle name="Encabezado 4 25 21" xfId="36747"/>
    <cellStyle name="Encabezado 4 25 22" xfId="38155"/>
    <cellStyle name="Encabezado 4 25 23" xfId="39561"/>
    <cellStyle name="Encabezado 4 25 24" xfId="40966"/>
    <cellStyle name="Encabezado 4 25 25" xfId="42369"/>
    <cellStyle name="Encabezado 4 25 26" xfId="43768"/>
    <cellStyle name="Encabezado 4 25 27" xfId="45164"/>
    <cellStyle name="Encabezado 4 25 28" xfId="46554"/>
    <cellStyle name="Encabezado 4 25 29" xfId="47927"/>
    <cellStyle name="Encabezado 4 25 3" xfId="11397"/>
    <cellStyle name="Encabezado 4 25 30" xfId="49283"/>
    <cellStyle name="Encabezado 4 25 31" xfId="50616"/>
    <cellStyle name="Encabezado 4 25 32" xfId="51921"/>
    <cellStyle name="Encabezado 4 25 33" xfId="53185"/>
    <cellStyle name="Encabezado 4 25 34" xfId="54382"/>
    <cellStyle name="Encabezado 4 25 35" xfId="55481"/>
    <cellStyle name="Encabezado 4 25 36" xfId="56456"/>
    <cellStyle name="Encabezado 4 25 37" xfId="57234"/>
    <cellStyle name="Encabezado 4 25 4" xfId="12805"/>
    <cellStyle name="Encabezado 4 25 5" xfId="14213"/>
    <cellStyle name="Encabezado 4 25 6" xfId="15621"/>
    <cellStyle name="Encabezado 4 25 7" xfId="17029"/>
    <cellStyle name="Encabezado 4 25 8" xfId="18437"/>
    <cellStyle name="Encabezado 4 25 9" xfId="19845"/>
    <cellStyle name="Encabezado 4 26" xfId="5674"/>
    <cellStyle name="Encabezado 4 26 10" xfId="18836"/>
    <cellStyle name="Encabezado 4 26 11" xfId="20244"/>
    <cellStyle name="Encabezado 4 26 12" xfId="21652"/>
    <cellStyle name="Encabezado 4 26 13" xfId="23060"/>
    <cellStyle name="Encabezado 4 26 14" xfId="24468"/>
    <cellStyle name="Encabezado 4 26 15" xfId="25876"/>
    <cellStyle name="Encabezado 4 26 16" xfId="27284"/>
    <cellStyle name="Encabezado 4 26 17" xfId="28692"/>
    <cellStyle name="Encabezado 4 26 18" xfId="30102"/>
    <cellStyle name="Encabezado 4 26 19" xfId="31509"/>
    <cellStyle name="Encabezado 4 26 2" xfId="10154"/>
    <cellStyle name="Encabezado 4 26 20" xfId="34337"/>
    <cellStyle name="Encabezado 4 26 21" xfId="33996"/>
    <cellStyle name="Encabezado 4 26 22" xfId="35358"/>
    <cellStyle name="Encabezado 4 26 23" xfId="37146"/>
    <cellStyle name="Encabezado 4 26 24" xfId="38554"/>
    <cellStyle name="Encabezado 4 26 25" xfId="39960"/>
    <cellStyle name="Encabezado 4 26 26" xfId="41365"/>
    <cellStyle name="Encabezado 4 26 27" xfId="42767"/>
    <cellStyle name="Encabezado 4 26 28" xfId="44166"/>
    <cellStyle name="Encabezado 4 26 29" xfId="45562"/>
    <cellStyle name="Encabezado 4 26 3" xfId="9686"/>
    <cellStyle name="Encabezado 4 26 30" xfId="46947"/>
    <cellStyle name="Encabezado 4 26 31" xfId="48317"/>
    <cellStyle name="Encabezado 4 26 32" xfId="49669"/>
    <cellStyle name="Encabezado 4 26 33" xfId="50994"/>
    <cellStyle name="Encabezado 4 26 34" xfId="52293"/>
    <cellStyle name="Encabezado 4 26 35" xfId="53542"/>
    <cellStyle name="Encabezado 4 26 36" xfId="54721"/>
    <cellStyle name="Encabezado 4 26 37" xfId="55795"/>
    <cellStyle name="Encabezado 4 26 4" xfId="7084"/>
    <cellStyle name="Encabezado 4 26 5" xfId="11796"/>
    <cellStyle name="Encabezado 4 26 6" xfId="13204"/>
    <cellStyle name="Encabezado 4 26 7" xfId="14612"/>
    <cellStyle name="Encabezado 4 26 8" xfId="16020"/>
    <cellStyle name="Encabezado 4 26 9" xfId="17428"/>
    <cellStyle name="Encabezado 4 27" xfId="5435"/>
    <cellStyle name="Encabezado 4 27 10" xfId="20492"/>
    <cellStyle name="Encabezado 4 27 11" xfId="21900"/>
    <cellStyle name="Encabezado 4 27 12" xfId="23308"/>
    <cellStyle name="Encabezado 4 27 13" xfId="24716"/>
    <cellStyle name="Encabezado 4 27 14" xfId="26124"/>
    <cellStyle name="Encabezado 4 27 15" xfId="27532"/>
    <cellStyle name="Encabezado 4 27 16" xfId="28940"/>
    <cellStyle name="Encabezado 4 27 17" xfId="30350"/>
    <cellStyle name="Encabezado 4 27 18" xfId="31757"/>
    <cellStyle name="Encabezado 4 27 19" xfId="33167"/>
    <cellStyle name="Encabezado 4 27 2" xfId="9922"/>
    <cellStyle name="Encabezado 4 27 20" xfId="33225"/>
    <cellStyle name="Encabezado 4 27 21" xfId="35985"/>
    <cellStyle name="Encabezado 4 27 22" xfId="37393"/>
    <cellStyle name="Encabezado 4 27 23" xfId="38801"/>
    <cellStyle name="Encabezado 4 27 24" xfId="40207"/>
    <cellStyle name="Encabezado 4 27 25" xfId="41611"/>
    <cellStyle name="Encabezado 4 27 26" xfId="43011"/>
    <cellStyle name="Encabezado 4 27 27" xfId="44410"/>
    <cellStyle name="Encabezado 4 27 28" xfId="45804"/>
    <cellStyle name="Encabezado 4 27 29" xfId="47184"/>
    <cellStyle name="Encabezado 4 27 3" xfId="10636"/>
    <cellStyle name="Encabezado 4 27 30" xfId="48550"/>
    <cellStyle name="Encabezado 4 27 31" xfId="49900"/>
    <cellStyle name="Encabezado 4 27 32" xfId="51219"/>
    <cellStyle name="Encabezado 4 27 33" xfId="52513"/>
    <cellStyle name="Encabezado 4 27 34" xfId="53751"/>
    <cellStyle name="Encabezado 4 27 35" xfId="54910"/>
    <cellStyle name="Encabezado 4 27 36" xfId="55962"/>
    <cellStyle name="Encabezado 4 27 37" xfId="56846"/>
    <cellStyle name="Encabezado 4 27 4" xfId="12044"/>
    <cellStyle name="Encabezado 4 27 5" xfId="13452"/>
    <cellStyle name="Encabezado 4 27 6" xfId="14860"/>
    <cellStyle name="Encabezado 4 27 7" xfId="16268"/>
    <cellStyle name="Encabezado 4 27 8" xfId="17676"/>
    <cellStyle name="Encabezado 4 27 9" xfId="19084"/>
    <cellStyle name="Encabezado 4 28" xfId="5942"/>
    <cellStyle name="Encabezado 4 28 10" xfId="13667"/>
    <cellStyle name="Encabezado 4 28 11" xfId="15075"/>
    <cellStyle name="Encabezado 4 28 12" xfId="16483"/>
    <cellStyle name="Encabezado 4 28 13" xfId="17891"/>
    <cellStyle name="Encabezado 4 28 14" xfId="19299"/>
    <cellStyle name="Encabezado 4 28 15" xfId="20707"/>
    <cellStyle name="Encabezado 4 28 16" xfId="22115"/>
    <cellStyle name="Encabezado 4 28 17" xfId="23523"/>
    <cellStyle name="Encabezado 4 28 18" xfId="24931"/>
    <cellStyle name="Encabezado 4 28 19" xfId="26339"/>
    <cellStyle name="Encabezado 4 28 2" xfId="10398"/>
    <cellStyle name="Encabezado 4 28 20" xfId="35697"/>
    <cellStyle name="Encabezado 4 28 21" xfId="34050"/>
    <cellStyle name="Encabezado 4 28 22" xfId="25396"/>
    <cellStyle name="Encabezado 4 28 23" xfId="21955"/>
    <cellStyle name="Encabezado 4 28 24" xfId="30880"/>
    <cellStyle name="Encabezado 4 28 25" xfId="25435"/>
    <cellStyle name="Encabezado 4 28 26" xfId="36201"/>
    <cellStyle name="Encabezado 4 28 27" xfId="37609"/>
    <cellStyle name="Encabezado 4 28 28" xfId="39015"/>
    <cellStyle name="Encabezado 4 28 29" xfId="40420"/>
    <cellStyle name="Encabezado 4 28 3" xfId="8717"/>
    <cellStyle name="Encabezado 4 28 30" xfId="41824"/>
    <cellStyle name="Encabezado 4 28 31" xfId="43224"/>
    <cellStyle name="Encabezado 4 28 32" xfId="44622"/>
    <cellStyle name="Encabezado 4 28 33" xfId="46014"/>
    <cellStyle name="Encabezado 4 28 34" xfId="47391"/>
    <cellStyle name="Encabezado 4 28 35" xfId="48756"/>
    <cellStyle name="Encabezado 4 28 36" xfId="50098"/>
    <cellStyle name="Encabezado 4 28 37" xfId="51411"/>
    <cellStyle name="Encabezado 4 28 4" xfId="9398"/>
    <cellStyle name="Encabezado 4 28 5" xfId="9405"/>
    <cellStyle name="Encabezado 4 28 6" xfId="5305"/>
    <cellStyle name="Encabezado 4 28 7" xfId="8156"/>
    <cellStyle name="Encabezado 4 28 8" xfId="10851"/>
    <cellStyle name="Encabezado 4 28 9" xfId="12259"/>
    <cellStyle name="Encabezado 4 29" xfId="6069"/>
    <cellStyle name="Encabezado 4 29 10" xfId="21779"/>
    <cellStyle name="Encabezado 4 29 11" xfId="23187"/>
    <cellStyle name="Encabezado 4 29 12" xfId="24595"/>
    <cellStyle name="Encabezado 4 29 13" xfId="26003"/>
    <cellStyle name="Encabezado 4 29 14" xfId="27411"/>
    <cellStyle name="Encabezado 4 29 15" xfId="28819"/>
    <cellStyle name="Encabezado 4 29 16" xfId="30229"/>
    <cellStyle name="Encabezado 4 29 17" xfId="31636"/>
    <cellStyle name="Encabezado 4 29 18" xfId="33046"/>
    <cellStyle name="Encabezado 4 29 19" xfId="34452"/>
    <cellStyle name="Encabezado 4 29 2" xfId="10515"/>
    <cellStyle name="Encabezado 4 29 20" xfId="35864"/>
    <cellStyle name="Encabezado 4 29 21" xfId="37272"/>
    <cellStyle name="Encabezado 4 29 22" xfId="38680"/>
    <cellStyle name="Encabezado 4 29 23" xfId="40086"/>
    <cellStyle name="Encabezado 4 29 24" xfId="41491"/>
    <cellStyle name="Encabezado 4 29 25" xfId="42891"/>
    <cellStyle name="Encabezado 4 29 26" xfId="44290"/>
    <cellStyle name="Encabezado 4 29 27" xfId="45685"/>
    <cellStyle name="Encabezado 4 29 28" xfId="47067"/>
    <cellStyle name="Encabezado 4 29 29" xfId="48434"/>
    <cellStyle name="Encabezado 4 29 3" xfId="11923"/>
    <cellStyle name="Encabezado 4 29 30" xfId="49784"/>
    <cellStyle name="Encabezado 4 29 31" xfId="51104"/>
    <cellStyle name="Encabezado 4 29 32" xfId="52400"/>
    <cellStyle name="Encabezado 4 29 33" xfId="53644"/>
    <cellStyle name="Encabezado 4 29 34" xfId="54810"/>
    <cellStyle name="Encabezado 4 29 35" xfId="55873"/>
    <cellStyle name="Encabezado 4 29 36" xfId="56783"/>
    <cellStyle name="Encabezado 4 29 37" xfId="57470"/>
    <cellStyle name="Encabezado 4 29 4" xfId="13331"/>
    <cellStyle name="Encabezado 4 29 5" xfId="14739"/>
    <cellStyle name="Encabezado 4 29 6" xfId="16147"/>
    <cellStyle name="Encabezado 4 29 7" xfId="17555"/>
    <cellStyle name="Encabezado 4 29 8" xfId="18963"/>
    <cellStyle name="Encabezado 4 29 9" xfId="20371"/>
    <cellStyle name="Encabezado 4 3" xfId="339"/>
    <cellStyle name="Encabezado 4 3 10" xfId="2014"/>
    <cellStyle name="Encabezado 4 3 11" xfId="2165"/>
    <cellStyle name="Encabezado 4 3 12" xfId="1999"/>
    <cellStyle name="Encabezado 4 3 13" xfId="2503"/>
    <cellStyle name="Encabezado 4 3 14" xfId="2660"/>
    <cellStyle name="Encabezado 4 3 15" xfId="2805"/>
    <cellStyle name="Encabezado 4 3 16" xfId="3056"/>
    <cellStyle name="Encabezado 4 3 2" xfId="753"/>
    <cellStyle name="Encabezado 4 3 2 2" xfId="57956"/>
    <cellStyle name="Encabezado 4 3 3" xfId="907"/>
    <cellStyle name="Encabezado 4 3 3 2" xfId="58035"/>
    <cellStyle name="Encabezado 4 3 4" xfId="1067"/>
    <cellStyle name="Encabezado 4 3 4 2" xfId="58104"/>
    <cellStyle name="Encabezado 4 3 5" xfId="1227"/>
    <cellStyle name="Encabezado 4 3 6" xfId="1387"/>
    <cellStyle name="Encabezado 4 3 7" xfId="1546"/>
    <cellStyle name="Encabezado 4 3 8" xfId="1705"/>
    <cellStyle name="Encabezado 4 3 9" xfId="1859"/>
    <cellStyle name="Encabezado 4 30" xfId="6196"/>
    <cellStyle name="Encabezado 4 30 10" xfId="21896"/>
    <cellStyle name="Encabezado 4 30 11" xfId="23304"/>
    <cellStyle name="Encabezado 4 30 12" xfId="24712"/>
    <cellStyle name="Encabezado 4 30 13" xfId="26120"/>
    <cellStyle name="Encabezado 4 30 14" xfId="27528"/>
    <cellStyle name="Encabezado 4 30 15" xfId="28936"/>
    <cellStyle name="Encabezado 4 30 16" xfId="30346"/>
    <cellStyle name="Encabezado 4 30 17" xfId="31753"/>
    <cellStyle name="Encabezado 4 30 18" xfId="33163"/>
    <cellStyle name="Encabezado 4 30 19" xfId="34569"/>
    <cellStyle name="Encabezado 4 30 2" xfId="10632"/>
    <cellStyle name="Encabezado 4 30 20" xfId="35981"/>
    <cellStyle name="Encabezado 4 30 21" xfId="37389"/>
    <cellStyle name="Encabezado 4 30 22" xfId="38797"/>
    <cellStyle name="Encabezado 4 30 23" xfId="40203"/>
    <cellStyle name="Encabezado 4 30 24" xfId="41607"/>
    <cellStyle name="Encabezado 4 30 25" xfId="43007"/>
    <cellStyle name="Encabezado 4 30 26" xfId="44406"/>
    <cellStyle name="Encabezado 4 30 27" xfId="45800"/>
    <cellStyle name="Encabezado 4 30 28" xfId="47180"/>
    <cellStyle name="Encabezado 4 30 29" xfId="48546"/>
    <cellStyle name="Encabezado 4 30 3" xfId="12040"/>
    <cellStyle name="Encabezado 4 30 30" xfId="49896"/>
    <cellStyle name="Encabezado 4 30 31" xfId="51215"/>
    <cellStyle name="Encabezado 4 30 32" xfId="52509"/>
    <cellStyle name="Encabezado 4 30 33" xfId="53747"/>
    <cellStyle name="Encabezado 4 30 34" xfId="54906"/>
    <cellStyle name="Encabezado 4 30 35" xfId="55958"/>
    <cellStyle name="Encabezado 4 30 36" xfId="56843"/>
    <cellStyle name="Encabezado 4 30 37" xfId="57507"/>
    <cellStyle name="Encabezado 4 30 4" xfId="13448"/>
    <cellStyle name="Encabezado 4 30 5" xfId="14856"/>
    <cellStyle name="Encabezado 4 30 6" xfId="16264"/>
    <cellStyle name="Encabezado 4 30 7" xfId="17672"/>
    <cellStyle name="Encabezado 4 30 8" xfId="19080"/>
    <cellStyle name="Encabezado 4 30 9" xfId="20488"/>
    <cellStyle name="Encabezado 4 31" xfId="6323"/>
    <cellStyle name="Encabezado 4 31 10" xfId="22011"/>
    <cellStyle name="Encabezado 4 31 11" xfId="23419"/>
    <cellStyle name="Encabezado 4 31 12" xfId="24827"/>
    <cellStyle name="Encabezado 4 31 13" xfId="26235"/>
    <cellStyle name="Encabezado 4 31 14" xfId="27643"/>
    <cellStyle name="Encabezado 4 31 15" xfId="29051"/>
    <cellStyle name="Encabezado 4 31 16" xfId="30460"/>
    <cellStyle name="Encabezado 4 31 17" xfId="31868"/>
    <cellStyle name="Encabezado 4 31 18" xfId="33277"/>
    <cellStyle name="Encabezado 4 31 19" xfId="34685"/>
    <cellStyle name="Encabezado 4 31 2" xfId="10747"/>
    <cellStyle name="Encabezado 4 31 20" xfId="36096"/>
    <cellStyle name="Encabezado 4 31 21" xfId="37504"/>
    <cellStyle name="Encabezado 4 31 22" xfId="38910"/>
    <cellStyle name="Encabezado 4 31 23" xfId="40316"/>
    <cellStyle name="Encabezado 4 31 24" xfId="41720"/>
    <cellStyle name="Encabezado 4 31 25" xfId="43120"/>
    <cellStyle name="Encabezado 4 31 26" xfId="44519"/>
    <cellStyle name="Encabezado 4 31 27" xfId="45912"/>
    <cellStyle name="Encabezado 4 31 28" xfId="47289"/>
    <cellStyle name="Encabezado 4 31 29" xfId="48655"/>
    <cellStyle name="Encabezado 4 31 3" xfId="12155"/>
    <cellStyle name="Encabezado 4 31 30" xfId="50002"/>
    <cellStyle name="Encabezado 4 31 31" xfId="51320"/>
    <cellStyle name="Encabezado 4 31 32" xfId="52612"/>
    <cellStyle name="Encabezado 4 31 33" xfId="53844"/>
    <cellStyle name="Encabezado 4 31 34" xfId="54987"/>
    <cellStyle name="Encabezado 4 31 35" xfId="56032"/>
    <cellStyle name="Encabezado 4 31 36" xfId="56899"/>
    <cellStyle name="Encabezado 4 31 37" xfId="57543"/>
    <cellStyle name="Encabezado 4 31 4" xfId="13563"/>
    <cellStyle name="Encabezado 4 31 5" xfId="14971"/>
    <cellStyle name="Encabezado 4 31 6" xfId="16379"/>
    <cellStyle name="Encabezado 4 31 7" xfId="17787"/>
    <cellStyle name="Encabezado 4 31 8" xfId="19195"/>
    <cellStyle name="Encabezado 4 31 9" xfId="20603"/>
    <cellStyle name="Encabezado 4 32" xfId="6450"/>
    <cellStyle name="Encabezado 4 32 10" xfId="22126"/>
    <cellStyle name="Encabezado 4 32 11" xfId="23534"/>
    <cellStyle name="Encabezado 4 32 12" xfId="24942"/>
    <cellStyle name="Encabezado 4 32 13" xfId="26350"/>
    <cellStyle name="Encabezado 4 32 14" xfId="27758"/>
    <cellStyle name="Encabezado 4 32 15" xfId="29167"/>
    <cellStyle name="Encabezado 4 32 16" xfId="30576"/>
    <cellStyle name="Encabezado 4 32 17" xfId="31984"/>
    <cellStyle name="Encabezado 4 32 18" xfId="33393"/>
    <cellStyle name="Encabezado 4 32 19" xfId="34801"/>
    <cellStyle name="Encabezado 4 32 2" xfId="10862"/>
    <cellStyle name="Encabezado 4 32 20" xfId="36212"/>
    <cellStyle name="Encabezado 4 32 21" xfId="37620"/>
    <cellStyle name="Encabezado 4 32 22" xfId="39026"/>
    <cellStyle name="Encabezado 4 32 23" xfId="40431"/>
    <cellStyle name="Encabezado 4 32 24" xfId="41835"/>
    <cellStyle name="Encabezado 4 32 25" xfId="43235"/>
    <cellStyle name="Encabezado 4 32 26" xfId="44633"/>
    <cellStyle name="Encabezado 4 32 27" xfId="46025"/>
    <cellStyle name="Encabezado 4 32 28" xfId="47402"/>
    <cellStyle name="Encabezado 4 32 29" xfId="48767"/>
    <cellStyle name="Encabezado 4 32 3" xfId="12270"/>
    <cellStyle name="Encabezado 4 32 30" xfId="50108"/>
    <cellStyle name="Encabezado 4 32 31" xfId="51421"/>
    <cellStyle name="Encabezado 4 32 32" xfId="52706"/>
    <cellStyle name="Encabezado 4 32 33" xfId="53933"/>
    <cellStyle name="Encabezado 4 32 34" xfId="55072"/>
    <cellStyle name="Encabezado 4 32 35" xfId="56106"/>
    <cellStyle name="Encabezado 4 32 36" xfId="56958"/>
    <cellStyle name="Encabezado 4 32 37" xfId="57579"/>
    <cellStyle name="Encabezado 4 32 4" xfId="13678"/>
    <cellStyle name="Encabezado 4 32 5" xfId="15086"/>
    <cellStyle name="Encabezado 4 32 6" xfId="16494"/>
    <cellStyle name="Encabezado 4 32 7" xfId="17902"/>
    <cellStyle name="Encabezado 4 32 8" xfId="19310"/>
    <cellStyle name="Encabezado 4 32 9" xfId="20718"/>
    <cellStyle name="Encabezado 4 33" xfId="6577"/>
    <cellStyle name="Encabezado 4 33 10" xfId="22242"/>
    <cellStyle name="Encabezado 4 33 11" xfId="23650"/>
    <cellStyle name="Encabezado 4 33 12" xfId="25058"/>
    <cellStyle name="Encabezado 4 33 13" xfId="26466"/>
    <cellStyle name="Encabezado 4 33 14" xfId="27874"/>
    <cellStyle name="Encabezado 4 33 15" xfId="29283"/>
    <cellStyle name="Encabezado 4 33 16" xfId="30692"/>
    <cellStyle name="Encabezado 4 33 17" xfId="32100"/>
    <cellStyle name="Encabezado 4 33 18" xfId="33508"/>
    <cellStyle name="Encabezado 4 33 19" xfId="34917"/>
    <cellStyle name="Encabezado 4 33 2" xfId="10978"/>
    <cellStyle name="Encabezado 4 33 20" xfId="36328"/>
    <cellStyle name="Encabezado 4 33 21" xfId="37736"/>
    <cellStyle name="Encabezado 4 33 22" xfId="39142"/>
    <cellStyle name="Encabezado 4 33 23" xfId="40547"/>
    <cellStyle name="Encabezado 4 33 24" xfId="41951"/>
    <cellStyle name="Encabezado 4 33 25" xfId="43351"/>
    <cellStyle name="Encabezado 4 33 26" xfId="44748"/>
    <cellStyle name="Encabezado 4 33 27" xfId="46140"/>
    <cellStyle name="Encabezado 4 33 28" xfId="47517"/>
    <cellStyle name="Encabezado 4 33 29" xfId="48880"/>
    <cellStyle name="Encabezado 4 33 3" xfId="12386"/>
    <cellStyle name="Encabezado 4 33 30" xfId="50220"/>
    <cellStyle name="Encabezado 4 33 31" xfId="51531"/>
    <cellStyle name="Encabezado 4 33 32" xfId="52812"/>
    <cellStyle name="Encabezado 4 33 33" xfId="54029"/>
    <cellStyle name="Encabezado 4 33 34" xfId="55159"/>
    <cellStyle name="Encabezado 4 33 35" xfId="56182"/>
    <cellStyle name="Encabezado 4 33 36" xfId="57016"/>
    <cellStyle name="Encabezado 4 33 37" xfId="57615"/>
    <cellStyle name="Encabezado 4 33 4" xfId="13794"/>
    <cellStyle name="Encabezado 4 33 5" xfId="15202"/>
    <cellStyle name="Encabezado 4 33 6" xfId="16610"/>
    <cellStyle name="Encabezado 4 33 7" xfId="18018"/>
    <cellStyle name="Encabezado 4 33 8" xfId="19426"/>
    <cellStyle name="Encabezado 4 33 9" xfId="20834"/>
    <cellStyle name="Encabezado 4 34" xfId="6704"/>
    <cellStyle name="Encabezado 4 34 10" xfId="22354"/>
    <cellStyle name="Encabezado 4 34 11" xfId="23762"/>
    <cellStyle name="Encabezado 4 34 12" xfId="25170"/>
    <cellStyle name="Encabezado 4 34 13" xfId="26578"/>
    <cellStyle name="Encabezado 4 34 14" xfId="27986"/>
    <cellStyle name="Encabezado 4 34 15" xfId="29395"/>
    <cellStyle name="Encabezado 4 34 16" xfId="30804"/>
    <cellStyle name="Encabezado 4 34 17" xfId="32212"/>
    <cellStyle name="Encabezado 4 34 18" xfId="33620"/>
    <cellStyle name="Encabezado 4 34 19" xfId="35028"/>
    <cellStyle name="Encabezado 4 34 2" xfId="11090"/>
    <cellStyle name="Encabezado 4 34 20" xfId="36440"/>
    <cellStyle name="Encabezado 4 34 21" xfId="37848"/>
    <cellStyle name="Encabezado 4 34 22" xfId="39254"/>
    <cellStyle name="Encabezado 4 34 23" xfId="40659"/>
    <cellStyle name="Encabezado 4 34 24" xfId="42063"/>
    <cellStyle name="Encabezado 4 34 25" xfId="43462"/>
    <cellStyle name="Encabezado 4 34 26" xfId="44858"/>
    <cellStyle name="Encabezado 4 34 27" xfId="46250"/>
    <cellStyle name="Encabezado 4 34 28" xfId="47627"/>
    <cellStyle name="Encabezado 4 34 29" xfId="48987"/>
    <cellStyle name="Encabezado 4 34 3" xfId="12498"/>
    <cellStyle name="Encabezado 4 34 30" xfId="50326"/>
    <cellStyle name="Encabezado 4 34 31" xfId="51636"/>
    <cellStyle name="Encabezado 4 34 32" xfId="52913"/>
    <cellStyle name="Encabezado 4 34 33" xfId="54120"/>
    <cellStyle name="Encabezado 4 34 34" xfId="55242"/>
    <cellStyle name="Encabezado 4 34 35" xfId="56251"/>
    <cellStyle name="Encabezado 4 34 36" xfId="57071"/>
    <cellStyle name="Encabezado 4 34 37" xfId="57651"/>
    <cellStyle name="Encabezado 4 34 4" xfId="13906"/>
    <cellStyle name="Encabezado 4 34 5" xfId="15314"/>
    <cellStyle name="Encabezado 4 34 6" xfId="16722"/>
    <cellStyle name="Encabezado 4 34 7" xfId="18130"/>
    <cellStyle name="Encabezado 4 34 8" xfId="19538"/>
    <cellStyle name="Encabezado 4 34 9" xfId="20946"/>
    <cellStyle name="Encabezado 4 35" xfId="6831"/>
    <cellStyle name="Encabezado 4 35 10" xfId="22465"/>
    <cellStyle name="Encabezado 4 35 11" xfId="23873"/>
    <cellStyle name="Encabezado 4 35 12" xfId="25281"/>
    <cellStyle name="Encabezado 4 35 13" xfId="26689"/>
    <cellStyle name="Encabezado 4 35 14" xfId="28097"/>
    <cellStyle name="Encabezado 4 35 15" xfId="29506"/>
    <cellStyle name="Encabezado 4 35 16" xfId="30915"/>
    <cellStyle name="Encabezado 4 35 17" xfId="32323"/>
    <cellStyle name="Encabezado 4 35 18" xfId="33730"/>
    <cellStyle name="Encabezado 4 35 19" xfId="35139"/>
    <cellStyle name="Encabezado 4 35 2" xfId="11201"/>
    <cellStyle name="Encabezado 4 35 20" xfId="36551"/>
    <cellStyle name="Encabezado 4 35 21" xfId="37959"/>
    <cellStyle name="Encabezado 4 35 22" xfId="39365"/>
    <cellStyle name="Encabezado 4 35 23" xfId="40770"/>
    <cellStyle name="Encabezado 4 35 24" xfId="42174"/>
    <cellStyle name="Encabezado 4 35 25" xfId="43573"/>
    <cellStyle name="Encabezado 4 35 26" xfId="44969"/>
    <cellStyle name="Encabezado 4 35 27" xfId="46360"/>
    <cellStyle name="Encabezado 4 35 28" xfId="47734"/>
    <cellStyle name="Encabezado 4 35 29" xfId="49093"/>
    <cellStyle name="Encabezado 4 35 3" xfId="12609"/>
    <cellStyle name="Encabezado 4 35 30" xfId="50431"/>
    <cellStyle name="Encabezado 4 35 31" xfId="51739"/>
    <cellStyle name="Encabezado 4 35 32" xfId="53011"/>
    <cellStyle name="Encabezado 4 35 33" xfId="54215"/>
    <cellStyle name="Encabezado 4 35 34" xfId="55327"/>
    <cellStyle name="Encabezado 4 35 35" xfId="56329"/>
    <cellStyle name="Encabezado 4 35 36" xfId="57131"/>
    <cellStyle name="Encabezado 4 35 37" xfId="57687"/>
    <cellStyle name="Encabezado 4 35 4" xfId="14017"/>
    <cellStyle name="Encabezado 4 35 5" xfId="15425"/>
    <cellStyle name="Encabezado 4 35 6" xfId="16833"/>
    <cellStyle name="Encabezado 4 35 7" xfId="18241"/>
    <cellStyle name="Encabezado 4 35 8" xfId="19649"/>
    <cellStyle name="Encabezado 4 35 9" xfId="21057"/>
    <cellStyle name="Encabezado 4 36" xfId="6958"/>
    <cellStyle name="Encabezado 4 36 10" xfId="22573"/>
    <cellStyle name="Encabezado 4 36 11" xfId="23981"/>
    <cellStyle name="Encabezado 4 36 12" xfId="25389"/>
    <cellStyle name="Encabezado 4 36 13" xfId="26797"/>
    <cellStyle name="Encabezado 4 36 14" xfId="28205"/>
    <cellStyle name="Encabezado 4 36 15" xfId="29614"/>
    <cellStyle name="Encabezado 4 36 16" xfId="31023"/>
    <cellStyle name="Encabezado 4 36 17" xfId="32431"/>
    <cellStyle name="Encabezado 4 36 18" xfId="33838"/>
    <cellStyle name="Encabezado 4 36 19" xfId="35247"/>
    <cellStyle name="Encabezado 4 36 2" xfId="11309"/>
    <cellStyle name="Encabezado 4 36 20" xfId="36659"/>
    <cellStyle name="Encabezado 4 36 21" xfId="38067"/>
    <cellStyle name="Encabezado 4 36 22" xfId="39473"/>
    <cellStyle name="Encabezado 4 36 23" xfId="40878"/>
    <cellStyle name="Encabezado 4 36 24" xfId="42281"/>
    <cellStyle name="Encabezado 4 36 25" xfId="43680"/>
    <cellStyle name="Encabezado 4 36 26" xfId="45076"/>
    <cellStyle name="Encabezado 4 36 27" xfId="46467"/>
    <cellStyle name="Encabezado 4 36 28" xfId="47841"/>
    <cellStyle name="Encabezado 4 36 29" xfId="49199"/>
    <cellStyle name="Encabezado 4 36 3" xfId="12717"/>
    <cellStyle name="Encabezado 4 36 30" xfId="50534"/>
    <cellStyle name="Encabezado 4 36 31" xfId="51839"/>
    <cellStyle name="Encabezado 4 36 32" xfId="53107"/>
    <cellStyle name="Encabezado 4 36 33" xfId="54309"/>
    <cellStyle name="Encabezado 4 36 34" xfId="55414"/>
    <cellStyle name="Encabezado 4 36 35" xfId="56399"/>
    <cellStyle name="Encabezado 4 36 36" xfId="57186"/>
    <cellStyle name="Encabezado 4 36 37" xfId="57723"/>
    <cellStyle name="Encabezado 4 36 4" xfId="14125"/>
    <cellStyle name="Encabezado 4 36 5" xfId="15533"/>
    <cellStyle name="Encabezado 4 36 6" xfId="16941"/>
    <cellStyle name="Encabezado 4 36 7" xfId="18349"/>
    <cellStyle name="Encabezado 4 36 8" xfId="19757"/>
    <cellStyle name="Encabezado 4 36 9" xfId="21165"/>
    <cellStyle name="Encabezado 4 37" xfId="7085"/>
    <cellStyle name="Encabezado 4 37 10" xfId="22678"/>
    <cellStyle name="Encabezado 4 37 11" xfId="24086"/>
    <cellStyle name="Encabezado 4 37 12" xfId="25494"/>
    <cellStyle name="Encabezado 4 37 13" xfId="26902"/>
    <cellStyle name="Encabezado 4 37 14" xfId="28310"/>
    <cellStyle name="Encabezado 4 37 15" xfId="29719"/>
    <cellStyle name="Encabezado 4 37 16" xfId="31126"/>
    <cellStyle name="Encabezado 4 37 17" xfId="32536"/>
    <cellStyle name="Encabezado 4 37 18" xfId="33943"/>
    <cellStyle name="Encabezado 4 37 19" xfId="35352"/>
    <cellStyle name="Encabezado 4 37 2" xfId="11414"/>
    <cellStyle name="Encabezado 4 37 20" xfId="36764"/>
    <cellStyle name="Encabezado 4 37 21" xfId="38172"/>
    <cellStyle name="Encabezado 4 37 22" xfId="39578"/>
    <cellStyle name="Encabezado 4 37 23" xfId="40983"/>
    <cellStyle name="Encabezado 4 37 24" xfId="42386"/>
    <cellStyle name="Encabezado 4 37 25" xfId="43785"/>
    <cellStyle name="Encabezado 4 37 26" xfId="45181"/>
    <cellStyle name="Encabezado 4 37 27" xfId="46571"/>
    <cellStyle name="Encabezado 4 37 28" xfId="47943"/>
    <cellStyle name="Encabezado 4 37 29" xfId="49297"/>
    <cellStyle name="Encabezado 4 37 3" xfId="12822"/>
    <cellStyle name="Encabezado 4 37 30" xfId="50629"/>
    <cellStyle name="Encabezado 4 37 31" xfId="51934"/>
    <cellStyle name="Encabezado 4 37 32" xfId="53198"/>
    <cellStyle name="Encabezado 4 37 33" xfId="54394"/>
    <cellStyle name="Encabezado 4 37 34" xfId="55493"/>
    <cellStyle name="Encabezado 4 37 35" xfId="56466"/>
    <cellStyle name="Encabezado 4 37 36" xfId="57242"/>
    <cellStyle name="Encabezado 4 37 37" xfId="57757"/>
    <cellStyle name="Encabezado 4 37 4" xfId="14230"/>
    <cellStyle name="Encabezado 4 37 5" xfId="15638"/>
    <cellStyle name="Encabezado 4 37 6" xfId="17046"/>
    <cellStyle name="Encabezado 4 37 7" xfId="18454"/>
    <cellStyle name="Encabezado 4 37 8" xfId="19862"/>
    <cellStyle name="Encabezado 4 37 9" xfId="21270"/>
    <cellStyle name="Encabezado 4 38" xfId="7212"/>
    <cellStyle name="Encabezado 4 38 10" xfId="22779"/>
    <cellStyle name="Encabezado 4 38 11" xfId="24187"/>
    <cellStyle name="Encabezado 4 38 12" xfId="25595"/>
    <cellStyle name="Encabezado 4 38 13" xfId="27003"/>
    <cellStyle name="Encabezado 4 38 14" xfId="28411"/>
    <cellStyle name="Encabezado 4 38 15" xfId="29821"/>
    <cellStyle name="Encabezado 4 38 16" xfId="31228"/>
    <cellStyle name="Encabezado 4 38 17" xfId="32638"/>
    <cellStyle name="Encabezado 4 38 18" xfId="34045"/>
    <cellStyle name="Encabezado 4 38 19" xfId="35453"/>
    <cellStyle name="Encabezado 4 38 2" xfId="11515"/>
    <cellStyle name="Encabezado 4 38 20" xfId="36866"/>
    <cellStyle name="Encabezado 4 38 21" xfId="38274"/>
    <cellStyle name="Encabezado 4 38 22" xfId="39680"/>
    <cellStyle name="Encabezado 4 38 23" xfId="41085"/>
    <cellStyle name="Encabezado 4 38 24" xfId="42487"/>
    <cellStyle name="Encabezado 4 38 25" xfId="43886"/>
    <cellStyle name="Encabezado 4 38 26" xfId="45282"/>
    <cellStyle name="Encabezado 4 38 27" xfId="46670"/>
    <cellStyle name="Encabezado 4 38 28" xfId="48040"/>
    <cellStyle name="Encabezado 4 38 29" xfId="49393"/>
    <cellStyle name="Encabezado 4 38 3" xfId="12923"/>
    <cellStyle name="Encabezado 4 38 30" xfId="50722"/>
    <cellStyle name="Encabezado 4 38 31" xfId="52026"/>
    <cellStyle name="Encabezado 4 38 32" xfId="53286"/>
    <cellStyle name="Encabezado 4 38 33" xfId="54480"/>
    <cellStyle name="Encabezado 4 38 34" xfId="55572"/>
    <cellStyle name="Encabezado 4 38 35" xfId="56539"/>
    <cellStyle name="Encabezado 4 38 36" xfId="57296"/>
    <cellStyle name="Encabezado 4 38 37" xfId="57791"/>
    <cellStyle name="Encabezado 4 38 4" xfId="14331"/>
    <cellStyle name="Encabezado 4 38 5" xfId="15739"/>
    <cellStyle name="Encabezado 4 38 6" xfId="17147"/>
    <cellStyle name="Encabezado 4 38 7" xfId="18555"/>
    <cellStyle name="Encabezado 4 38 8" xfId="19963"/>
    <cellStyle name="Encabezado 4 38 9" xfId="21371"/>
    <cellStyle name="Encabezado 4 39" xfId="7339"/>
    <cellStyle name="Encabezado 4 39 10" xfId="22878"/>
    <cellStyle name="Encabezado 4 39 11" xfId="24286"/>
    <cellStyle name="Encabezado 4 39 12" xfId="25694"/>
    <cellStyle name="Encabezado 4 39 13" xfId="27102"/>
    <cellStyle name="Encabezado 4 39 14" xfId="28510"/>
    <cellStyle name="Encabezado 4 39 15" xfId="29920"/>
    <cellStyle name="Encabezado 4 39 16" xfId="31327"/>
    <cellStyle name="Encabezado 4 39 17" xfId="32737"/>
    <cellStyle name="Encabezado 4 39 18" xfId="34143"/>
    <cellStyle name="Encabezado 4 39 19" xfId="35552"/>
    <cellStyle name="Encabezado 4 39 2" xfId="11614"/>
    <cellStyle name="Encabezado 4 39 20" xfId="36965"/>
    <cellStyle name="Encabezado 4 39 21" xfId="38373"/>
    <cellStyle name="Encabezado 4 39 22" xfId="39779"/>
    <cellStyle name="Encabezado 4 39 23" xfId="41184"/>
    <cellStyle name="Encabezado 4 39 24" xfId="42586"/>
    <cellStyle name="Encabezado 4 39 25" xfId="43985"/>
    <cellStyle name="Encabezado 4 39 26" xfId="45381"/>
    <cellStyle name="Encabezado 4 39 27" xfId="46769"/>
    <cellStyle name="Encabezado 4 39 28" xfId="48139"/>
    <cellStyle name="Encabezado 4 39 29" xfId="49491"/>
    <cellStyle name="Encabezado 4 39 3" xfId="13022"/>
    <cellStyle name="Encabezado 4 39 30" xfId="50818"/>
    <cellStyle name="Encabezado 4 39 31" xfId="52122"/>
    <cellStyle name="Encabezado 4 39 32" xfId="53378"/>
    <cellStyle name="Encabezado 4 39 33" xfId="54568"/>
    <cellStyle name="Encabezado 4 39 34" xfId="55653"/>
    <cellStyle name="Encabezado 4 39 35" xfId="56607"/>
    <cellStyle name="Encabezado 4 39 36" xfId="57347"/>
    <cellStyle name="Encabezado 4 39 37" xfId="57825"/>
    <cellStyle name="Encabezado 4 39 4" xfId="14430"/>
    <cellStyle name="Encabezado 4 39 5" xfId="15838"/>
    <cellStyle name="Encabezado 4 39 6" xfId="17246"/>
    <cellStyle name="Encabezado 4 39 7" xfId="18654"/>
    <cellStyle name="Encabezado 4 39 8" xfId="20062"/>
    <cellStyle name="Encabezado 4 39 9" xfId="21470"/>
    <cellStyle name="Encabezado 4 4" xfId="2791"/>
    <cellStyle name="Encabezado 4 4 2" xfId="3057"/>
    <cellStyle name="Encabezado 4 40" xfId="7465"/>
    <cellStyle name="Encabezado 4 40 10" xfId="22972"/>
    <cellStyle name="Encabezado 4 40 11" xfId="24380"/>
    <cellStyle name="Encabezado 4 40 12" xfId="25788"/>
    <cellStyle name="Encabezado 4 40 13" xfId="27196"/>
    <cellStyle name="Encabezado 4 40 14" xfId="28604"/>
    <cellStyle name="Encabezado 4 40 15" xfId="30014"/>
    <cellStyle name="Encabezado 4 40 16" xfId="31421"/>
    <cellStyle name="Encabezado 4 40 17" xfId="32831"/>
    <cellStyle name="Encabezado 4 40 18" xfId="34237"/>
    <cellStyle name="Encabezado 4 40 19" xfId="35646"/>
    <cellStyle name="Encabezado 4 40 2" xfId="11708"/>
    <cellStyle name="Encabezado 4 40 20" xfId="37059"/>
    <cellStyle name="Encabezado 4 40 21" xfId="38467"/>
    <cellStyle name="Encabezado 4 40 22" xfId="39873"/>
    <cellStyle name="Encabezado 4 40 23" xfId="41278"/>
    <cellStyle name="Encabezado 4 40 24" xfId="42680"/>
    <cellStyle name="Encabezado 4 40 25" xfId="44079"/>
    <cellStyle name="Encabezado 4 40 26" xfId="45475"/>
    <cellStyle name="Encabezado 4 40 27" xfId="46861"/>
    <cellStyle name="Encabezado 4 40 28" xfId="48231"/>
    <cellStyle name="Encabezado 4 40 29" xfId="49583"/>
    <cellStyle name="Encabezado 4 40 3" xfId="13116"/>
    <cellStyle name="Encabezado 4 40 30" xfId="50909"/>
    <cellStyle name="Encabezado 4 40 31" xfId="52212"/>
    <cellStyle name="Encabezado 4 40 32" xfId="53465"/>
    <cellStyle name="Encabezado 4 40 33" xfId="54650"/>
    <cellStyle name="Encabezado 4 40 34" xfId="55730"/>
    <cellStyle name="Encabezado 4 40 35" xfId="56670"/>
    <cellStyle name="Encabezado 4 40 36" xfId="57397"/>
    <cellStyle name="Encabezado 4 40 37" xfId="57858"/>
    <cellStyle name="Encabezado 4 40 4" xfId="14524"/>
    <cellStyle name="Encabezado 4 40 5" xfId="15932"/>
    <cellStyle name="Encabezado 4 40 6" xfId="17340"/>
    <cellStyle name="Encabezado 4 40 7" xfId="18748"/>
    <cellStyle name="Encabezado 4 40 8" xfId="20156"/>
    <cellStyle name="Encabezado 4 40 9" xfId="21564"/>
    <cellStyle name="Encabezado 4 41" xfId="7592"/>
    <cellStyle name="Encabezado 4 41 10" xfId="23057"/>
    <cellStyle name="Encabezado 4 41 11" xfId="24465"/>
    <cellStyle name="Encabezado 4 41 12" xfId="25873"/>
    <cellStyle name="Encabezado 4 41 13" xfId="27281"/>
    <cellStyle name="Encabezado 4 41 14" xfId="28689"/>
    <cellStyle name="Encabezado 4 41 15" xfId="30099"/>
    <cellStyle name="Encabezado 4 41 16" xfId="31506"/>
    <cellStyle name="Encabezado 4 41 17" xfId="32916"/>
    <cellStyle name="Encabezado 4 41 18" xfId="34322"/>
    <cellStyle name="Encabezado 4 41 19" xfId="35731"/>
    <cellStyle name="Encabezado 4 41 2" xfId="11793"/>
    <cellStyle name="Encabezado 4 41 20" xfId="37144"/>
    <cellStyle name="Encabezado 4 41 21" xfId="38552"/>
    <cellStyle name="Encabezado 4 41 22" xfId="39958"/>
    <cellStyle name="Encabezado 4 41 23" xfId="41363"/>
    <cellStyle name="Encabezado 4 41 24" xfId="42765"/>
    <cellStyle name="Encabezado 4 41 25" xfId="44164"/>
    <cellStyle name="Encabezado 4 41 26" xfId="45560"/>
    <cellStyle name="Encabezado 4 41 27" xfId="46945"/>
    <cellStyle name="Encabezado 4 41 28" xfId="48315"/>
    <cellStyle name="Encabezado 4 41 29" xfId="49667"/>
    <cellStyle name="Encabezado 4 41 3" xfId="13201"/>
    <cellStyle name="Encabezado 4 41 30" xfId="50992"/>
    <cellStyle name="Encabezado 4 41 31" xfId="52291"/>
    <cellStyle name="Encabezado 4 41 32" xfId="53541"/>
    <cellStyle name="Encabezado 4 41 33" xfId="54720"/>
    <cellStyle name="Encabezado 4 41 34" xfId="55794"/>
    <cellStyle name="Encabezado 4 41 35" xfId="56726"/>
    <cellStyle name="Encabezado 4 41 36" xfId="57440"/>
    <cellStyle name="Encabezado 4 41 37" xfId="57889"/>
    <cellStyle name="Encabezado 4 41 4" xfId="14609"/>
    <cellStyle name="Encabezado 4 41 5" xfId="16017"/>
    <cellStyle name="Encabezado 4 41 6" xfId="17425"/>
    <cellStyle name="Encabezado 4 41 7" xfId="18833"/>
    <cellStyle name="Encabezado 4 41 8" xfId="20241"/>
    <cellStyle name="Encabezado 4 41 9" xfId="21649"/>
    <cellStyle name="Encabezado 4 42" xfId="7719"/>
    <cellStyle name="Encabezado 4 43" xfId="8128"/>
    <cellStyle name="Encabezado 4 44" xfId="7726"/>
    <cellStyle name="Encabezado 4 45" xfId="11047"/>
    <cellStyle name="Encabezado 4 46" xfId="12455"/>
    <cellStyle name="Encabezado 4 47" xfId="13863"/>
    <cellStyle name="Encabezado 4 48" xfId="15271"/>
    <cellStyle name="Encabezado 4 49" xfId="16679"/>
    <cellStyle name="Encabezado 4 5" xfId="3058"/>
    <cellStyle name="Encabezado 4 50" xfId="18087"/>
    <cellStyle name="Encabezado 4 51" xfId="19495"/>
    <cellStyle name="Encabezado 4 52" xfId="20903"/>
    <cellStyle name="Encabezado 4 53" xfId="22311"/>
    <cellStyle name="Encabezado 4 54" xfId="23719"/>
    <cellStyle name="Encabezado 4 55" xfId="25127"/>
    <cellStyle name="Encabezado 4 56" xfId="26535"/>
    <cellStyle name="Encabezado 4 57" xfId="27943"/>
    <cellStyle name="Encabezado 4 58" xfId="29352"/>
    <cellStyle name="Encabezado 4 59" xfId="30761"/>
    <cellStyle name="Encabezado 4 6" xfId="3059"/>
    <cellStyle name="Encabezado 4 60" xfId="35259"/>
    <cellStyle name="Encabezado 4 61" xfId="33689"/>
    <cellStyle name="Encabezado 4 62" xfId="34525"/>
    <cellStyle name="Encabezado 4 63" xfId="36397"/>
    <cellStyle name="Encabezado 4 64" xfId="37805"/>
    <cellStyle name="Encabezado 4 65" xfId="39211"/>
    <cellStyle name="Encabezado 4 66" xfId="40616"/>
    <cellStyle name="Encabezado 4 67" xfId="42020"/>
    <cellStyle name="Encabezado 4 68" xfId="43420"/>
    <cellStyle name="Encabezado 4 69" xfId="44817"/>
    <cellStyle name="Encabezado 4 7" xfId="3060"/>
    <cellStyle name="Encabezado 4 70" xfId="46209"/>
    <cellStyle name="Encabezado 4 71" xfId="47586"/>
    <cellStyle name="Encabezado 4 72" xfId="48948"/>
    <cellStyle name="Encabezado 4 73" xfId="50287"/>
    <cellStyle name="Encabezado 4 74" xfId="51597"/>
    <cellStyle name="Encabezado 4 75" xfId="52877"/>
    <cellStyle name="Encabezado 4 76" xfId="54092"/>
    <cellStyle name="Encabezado 4 77" xfId="55218"/>
    <cellStyle name="Encabezado 4 8" xfId="3160"/>
    <cellStyle name="Encabezado 4 8 10" xfId="4605"/>
    <cellStyle name="Encabezado 4 8 11" xfId="4742"/>
    <cellStyle name="Encabezado 4 8 12" xfId="4864"/>
    <cellStyle name="Encabezado 4 8 13" xfId="4990"/>
    <cellStyle name="Encabezado 4 8 14" xfId="5108"/>
    <cellStyle name="Encabezado 4 8 15" xfId="5241"/>
    <cellStyle name="Encabezado 4 8 16" xfId="5367"/>
    <cellStyle name="Encabezado 4 8 17" xfId="5491"/>
    <cellStyle name="Encabezado 4 8 18" xfId="5614"/>
    <cellStyle name="Encabezado 4 8 19" xfId="5712"/>
    <cellStyle name="Encabezado 4 8 2" xfId="3636"/>
    <cellStyle name="Encabezado 4 8 20" xfId="5882"/>
    <cellStyle name="Encabezado 4 8 21" xfId="6009"/>
    <cellStyle name="Encabezado 4 8 22" xfId="6136"/>
    <cellStyle name="Encabezado 4 8 23" xfId="6263"/>
    <cellStyle name="Encabezado 4 8 24" xfId="6390"/>
    <cellStyle name="Encabezado 4 8 25" xfId="6517"/>
    <cellStyle name="Encabezado 4 8 26" xfId="6644"/>
    <cellStyle name="Encabezado 4 8 27" xfId="6771"/>
    <cellStyle name="Encabezado 4 8 28" xfId="6898"/>
    <cellStyle name="Encabezado 4 8 29" xfId="7025"/>
    <cellStyle name="Encabezado 4 8 3" xfId="3752"/>
    <cellStyle name="Encabezado 4 8 30" xfId="7152"/>
    <cellStyle name="Encabezado 4 8 31" xfId="7279"/>
    <cellStyle name="Encabezado 4 8 32" xfId="7406"/>
    <cellStyle name="Encabezado 4 8 33" xfId="7532"/>
    <cellStyle name="Encabezado 4 8 34" xfId="7659"/>
    <cellStyle name="Encabezado 4 8 35" xfId="7750"/>
    <cellStyle name="Encabezado 4 8 36" xfId="11372"/>
    <cellStyle name="Encabezado 4 8 37" xfId="12780"/>
    <cellStyle name="Encabezado 4 8 38" xfId="14188"/>
    <cellStyle name="Encabezado 4 8 39" xfId="15596"/>
    <cellStyle name="Encabezado 4 8 4" xfId="3873"/>
    <cellStyle name="Encabezado 4 8 40" xfId="17004"/>
    <cellStyle name="Encabezado 4 8 41" xfId="18412"/>
    <cellStyle name="Encabezado 4 8 42" xfId="19820"/>
    <cellStyle name="Encabezado 4 8 43" xfId="21228"/>
    <cellStyle name="Encabezado 4 8 44" xfId="22636"/>
    <cellStyle name="Encabezado 4 8 45" xfId="24044"/>
    <cellStyle name="Encabezado 4 8 46" xfId="25452"/>
    <cellStyle name="Encabezado 4 8 47" xfId="26860"/>
    <cellStyle name="Encabezado 4 8 48" xfId="28268"/>
    <cellStyle name="Encabezado 4 8 49" xfId="29677"/>
    <cellStyle name="Encabezado 4 8 5" xfId="3996"/>
    <cellStyle name="Encabezado 4 8 50" xfId="31085"/>
    <cellStyle name="Encabezado 4 8 51" xfId="32494"/>
    <cellStyle name="Encabezado 4 8 52" xfId="33901"/>
    <cellStyle name="Encabezado 4 8 53" xfId="34872"/>
    <cellStyle name="Encabezado 4 8 54" xfId="36722"/>
    <cellStyle name="Encabezado 4 8 55" xfId="38130"/>
    <cellStyle name="Encabezado 4 8 56" xfId="39536"/>
    <cellStyle name="Encabezado 4 8 57" xfId="40941"/>
    <cellStyle name="Encabezado 4 8 58" xfId="42344"/>
    <cellStyle name="Encabezado 4 8 59" xfId="43743"/>
    <cellStyle name="Encabezado 4 8 6" xfId="4119"/>
    <cellStyle name="Encabezado 4 8 60" xfId="45139"/>
    <cellStyle name="Encabezado 4 8 61" xfId="46529"/>
    <cellStyle name="Encabezado 4 8 62" xfId="47903"/>
    <cellStyle name="Encabezado 4 8 63" xfId="49260"/>
    <cellStyle name="Encabezado 4 8 64" xfId="50593"/>
    <cellStyle name="Encabezado 4 8 65" xfId="51898"/>
    <cellStyle name="Encabezado 4 8 66" xfId="53166"/>
    <cellStyle name="Encabezado 4 8 67" xfId="54366"/>
    <cellStyle name="Encabezado 4 8 68" xfId="55468"/>
    <cellStyle name="Encabezado 4 8 69" xfId="56449"/>
    <cellStyle name="Encabezado 4 8 7" xfId="4243"/>
    <cellStyle name="Encabezado 4 8 70" xfId="57228"/>
    <cellStyle name="Encabezado 4 8 8" xfId="4366"/>
    <cellStyle name="Encabezado 4 8 9" xfId="4491"/>
    <cellStyle name="Encabezado 4 9" xfId="3201"/>
    <cellStyle name="Encabezado 4 9 10" xfId="3698"/>
    <cellStyle name="Encabezado 4 9 11" xfId="4418"/>
    <cellStyle name="Encabezado 4 9 12" xfId="3577"/>
    <cellStyle name="Encabezado 4 9 13" xfId="3693"/>
    <cellStyle name="Encabezado 4 9 14" xfId="3952"/>
    <cellStyle name="Encabezado 4 9 15" xfId="4171"/>
    <cellStyle name="Encabezado 4 9 16" xfId="3927"/>
    <cellStyle name="Encabezado 4 9 17" xfId="4684"/>
    <cellStyle name="Encabezado 4 9 18" xfId="3401"/>
    <cellStyle name="Encabezado 4 9 19" xfId="5192"/>
    <cellStyle name="Encabezado 4 9 2" xfId="3559"/>
    <cellStyle name="Encabezado 4 9 20" xfId="5797"/>
    <cellStyle name="Encabezado 4 9 21" xfId="5313"/>
    <cellStyle name="Encabezado 4 9 22" xfId="5465"/>
    <cellStyle name="Encabezado 4 9 23" xfId="4359"/>
    <cellStyle name="Encabezado 4 9 24" xfId="3393"/>
    <cellStyle name="Encabezado 4 9 25" xfId="5831"/>
    <cellStyle name="Encabezado 4 9 26" xfId="5760"/>
    <cellStyle name="Encabezado 4 9 27" xfId="5826"/>
    <cellStyle name="Encabezado 4 9 28" xfId="5696"/>
    <cellStyle name="Encabezado 4 9 29" xfId="5573"/>
    <cellStyle name="Encabezado 4 9 3" xfId="3670"/>
    <cellStyle name="Encabezado 4 9 30" xfId="4235"/>
    <cellStyle name="Encabezado 4 9 31" xfId="4548"/>
    <cellStyle name="Encabezado 4 9 32" xfId="5768"/>
    <cellStyle name="Encabezado 4 9 33" xfId="5200"/>
    <cellStyle name="Encabezado 4 9 34" xfId="4045"/>
    <cellStyle name="Encabezado 4 9 35" xfId="7790"/>
    <cellStyle name="Encabezado 4 9 36" xfId="7859"/>
    <cellStyle name="Encabezado 4 9 37" xfId="11415"/>
    <cellStyle name="Encabezado 4 9 38" xfId="12823"/>
    <cellStyle name="Encabezado 4 9 39" xfId="14231"/>
    <cellStyle name="Encabezado 4 9 4" xfId="3502"/>
    <cellStyle name="Encabezado 4 9 40" xfId="15639"/>
    <cellStyle name="Encabezado 4 9 41" xfId="17047"/>
    <cellStyle name="Encabezado 4 9 42" xfId="18455"/>
    <cellStyle name="Encabezado 4 9 43" xfId="19863"/>
    <cellStyle name="Encabezado 4 9 44" xfId="21271"/>
    <cellStyle name="Encabezado 4 9 45" xfId="22679"/>
    <cellStyle name="Encabezado 4 9 46" xfId="24087"/>
    <cellStyle name="Encabezado 4 9 47" xfId="25495"/>
    <cellStyle name="Encabezado 4 9 48" xfId="26903"/>
    <cellStyle name="Encabezado 4 9 49" xfId="28311"/>
    <cellStyle name="Encabezado 4 9 5" xfId="3382"/>
    <cellStyle name="Encabezado 4 9 50" xfId="29720"/>
    <cellStyle name="Encabezado 4 9 51" xfId="31127"/>
    <cellStyle name="Encabezado 4 9 52" xfId="32537"/>
    <cellStyle name="Encabezado 4 9 53" xfId="31191"/>
    <cellStyle name="Encabezado 4 9 54" xfId="31831"/>
    <cellStyle name="Encabezado 4 9 55" xfId="36765"/>
    <cellStyle name="Encabezado 4 9 56" xfId="38173"/>
    <cellStyle name="Encabezado 4 9 57" xfId="39579"/>
    <cellStyle name="Encabezado 4 9 58" xfId="40984"/>
    <cellStyle name="Encabezado 4 9 59" xfId="42387"/>
    <cellStyle name="Encabezado 4 9 6" xfId="3475"/>
    <cellStyle name="Encabezado 4 9 60" xfId="43786"/>
    <cellStyle name="Encabezado 4 9 61" xfId="45182"/>
    <cellStyle name="Encabezado 4 9 62" xfId="46572"/>
    <cellStyle name="Encabezado 4 9 63" xfId="47944"/>
    <cellStyle name="Encabezado 4 9 64" xfId="49298"/>
    <cellStyle name="Encabezado 4 9 65" xfId="50630"/>
    <cellStyle name="Encabezado 4 9 66" xfId="51935"/>
    <cellStyle name="Encabezado 4 9 67" xfId="53199"/>
    <cellStyle name="Encabezado 4 9 68" xfId="54395"/>
    <cellStyle name="Encabezado 4 9 69" xfId="55494"/>
    <cellStyle name="Encabezado 4 9 7" xfId="3631"/>
    <cellStyle name="Encabezado 4 9 70" xfId="56467"/>
    <cellStyle name="Encabezado 4 9 8" xfId="3702"/>
    <cellStyle name="Encabezado 4 9 9" xfId="3301"/>
    <cellStyle name="Énfasis1" xfId="262" builtinId="29" customBuiltin="1"/>
    <cellStyle name="Énfasis1 10" xfId="3613"/>
    <cellStyle name="Énfasis1 10 10" xfId="19441"/>
    <cellStyle name="Énfasis1 10 11" xfId="20849"/>
    <cellStyle name="Énfasis1 10 12" xfId="22257"/>
    <cellStyle name="Énfasis1 10 13" xfId="23665"/>
    <cellStyle name="Énfasis1 10 14" xfId="25073"/>
    <cellStyle name="Énfasis1 10 15" xfId="26481"/>
    <cellStyle name="Énfasis1 10 16" xfId="27889"/>
    <cellStyle name="Énfasis1 10 17" xfId="29298"/>
    <cellStyle name="Énfasis1 10 18" xfId="30707"/>
    <cellStyle name="Énfasis1 10 19" xfId="32115"/>
    <cellStyle name="Énfasis1 10 2" xfId="8185"/>
    <cellStyle name="Énfasis1 10 20" xfId="35592"/>
    <cellStyle name="Énfasis1 10 21" xfId="34467"/>
    <cellStyle name="Énfasis1 10 22" xfId="36343"/>
    <cellStyle name="Énfasis1 10 23" xfId="37751"/>
    <cellStyle name="Énfasis1 10 24" xfId="39157"/>
    <cellStyle name="Énfasis1 10 25" xfId="40562"/>
    <cellStyle name="Énfasis1 10 26" xfId="41966"/>
    <cellStyle name="Énfasis1 10 27" xfId="43366"/>
    <cellStyle name="Énfasis1 10 28" xfId="44763"/>
    <cellStyle name="Énfasis1 10 29" xfId="46155"/>
    <cellStyle name="Énfasis1 10 3" xfId="8472"/>
    <cellStyle name="Énfasis1 10 30" xfId="47532"/>
    <cellStyle name="Énfasis1 10 31" xfId="48895"/>
    <cellStyle name="Énfasis1 10 32" xfId="50234"/>
    <cellStyle name="Énfasis1 10 33" xfId="51544"/>
    <cellStyle name="Énfasis1 10 34" xfId="52824"/>
    <cellStyle name="Énfasis1 10 35" xfId="54041"/>
    <cellStyle name="Énfasis1 10 36" xfId="55169"/>
    <cellStyle name="Énfasis1 10 37" xfId="56188"/>
    <cellStyle name="Énfasis1 10 4" xfId="10993"/>
    <cellStyle name="Énfasis1 10 5" xfId="12401"/>
    <cellStyle name="Énfasis1 10 6" xfId="13809"/>
    <cellStyle name="Énfasis1 10 7" xfId="15217"/>
    <cellStyle name="Énfasis1 10 8" xfId="16625"/>
    <cellStyle name="Énfasis1 10 9" xfId="18033"/>
    <cellStyle name="Énfasis1 11" xfId="3731"/>
    <cellStyle name="Énfasis1 11 10" xfId="19091"/>
    <cellStyle name="Énfasis1 11 11" xfId="20499"/>
    <cellStyle name="Énfasis1 11 12" xfId="21907"/>
    <cellStyle name="Énfasis1 11 13" xfId="23315"/>
    <cellStyle name="Énfasis1 11 14" xfId="24723"/>
    <cellStyle name="Énfasis1 11 15" xfId="26131"/>
    <cellStyle name="Énfasis1 11 16" xfId="27539"/>
    <cellStyle name="Énfasis1 11 17" xfId="28947"/>
    <cellStyle name="Énfasis1 11 18" xfId="30357"/>
    <cellStyle name="Énfasis1 11 19" xfId="31764"/>
    <cellStyle name="Énfasis1 11 2" xfId="8346"/>
    <cellStyle name="Énfasis1 11 20" xfId="33604"/>
    <cellStyle name="Énfasis1 11 21" xfId="33888"/>
    <cellStyle name="Énfasis1 11 22" xfId="35992"/>
    <cellStyle name="Énfasis1 11 23" xfId="37400"/>
    <cellStyle name="Énfasis1 11 24" xfId="38808"/>
    <cellStyle name="Énfasis1 11 25" xfId="40214"/>
    <cellStyle name="Énfasis1 11 26" xfId="41618"/>
    <cellStyle name="Énfasis1 11 27" xfId="43018"/>
    <cellStyle name="Énfasis1 11 28" xfId="44417"/>
    <cellStyle name="Énfasis1 11 29" xfId="45811"/>
    <cellStyle name="Énfasis1 11 3" xfId="9011"/>
    <cellStyle name="Énfasis1 11 30" xfId="47191"/>
    <cellStyle name="Énfasis1 11 31" xfId="48557"/>
    <cellStyle name="Énfasis1 11 32" xfId="49907"/>
    <cellStyle name="Énfasis1 11 33" xfId="51226"/>
    <cellStyle name="Énfasis1 11 34" xfId="52519"/>
    <cellStyle name="Énfasis1 11 35" xfId="53757"/>
    <cellStyle name="Énfasis1 11 36" xfId="54914"/>
    <cellStyle name="Énfasis1 11 37" xfId="55966"/>
    <cellStyle name="Énfasis1 11 4" xfId="10643"/>
    <cellStyle name="Énfasis1 11 5" xfId="12051"/>
    <cellStyle name="Énfasis1 11 6" xfId="13459"/>
    <cellStyle name="Énfasis1 11 7" xfId="14867"/>
    <cellStyle name="Énfasis1 11 8" xfId="16275"/>
    <cellStyle name="Énfasis1 11 9" xfId="17683"/>
    <cellStyle name="Énfasis1 12" xfId="3852"/>
    <cellStyle name="Énfasis1 12 10" xfId="9521"/>
    <cellStyle name="Énfasis1 12 11" xfId="10940"/>
    <cellStyle name="Énfasis1 12 12" xfId="12348"/>
    <cellStyle name="Énfasis1 12 13" xfId="13756"/>
    <cellStyle name="Énfasis1 12 14" xfId="15164"/>
    <cellStyle name="Énfasis1 12 15" xfId="16572"/>
    <cellStyle name="Énfasis1 12 16" xfId="17980"/>
    <cellStyle name="Énfasis1 12 17" xfId="19388"/>
    <cellStyle name="Énfasis1 12 18" xfId="20796"/>
    <cellStyle name="Énfasis1 12 19" xfId="22204"/>
    <cellStyle name="Énfasis1 12 2" xfId="8459"/>
    <cellStyle name="Énfasis1 12 20" xfId="21340"/>
    <cellStyle name="Énfasis1 12 21" xfId="31604"/>
    <cellStyle name="Énfasis1 12 22" xfId="24771"/>
    <cellStyle name="Énfasis1 12 23" xfId="33407"/>
    <cellStyle name="Énfasis1 12 24" xfId="28382"/>
    <cellStyle name="Énfasis1 12 25" xfId="24774"/>
    <cellStyle name="Énfasis1 12 26" xfId="32959"/>
    <cellStyle name="Énfasis1 12 27" xfId="31090"/>
    <cellStyle name="Énfasis1 12 28" xfId="34413"/>
    <cellStyle name="Énfasis1 12 29" xfId="36290"/>
    <cellStyle name="Énfasis1 12 3" xfId="9000"/>
    <cellStyle name="Énfasis1 12 30" xfId="37698"/>
    <cellStyle name="Énfasis1 12 31" xfId="39104"/>
    <cellStyle name="Énfasis1 12 32" xfId="40509"/>
    <cellStyle name="Énfasis1 12 33" xfId="41913"/>
    <cellStyle name="Énfasis1 12 34" xfId="43313"/>
    <cellStyle name="Énfasis1 12 35" xfId="44710"/>
    <cellStyle name="Énfasis1 12 36" xfId="46102"/>
    <cellStyle name="Énfasis1 12 37" xfId="47479"/>
    <cellStyle name="Énfasis1 12 4" xfId="7020"/>
    <cellStyle name="Énfasis1 12 5" xfId="9986"/>
    <cellStyle name="Énfasis1 12 6" xfId="7653"/>
    <cellStyle name="Énfasis1 12 7" xfId="9157"/>
    <cellStyle name="Énfasis1 12 8" xfId="8249"/>
    <cellStyle name="Énfasis1 12 9" xfId="9332"/>
    <cellStyle name="Énfasis1 13" xfId="3975"/>
    <cellStyle name="Énfasis1 13 10" xfId="20574"/>
    <cellStyle name="Énfasis1 13 11" xfId="21982"/>
    <cellStyle name="Énfasis1 13 12" xfId="23390"/>
    <cellStyle name="Énfasis1 13 13" xfId="24798"/>
    <cellStyle name="Énfasis1 13 14" xfId="26206"/>
    <cellStyle name="Énfasis1 13 15" xfId="27614"/>
    <cellStyle name="Énfasis1 13 16" xfId="29022"/>
    <cellStyle name="Énfasis1 13 17" xfId="30431"/>
    <cellStyle name="Énfasis1 13 18" xfId="31839"/>
    <cellStyle name="Énfasis1 13 19" xfId="33248"/>
    <cellStyle name="Énfasis1 13 2" xfId="8571"/>
    <cellStyle name="Énfasis1 13 20" xfId="32387"/>
    <cellStyle name="Énfasis1 13 21" xfId="36067"/>
    <cellStyle name="Énfasis1 13 22" xfId="37475"/>
    <cellStyle name="Énfasis1 13 23" xfId="38881"/>
    <cellStyle name="Énfasis1 13 24" xfId="40287"/>
    <cellStyle name="Énfasis1 13 25" xfId="41691"/>
    <cellStyle name="Énfasis1 13 26" xfId="43091"/>
    <cellStyle name="Énfasis1 13 27" xfId="44490"/>
    <cellStyle name="Énfasis1 13 28" xfId="45883"/>
    <cellStyle name="Énfasis1 13 29" xfId="47260"/>
    <cellStyle name="Énfasis1 13 3" xfId="10718"/>
    <cellStyle name="Énfasis1 13 30" xfId="48626"/>
    <cellStyle name="Énfasis1 13 31" xfId="49975"/>
    <cellStyle name="Énfasis1 13 32" xfId="51293"/>
    <cellStyle name="Énfasis1 13 33" xfId="52585"/>
    <cellStyle name="Énfasis1 13 34" xfId="53820"/>
    <cellStyle name="Énfasis1 13 35" xfId="54968"/>
    <cellStyle name="Énfasis1 13 36" xfId="56015"/>
    <cellStyle name="Énfasis1 13 37" xfId="56886"/>
    <cellStyle name="Énfasis1 13 4" xfId="12126"/>
    <cellStyle name="Énfasis1 13 5" xfId="13534"/>
    <cellStyle name="Énfasis1 13 6" xfId="14942"/>
    <cellStyle name="Énfasis1 13 7" xfId="16350"/>
    <cellStyle name="Énfasis1 13 8" xfId="17758"/>
    <cellStyle name="Énfasis1 13 9" xfId="19166"/>
    <cellStyle name="Énfasis1 14" xfId="4098"/>
    <cellStyle name="Énfasis1 14 10" xfId="15406"/>
    <cellStyle name="Énfasis1 14 11" xfId="16814"/>
    <cellStyle name="Énfasis1 14 12" xfId="18222"/>
    <cellStyle name="Énfasis1 14 13" xfId="19630"/>
    <cellStyle name="Énfasis1 14 14" xfId="21038"/>
    <cellStyle name="Énfasis1 14 15" xfId="22446"/>
    <cellStyle name="Énfasis1 14 16" xfId="23854"/>
    <cellStyle name="Énfasis1 14 17" xfId="25262"/>
    <cellStyle name="Énfasis1 14 18" xfId="26670"/>
    <cellStyle name="Énfasis1 14 19" xfId="28078"/>
    <cellStyle name="Énfasis1 14 2" xfId="8683"/>
    <cellStyle name="Énfasis1 14 20" xfId="32703"/>
    <cellStyle name="Énfasis1 14 21" xfId="30128"/>
    <cellStyle name="Énfasis1 14 22" xfId="31551"/>
    <cellStyle name="Énfasis1 14 23" xfId="34134"/>
    <cellStyle name="Énfasis1 14 24" xfId="34665"/>
    <cellStyle name="Énfasis1 14 25" xfId="36532"/>
    <cellStyle name="Énfasis1 14 26" xfId="37940"/>
    <cellStyle name="Énfasis1 14 27" xfId="39346"/>
    <cellStyle name="Énfasis1 14 28" xfId="40751"/>
    <cellStyle name="Énfasis1 14 29" xfId="42155"/>
    <cellStyle name="Énfasis1 14 3" xfId="8647"/>
    <cellStyle name="Énfasis1 14 30" xfId="43554"/>
    <cellStyle name="Énfasis1 14 31" xfId="44950"/>
    <cellStyle name="Énfasis1 14 32" xfId="46342"/>
    <cellStyle name="Énfasis1 14 33" xfId="47717"/>
    <cellStyle name="Énfasis1 14 34" xfId="49076"/>
    <cellStyle name="Énfasis1 14 35" xfId="50414"/>
    <cellStyle name="Énfasis1 14 36" xfId="51722"/>
    <cellStyle name="Énfasis1 14 37" xfId="52994"/>
    <cellStyle name="Énfasis1 14 4" xfId="10208"/>
    <cellStyle name="Énfasis1 14 5" xfId="8281"/>
    <cellStyle name="Énfasis1 14 6" xfId="10034"/>
    <cellStyle name="Énfasis1 14 7" xfId="11182"/>
    <cellStyle name="Énfasis1 14 8" xfId="12590"/>
    <cellStyle name="Énfasis1 14 9" xfId="13998"/>
    <cellStyle name="Énfasis1 15" xfId="4222"/>
    <cellStyle name="Énfasis1 15 10" xfId="17634"/>
    <cellStyle name="Énfasis1 15 11" xfId="19042"/>
    <cellStyle name="Énfasis1 15 12" xfId="20450"/>
    <cellStyle name="Énfasis1 15 13" xfId="21858"/>
    <cellStyle name="Énfasis1 15 14" xfId="23266"/>
    <cellStyle name="Énfasis1 15 15" xfId="24674"/>
    <cellStyle name="Énfasis1 15 16" xfId="26082"/>
    <cellStyle name="Énfasis1 15 17" xfId="27490"/>
    <cellStyle name="Énfasis1 15 18" xfId="28898"/>
    <cellStyle name="Énfasis1 15 19" xfId="30308"/>
    <cellStyle name="Énfasis1 15 2" xfId="8796"/>
    <cellStyle name="Énfasis1 15 20" xfId="24831"/>
    <cellStyle name="Énfasis1 15 21" xfId="35686"/>
    <cellStyle name="Énfasis1 15 22" xfId="21839"/>
    <cellStyle name="Énfasis1 15 23" xfId="35943"/>
    <cellStyle name="Énfasis1 15 24" xfId="37351"/>
    <cellStyle name="Énfasis1 15 25" xfId="38759"/>
    <cellStyle name="Énfasis1 15 26" xfId="40165"/>
    <cellStyle name="Énfasis1 15 27" xfId="41570"/>
    <cellStyle name="Énfasis1 15 28" xfId="42970"/>
    <cellStyle name="Énfasis1 15 29" xfId="44369"/>
    <cellStyle name="Énfasis1 15 3" xfId="8055"/>
    <cellStyle name="Énfasis1 15 30" xfId="45763"/>
    <cellStyle name="Énfasis1 15 31" xfId="47144"/>
    <cellStyle name="Énfasis1 15 32" xfId="48511"/>
    <cellStyle name="Énfasis1 15 33" xfId="49861"/>
    <cellStyle name="Énfasis1 15 34" xfId="51180"/>
    <cellStyle name="Énfasis1 15 35" xfId="52475"/>
    <cellStyle name="Énfasis1 15 36" xfId="53715"/>
    <cellStyle name="Énfasis1 15 37" xfId="54877"/>
    <cellStyle name="Énfasis1 15 4" xfId="8706"/>
    <cellStyle name="Énfasis1 15 5" xfId="10594"/>
    <cellStyle name="Énfasis1 15 6" xfId="12002"/>
    <cellStyle name="Énfasis1 15 7" xfId="13410"/>
    <cellStyle name="Énfasis1 15 8" xfId="14818"/>
    <cellStyle name="Énfasis1 15 9" xfId="16226"/>
    <cellStyle name="Énfasis1 16" xfId="4346"/>
    <cellStyle name="Énfasis1 16 10" xfId="20440"/>
    <cellStyle name="Énfasis1 16 11" xfId="21848"/>
    <cellStyle name="Énfasis1 16 12" xfId="23256"/>
    <cellStyle name="Énfasis1 16 13" xfId="24664"/>
    <cellStyle name="Énfasis1 16 14" xfId="26072"/>
    <cellStyle name="Énfasis1 16 15" xfId="27480"/>
    <cellStyle name="Énfasis1 16 16" xfId="28888"/>
    <cellStyle name="Énfasis1 16 17" xfId="30298"/>
    <cellStyle name="Énfasis1 16 18" xfId="31705"/>
    <cellStyle name="Énfasis1 16 19" xfId="33115"/>
    <cellStyle name="Énfasis1 16 2" xfId="8908"/>
    <cellStyle name="Énfasis1 16 20" xfId="30562"/>
    <cellStyle name="Énfasis1 16 21" xfId="35933"/>
    <cellStyle name="Énfasis1 16 22" xfId="37341"/>
    <cellStyle name="Énfasis1 16 23" xfId="38749"/>
    <cellStyle name="Énfasis1 16 24" xfId="40155"/>
    <cellStyle name="Énfasis1 16 25" xfId="41560"/>
    <cellStyle name="Énfasis1 16 26" xfId="42960"/>
    <cellStyle name="Énfasis1 16 27" xfId="44359"/>
    <cellStyle name="Énfasis1 16 28" xfId="45753"/>
    <cellStyle name="Énfasis1 16 29" xfId="47134"/>
    <cellStyle name="Énfasis1 16 3" xfId="10584"/>
    <cellStyle name="Énfasis1 16 30" xfId="48501"/>
    <cellStyle name="Énfasis1 16 31" xfId="49851"/>
    <cellStyle name="Énfasis1 16 32" xfId="51170"/>
    <cellStyle name="Énfasis1 16 33" xfId="52465"/>
    <cellStyle name="Énfasis1 16 34" xfId="53705"/>
    <cellStyle name="Énfasis1 16 35" xfId="54869"/>
    <cellStyle name="Énfasis1 16 36" xfId="55928"/>
    <cellStyle name="Énfasis1 16 37" xfId="56825"/>
    <cellStyle name="Énfasis1 16 4" xfId="11992"/>
    <cellStyle name="Énfasis1 16 5" xfId="13400"/>
    <cellStyle name="Énfasis1 16 6" xfId="14808"/>
    <cellStyle name="Énfasis1 16 7" xfId="16216"/>
    <cellStyle name="Énfasis1 16 8" xfId="17624"/>
    <cellStyle name="Énfasis1 16 9" xfId="19032"/>
    <cellStyle name="Énfasis1 17" xfId="4470"/>
    <cellStyle name="Énfasis1 17 10" xfId="18289"/>
    <cellStyle name="Énfasis1 17 11" xfId="19697"/>
    <cellStyle name="Énfasis1 17 12" xfId="21105"/>
    <cellStyle name="Énfasis1 17 13" xfId="22513"/>
    <cellStyle name="Énfasis1 17 14" xfId="23921"/>
    <cellStyle name="Énfasis1 17 15" xfId="25329"/>
    <cellStyle name="Énfasis1 17 16" xfId="26737"/>
    <cellStyle name="Énfasis1 17 17" xfId="28145"/>
    <cellStyle name="Énfasis1 17 18" xfId="29554"/>
    <cellStyle name="Énfasis1 17 19" xfId="30963"/>
    <cellStyle name="Énfasis1 17 2" xfId="9018"/>
    <cellStyle name="Énfasis1 17 20" xfId="32645"/>
    <cellStyle name="Énfasis1 17 21" xfId="31307"/>
    <cellStyle name="Énfasis1 17 22" xfId="34853"/>
    <cellStyle name="Énfasis1 17 23" xfId="36599"/>
    <cellStyle name="Énfasis1 17 24" xfId="38007"/>
    <cellStyle name="Énfasis1 17 25" xfId="39413"/>
    <cellStyle name="Énfasis1 17 26" xfId="40818"/>
    <cellStyle name="Énfasis1 17 27" xfId="42222"/>
    <cellStyle name="Énfasis1 17 28" xfId="43621"/>
    <cellStyle name="Énfasis1 17 29" xfId="45017"/>
    <cellStyle name="Énfasis1 17 3" xfId="7985"/>
    <cellStyle name="Énfasis1 17 30" xfId="46408"/>
    <cellStyle name="Énfasis1 17 31" xfId="47782"/>
    <cellStyle name="Énfasis1 17 32" xfId="49141"/>
    <cellStyle name="Énfasis1 17 33" xfId="50478"/>
    <cellStyle name="Énfasis1 17 34" xfId="51786"/>
    <cellStyle name="Énfasis1 17 35" xfId="53056"/>
    <cellStyle name="Énfasis1 17 36" xfId="54259"/>
    <cellStyle name="Énfasis1 17 37" xfId="55370"/>
    <cellStyle name="Énfasis1 17 4" xfId="6489"/>
    <cellStyle name="Énfasis1 17 5" xfId="11249"/>
    <cellStyle name="Énfasis1 17 6" xfId="12657"/>
    <cellStyle name="Énfasis1 17 7" xfId="14065"/>
    <cellStyle name="Énfasis1 17 8" xfId="15473"/>
    <cellStyle name="Énfasis1 17 9" xfId="16881"/>
    <cellStyle name="Énfasis1 18" xfId="3307"/>
    <cellStyle name="Énfasis1 18 10" xfId="7631"/>
    <cellStyle name="Énfasis1 18 11" xfId="9732"/>
    <cellStyle name="Énfasis1 18 12" xfId="11390"/>
    <cellStyle name="Énfasis1 18 13" xfId="12798"/>
    <cellStyle name="Énfasis1 18 14" xfId="14206"/>
    <cellStyle name="Énfasis1 18 15" xfId="15614"/>
    <cellStyle name="Énfasis1 18 16" xfId="17022"/>
    <cellStyle name="Énfasis1 18 17" xfId="18430"/>
    <cellStyle name="Énfasis1 18 18" xfId="19838"/>
    <cellStyle name="Énfasis1 18 19" xfId="21246"/>
    <cellStyle name="Énfasis1 18 2" xfId="7893"/>
    <cellStyle name="Énfasis1 18 20" xfId="26541"/>
    <cellStyle name="Énfasis1 18 21" xfId="31735"/>
    <cellStyle name="Énfasis1 18 22" xfId="30230"/>
    <cellStyle name="Énfasis1 18 23" xfId="32984"/>
    <cellStyle name="Énfasis1 18 24" xfId="31597"/>
    <cellStyle name="Énfasis1 18 25" xfId="35710"/>
    <cellStyle name="Énfasis1 18 26" xfId="29054"/>
    <cellStyle name="Énfasis1 18 27" xfId="25990"/>
    <cellStyle name="Énfasis1 18 28" xfId="26649"/>
    <cellStyle name="Énfasis1 18 29" xfId="34890"/>
    <cellStyle name="Énfasis1 18 3" xfId="9777"/>
    <cellStyle name="Énfasis1 18 30" xfId="36740"/>
    <cellStyle name="Énfasis1 18 31" xfId="38148"/>
    <cellStyle name="Énfasis1 18 32" xfId="39554"/>
    <cellStyle name="Énfasis1 18 33" xfId="40959"/>
    <cellStyle name="Énfasis1 18 34" xfId="42362"/>
    <cellStyle name="Énfasis1 18 35" xfId="43761"/>
    <cellStyle name="Énfasis1 18 36" xfId="45157"/>
    <cellStyle name="Énfasis1 18 37" xfId="46547"/>
    <cellStyle name="Énfasis1 18 4" xfId="10145"/>
    <cellStyle name="Énfasis1 18 5" xfId="10284"/>
    <cellStyle name="Énfasis1 18 6" xfId="7599"/>
    <cellStyle name="Énfasis1 18 7" xfId="9723"/>
    <cellStyle name="Énfasis1 18 8" xfId="8730"/>
    <cellStyle name="Énfasis1 18 9" xfId="8664"/>
    <cellStyle name="Énfasis1 19" xfId="4721"/>
    <cellStyle name="Énfasis1 19 10" xfId="20696"/>
    <cellStyle name="Énfasis1 19 11" xfId="22104"/>
    <cellStyle name="Énfasis1 19 12" xfId="23512"/>
    <cellStyle name="Énfasis1 19 13" xfId="24920"/>
    <cellStyle name="Énfasis1 19 14" xfId="26328"/>
    <cellStyle name="Énfasis1 19 15" xfId="27736"/>
    <cellStyle name="Énfasis1 19 16" xfId="29145"/>
    <cellStyle name="Énfasis1 19 17" xfId="30554"/>
    <cellStyle name="Énfasis1 19 18" xfId="31962"/>
    <cellStyle name="Énfasis1 19 19" xfId="33371"/>
    <cellStyle name="Énfasis1 19 2" xfId="9249"/>
    <cellStyle name="Énfasis1 19 20" xfId="24909"/>
    <cellStyle name="Énfasis1 19 21" xfId="36190"/>
    <cellStyle name="Énfasis1 19 22" xfId="37598"/>
    <cellStyle name="Énfasis1 19 23" xfId="39004"/>
    <cellStyle name="Énfasis1 19 24" xfId="40410"/>
    <cellStyle name="Énfasis1 19 25" xfId="41814"/>
    <cellStyle name="Énfasis1 19 26" xfId="43214"/>
    <cellStyle name="Énfasis1 19 27" xfId="44612"/>
    <cellStyle name="Énfasis1 19 28" xfId="46004"/>
    <cellStyle name="Énfasis1 19 29" xfId="47381"/>
    <cellStyle name="Énfasis1 19 3" xfId="10840"/>
    <cellStyle name="Énfasis1 19 30" xfId="48746"/>
    <cellStyle name="Énfasis1 19 31" xfId="50088"/>
    <cellStyle name="Énfasis1 19 32" xfId="51401"/>
    <cellStyle name="Énfasis1 19 33" xfId="52687"/>
    <cellStyle name="Énfasis1 19 34" xfId="53915"/>
    <cellStyle name="Énfasis1 19 35" xfId="55057"/>
    <cellStyle name="Énfasis1 19 36" xfId="56092"/>
    <cellStyle name="Énfasis1 19 37" xfId="56947"/>
    <cellStyle name="Énfasis1 19 4" xfId="12248"/>
    <cellStyle name="Énfasis1 19 5" xfId="13656"/>
    <cellStyle name="Énfasis1 19 6" xfId="15064"/>
    <cellStyle name="Énfasis1 19 7" xfId="16472"/>
    <cellStyle name="Énfasis1 19 8" xfId="17880"/>
    <cellStyle name="Énfasis1 19 9" xfId="19288"/>
    <cellStyle name="Énfasis1 2" xfId="322"/>
    <cellStyle name="Énfasis1 2 10" xfId="1217"/>
    <cellStyle name="Énfasis1 2 11" xfId="1377"/>
    <cellStyle name="Énfasis1 2 12" xfId="1536"/>
    <cellStyle name="Énfasis1 2 13" xfId="1695"/>
    <cellStyle name="Énfasis1 2 14" xfId="1850"/>
    <cellStyle name="Énfasis1 2 15" xfId="2004"/>
    <cellStyle name="Énfasis1 2 16" xfId="2147"/>
    <cellStyle name="Énfasis1 2 17" xfId="2177"/>
    <cellStyle name="Énfasis1 2 18" xfId="2493"/>
    <cellStyle name="Énfasis1 2 19" xfId="2650"/>
    <cellStyle name="Énfasis1 2 2" xfId="391"/>
    <cellStyle name="Énfasis1 2 20" xfId="2575"/>
    <cellStyle name="Énfasis1 2 3" xfId="449"/>
    <cellStyle name="Énfasis1 2 4" xfId="551"/>
    <cellStyle name="Énfasis1 2 5" xfId="608"/>
    <cellStyle name="Énfasis1 2 5 2" xfId="57929"/>
    <cellStyle name="Énfasis1 2 6" xfId="665"/>
    <cellStyle name="Énfasis1 2 6 2" xfId="58008"/>
    <cellStyle name="Énfasis1 2 7" xfId="718"/>
    <cellStyle name="Énfasis1 2 7 2" xfId="58077"/>
    <cellStyle name="Énfasis1 2 8" xfId="897"/>
    <cellStyle name="Énfasis1 2 9" xfId="1057"/>
    <cellStyle name="Énfasis1 20" xfId="4844"/>
    <cellStyle name="Énfasis1 20 10" xfId="13770"/>
    <cellStyle name="Énfasis1 20 11" xfId="15178"/>
    <cellStyle name="Énfasis1 20 12" xfId="16586"/>
    <cellStyle name="Énfasis1 20 13" xfId="17994"/>
    <cellStyle name="Énfasis1 20 14" xfId="19402"/>
    <cellStyle name="Énfasis1 20 15" xfId="20810"/>
    <cellStyle name="Énfasis1 20 16" xfId="22218"/>
    <cellStyle name="Énfasis1 20 17" xfId="23626"/>
    <cellStyle name="Énfasis1 20 18" xfId="25034"/>
    <cellStyle name="Énfasis1 20 19" xfId="26442"/>
    <cellStyle name="Énfasis1 20 2" xfId="9363"/>
    <cellStyle name="Énfasis1 20 20" xfId="34114"/>
    <cellStyle name="Énfasis1 20 21" xfId="33373"/>
    <cellStyle name="Énfasis1 20 22" xfId="30570"/>
    <cellStyle name="Énfasis1 20 23" xfId="35691"/>
    <cellStyle name="Énfasis1 20 24" xfId="34225"/>
    <cellStyle name="Énfasis1 20 25" xfId="34427"/>
    <cellStyle name="Énfasis1 20 26" xfId="36304"/>
    <cellStyle name="Énfasis1 20 27" xfId="37712"/>
    <cellStyle name="Énfasis1 20 28" xfId="39118"/>
    <cellStyle name="Énfasis1 20 29" xfId="40523"/>
    <cellStyle name="Énfasis1 20 3" xfId="8036"/>
    <cellStyle name="Énfasis1 20 30" xfId="41927"/>
    <cellStyle name="Énfasis1 20 31" xfId="43327"/>
    <cellStyle name="Énfasis1 20 32" xfId="44724"/>
    <cellStyle name="Énfasis1 20 33" xfId="46116"/>
    <cellStyle name="Énfasis1 20 34" xfId="47493"/>
    <cellStyle name="Énfasis1 20 35" xfId="48856"/>
    <cellStyle name="Énfasis1 20 36" xfId="50197"/>
    <cellStyle name="Énfasis1 20 37" xfId="51510"/>
    <cellStyle name="Énfasis1 20 4" xfId="9209"/>
    <cellStyle name="Énfasis1 20 5" xfId="8965"/>
    <cellStyle name="Énfasis1 20 6" xfId="8711"/>
    <cellStyle name="Énfasis1 20 7" xfId="10111"/>
    <cellStyle name="Énfasis1 20 8" xfId="10954"/>
    <cellStyle name="Énfasis1 20 9" xfId="12362"/>
    <cellStyle name="Énfasis1 21" xfId="4968"/>
    <cellStyle name="Énfasis1 21 10" xfId="17344"/>
    <cellStyle name="Énfasis1 21 11" xfId="18752"/>
    <cellStyle name="Énfasis1 21 12" xfId="20160"/>
    <cellStyle name="Énfasis1 21 13" xfId="21568"/>
    <cellStyle name="Énfasis1 21 14" xfId="22976"/>
    <cellStyle name="Énfasis1 21 15" xfId="24384"/>
    <cellStyle name="Énfasis1 21 16" xfId="25792"/>
    <cellStyle name="Énfasis1 21 17" xfId="27200"/>
    <cellStyle name="Énfasis1 21 18" xfId="28608"/>
    <cellStyle name="Énfasis1 21 19" xfId="30018"/>
    <cellStyle name="Énfasis1 21 2" xfId="9473"/>
    <cellStyle name="Énfasis1 21 20" xfId="32791"/>
    <cellStyle name="Énfasis1 21 21" xfId="23363"/>
    <cellStyle name="Énfasis1 21 22" xfId="30970"/>
    <cellStyle name="Énfasis1 21 23" xfId="35256"/>
    <cellStyle name="Énfasis1 21 24" xfId="37063"/>
    <cellStyle name="Énfasis1 21 25" xfId="38471"/>
    <cellStyle name="Énfasis1 21 26" xfId="39877"/>
    <cellStyle name="Énfasis1 21 27" xfId="41282"/>
    <cellStyle name="Énfasis1 21 28" xfId="42684"/>
    <cellStyle name="Énfasis1 21 29" xfId="44083"/>
    <cellStyle name="Énfasis1 21 3" xfId="7346"/>
    <cellStyle name="Énfasis1 21 30" xfId="45479"/>
    <cellStyle name="Énfasis1 21 31" xfId="46865"/>
    <cellStyle name="Énfasis1 21 32" xfId="48235"/>
    <cellStyle name="Énfasis1 21 33" xfId="49587"/>
    <cellStyle name="Énfasis1 21 34" xfId="50913"/>
    <cellStyle name="Énfasis1 21 35" xfId="52216"/>
    <cellStyle name="Énfasis1 21 36" xfId="53469"/>
    <cellStyle name="Énfasis1 21 37" xfId="54654"/>
    <cellStyle name="Énfasis1 21 4" xfId="6346"/>
    <cellStyle name="Énfasis1 21 5" xfId="8535"/>
    <cellStyle name="Énfasis1 21 6" xfId="11712"/>
    <cellStyle name="Énfasis1 21 7" xfId="13120"/>
    <cellStyle name="Énfasis1 21 8" xfId="14528"/>
    <cellStyle name="Énfasis1 21 9" xfId="15936"/>
    <cellStyle name="Énfasis1 22" xfId="5087"/>
    <cellStyle name="Énfasis1 22 10" xfId="21355"/>
    <cellStyle name="Énfasis1 22 11" xfId="22763"/>
    <cellStyle name="Énfasis1 22 12" xfId="24171"/>
    <cellStyle name="Énfasis1 22 13" xfId="25579"/>
    <cellStyle name="Énfasis1 22 14" xfId="26987"/>
    <cellStyle name="Énfasis1 22 15" xfId="28395"/>
    <cellStyle name="Énfasis1 22 16" xfId="29805"/>
    <cellStyle name="Énfasis1 22 17" xfId="31212"/>
    <cellStyle name="Énfasis1 22 18" xfId="32622"/>
    <cellStyle name="Énfasis1 22 19" xfId="34029"/>
    <cellStyle name="Énfasis1 22 2" xfId="9581"/>
    <cellStyle name="Énfasis1 22 20" xfId="35121"/>
    <cellStyle name="Énfasis1 22 21" xfId="36850"/>
    <cellStyle name="Énfasis1 22 22" xfId="38258"/>
    <cellStyle name="Énfasis1 22 23" xfId="39664"/>
    <cellStyle name="Énfasis1 22 24" xfId="41069"/>
    <cellStyle name="Énfasis1 22 25" xfId="42471"/>
    <cellStyle name="Énfasis1 22 26" xfId="43870"/>
    <cellStyle name="Énfasis1 22 27" xfId="45266"/>
    <cellStyle name="Énfasis1 22 28" xfId="46654"/>
    <cellStyle name="Énfasis1 22 29" xfId="48025"/>
    <cellStyle name="Énfasis1 22 3" xfId="11499"/>
    <cellStyle name="Énfasis1 22 30" xfId="49378"/>
    <cellStyle name="Énfasis1 22 31" xfId="50707"/>
    <cellStyle name="Énfasis1 22 32" xfId="52011"/>
    <cellStyle name="Énfasis1 22 33" xfId="53274"/>
    <cellStyle name="Énfasis1 22 34" xfId="54468"/>
    <cellStyle name="Énfasis1 22 35" xfId="55562"/>
    <cellStyle name="Énfasis1 22 36" xfId="56529"/>
    <cellStyle name="Énfasis1 22 37" xfId="57292"/>
    <cellStyle name="Énfasis1 22 4" xfId="12907"/>
    <cellStyle name="Énfasis1 22 5" xfId="14315"/>
    <cellStyle name="Énfasis1 22 6" xfId="15723"/>
    <cellStyle name="Énfasis1 22 7" xfId="17131"/>
    <cellStyle name="Énfasis1 22 8" xfId="18539"/>
    <cellStyle name="Énfasis1 22 9" xfId="19947"/>
    <cellStyle name="Énfasis1 23" xfId="5219"/>
    <cellStyle name="Énfasis1 23 10" xfId="18976"/>
    <cellStyle name="Énfasis1 23 11" xfId="20384"/>
    <cellStyle name="Énfasis1 23 12" xfId="21792"/>
    <cellStyle name="Énfasis1 23 13" xfId="23200"/>
    <cellStyle name="Énfasis1 23 14" xfId="24608"/>
    <cellStyle name="Énfasis1 23 15" xfId="26016"/>
    <cellStyle name="Énfasis1 23 16" xfId="27424"/>
    <cellStyle name="Énfasis1 23 17" xfId="28832"/>
    <cellStyle name="Énfasis1 23 18" xfId="30242"/>
    <cellStyle name="Énfasis1 23 19" xfId="31649"/>
    <cellStyle name="Énfasis1 23 2" xfId="9711"/>
    <cellStyle name="Énfasis1 23 20" xfId="34095"/>
    <cellStyle name="Énfasis1 23 21" xfId="24730"/>
    <cellStyle name="Énfasis1 23 22" xfId="35877"/>
    <cellStyle name="Énfasis1 23 23" xfId="37285"/>
    <cellStyle name="Énfasis1 23 24" xfId="38693"/>
    <cellStyle name="Énfasis1 23 25" xfId="40099"/>
    <cellStyle name="Énfasis1 23 26" xfId="41504"/>
    <cellStyle name="Énfasis1 23 27" xfId="42904"/>
    <cellStyle name="Énfasis1 23 28" xfId="44303"/>
    <cellStyle name="Énfasis1 23 29" xfId="45698"/>
    <cellStyle name="Énfasis1 23 3" xfId="8547"/>
    <cellStyle name="Énfasis1 23 30" xfId="47080"/>
    <cellStyle name="Énfasis1 23 31" xfId="48447"/>
    <cellStyle name="Énfasis1 23 32" xfId="49797"/>
    <cellStyle name="Énfasis1 23 33" xfId="51117"/>
    <cellStyle name="Énfasis1 23 34" xfId="52412"/>
    <cellStyle name="Énfasis1 23 35" xfId="53653"/>
    <cellStyle name="Énfasis1 23 36" xfId="54818"/>
    <cellStyle name="Énfasis1 23 37" xfId="55881"/>
    <cellStyle name="Énfasis1 23 4" xfId="10528"/>
    <cellStyle name="Énfasis1 23 5" xfId="11936"/>
    <cellStyle name="Énfasis1 23 6" xfId="13344"/>
    <cellStyle name="Énfasis1 23 7" xfId="14752"/>
    <cellStyle name="Énfasis1 23 8" xfId="16160"/>
    <cellStyle name="Énfasis1 23 9" xfId="17568"/>
    <cellStyle name="Énfasis1 24" xfId="5345"/>
    <cellStyle name="Énfasis1 24 10" xfId="10984"/>
    <cellStyle name="Énfasis1 24 11" xfId="12392"/>
    <cellStyle name="Énfasis1 24 12" xfId="13800"/>
    <cellStyle name="Énfasis1 24 13" xfId="15208"/>
    <cellStyle name="Énfasis1 24 14" xfId="16616"/>
    <cellStyle name="Énfasis1 24 15" xfId="18024"/>
    <cellStyle name="Énfasis1 24 16" xfId="19432"/>
    <cellStyle name="Énfasis1 24 17" xfId="20840"/>
    <cellStyle name="Énfasis1 24 18" xfId="22248"/>
    <cellStyle name="Énfasis1 24 19" xfId="23656"/>
    <cellStyle name="Énfasis1 24 2" xfId="9834"/>
    <cellStyle name="Énfasis1 24 20" xfId="30972"/>
    <cellStyle name="Énfasis1 24 21" xfId="20906"/>
    <cellStyle name="Énfasis1 24 22" xfId="35002"/>
    <cellStyle name="Énfasis1 24 23" xfId="33522"/>
    <cellStyle name="Énfasis1 24 24" xfId="26428"/>
    <cellStyle name="Énfasis1 24 25" xfId="23145"/>
    <cellStyle name="Énfasis1 24 26" xfId="30549"/>
    <cellStyle name="Énfasis1 24 27" xfId="34575"/>
    <cellStyle name="Énfasis1 24 28" xfId="36334"/>
    <cellStyle name="Énfasis1 24 29" xfId="37742"/>
    <cellStyle name="Énfasis1 24 3" xfId="6727"/>
    <cellStyle name="Énfasis1 24 30" xfId="39148"/>
    <cellStyle name="Énfasis1 24 31" xfId="40553"/>
    <cellStyle name="Énfasis1 24 32" xfId="41957"/>
    <cellStyle name="Énfasis1 24 33" xfId="43357"/>
    <cellStyle name="Énfasis1 24 34" xfId="44754"/>
    <cellStyle name="Énfasis1 24 35" xfId="46146"/>
    <cellStyle name="Énfasis1 24 36" xfId="47523"/>
    <cellStyle name="Énfasis1 24 37" xfId="48886"/>
    <cellStyle name="Énfasis1 24 4" xfId="9731"/>
    <cellStyle name="Énfasis1 24 5" xfId="8393"/>
    <cellStyle name="Énfasis1 24 6" xfId="6058"/>
    <cellStyle name="Énfasis1 24 7" xfId="10353"/>
    <cellStyle name="Énfasis1 24 8" xfId="6947"/>
    <cellStyle name="Énfasis1 24 9" xfId="9846"/>
    <cellStyle name="Énfasis1 25" xfId="5471"/>
    <cellStyle name="Énfasis1 25 10" xfId="21335"/>
    <cellStyle name="Énfasis1 25 11" xfId="22743"/>
    <cellStyle name="Énfasis1 25 12" xfId="24151"/>
    <cellStyle name="Énfasis1 25 13" xfId="25559"/>
    <cellStyle name="Énfasis1 25 14" xfId="26967"/>
    <cellStyle name="Énfasis1 25 15" xfId="28375"/>
    <cellStyle name="Énfasis1 25 16" xfId="29785"/>
    <cellStyle name="Énfasis1 25 17" xfId="31192"/>
    <cellStyle name="Énfasis1 25 18" xfId="32602"/>
    <cellStyle name="Énfasis1 25 19" xfId="34009"/>
    <cellStyle name="Énfasis1 25 2" xfId="9955"/>
    <cellStyle name="Énfasis1 25 20" xfId="35101"/>
    <cellStyle name="Énfasis1 25 21" xfId="36830"/>
    <cellStyle name="Énfasis1 25 22" xfId="38238"/>
    <cellStyle name="Énfasis1 25 23" xfId="39644"/>
    <cellStyle name="Énfasis1 25 24" xfId="41049"/>
    <cellStyle name="Énfasis1 25 25" xfId="42451"/>
    <cellStyle name="Énfasis1 25 26" xfId="43850"/>
    <cellStyle name="Énfasis1 25 27" xfId="45246"/>
    <cellStyle name="Énfasis1 25 28" xfId="46636"/>
    <cellStyle name="Énfasis1 25 29" xfId="48008"/>
    <cellStyle name="Énfasis1 25 3" xfId="11479"/>
    <cellStyle name="Énfasis1 25 30" xfId="49361"/>
    <cellStyle name="Énfasis1 25 31" xfId="50692"/>
    <cellStyle name="Énfasis1 25 32" xfId="51996"/>
    <cellStyle name="Énfasis1 25 33" xfId="53259"/>
    <cellStyle name="Énfasis1 25 34" xfId="54454"/>
    <cellStyle name="Énfasis1 25 35" xfId="55549"/>
    <cellStyle name="Énfasis1 25 36" xfId="56517"/>
    <cellStyle name="Énfasis1 25 37" xfId="57285"/>
    <cellStyle name="Énfasis1 25 4" xfId="12887"/>
    <cellStyle name="Énfasis1 25 5" xfId="14295"/>
    <cellStyle name="Énfasis1 25 6" xfId="15703"/>
    <cellStyle name="Énfasis1 25 7" xfId="17111"/>
    <cellStyle name="Énfasis1 25 8" xfId="18519"/>
    <cellStyle name="Énfasis1 25 9" xfId="19927"/>
    <cellStyle name="Énfasis1 26" xfId="5593"/>
    <cellStyle name="Énfasis1 26 10" xfId="20655"/>
    <cellStyle name="Énfasis1 26 11" xfId="22063"/>
    <cellStyle name="Énfasis1 26 12" xfId="23471"/>
    <cellStyle name="Énfasis1 26 13" xfId="24879"/>
    <cellStyle name="Énfasis1 26 14" xfId="26287"/>
    <cellStyle name="Énfasis1 26 15" xfId="27695"/>
    <cellStyle name="Énfasis1 26 16" xfId="29104"/>
    <cellStyle name="Énfasis1 26 17" xfId="30513"/>
    <cellStyle name="Énfasis1 26 18" xfId="31921"/>
    <cellStyle name="Énfasis1 26 19" xfId="33330"/>
    <cellStyle name="Énfasis1 26 2" xfId="10074"/>
    <cellStyle name="Énfasis1 26 20" xfId="33910"/>
    <cellStyle name="Énfasis1 26 21" xfId="36149"/>
    <cellStyle name="Énfasis1 26 22" xfId="37557"/>
    <cellStyle name="Énfasis1 26 23" xfId="38963"/>
    <cellStyle name="Énfasis1 26 24" xfId="40369"/>
    <cellStyle name="Énfasis1 26 25" xfId="41773"/>
    <cellStyle name="Énfasis1 26 26" xfId="43173"/>
    <cellStyle name="Énfasis1 26 27" xfId="44572"/>
    <cellStyle name="Énfasis1 26 28" xfId="45965"/>
    <cellStyle name="Énfasis1 26 29" xfId="47342"/>
    <cellStyle name="Énfasis1 26 3" xfId="10799"/>
    <cellStyle name="Énfasis1 26 30" xfId="48707"/>
    <cellStyle name="Énfasis1 26 31" xfId="50053"/>
    <cellStyle name="Énfasis1 26 32" xfId="51369"/>
    <cellStyle name="Énfasis1 26 33" xfId="52658"/>
    <cellStyle name="Énfasis1 26 34" xfId="53889"/>
    <cellStyle name="Énfasis1 26 35" xfId="55032"/>
    <cellStyle name="Énfasis1 26 36" xfId="56073"/>
    <cellStyle name="Énfasis1 26 37" xfId="56937"/>
    <cellStyle name="Énfasis1 26 4" xfId="12207"/>
    <cellStyle name="Énfasis1 26 5" xfId="13615"/>
    <cellStyle name="Énfasis1 26 6" xfId="15023"/>
    <cellStyle name="Énfasis1 26 7" xfId="16431"/>
    <cellStyle name="Énfasis1 26 8" xfId="17839"/>
    <cellStyle name="Énfasis1 26 9" xfId="19247"/>
    <cellStyle name="Énfasis1 27" xfId="5793"/>
    <cellStyle name="Énfasis1 27 10" xfId="20914"/>
    <cellStyle name="Énfasis1 27 11" xfId="22322"/>
    <cellStyle name="Énfasis1 27 12" xfId="23730"/>
    <cellStyle name="Énfasis1 27 13" xfId="25138"/>
    <cellStyle name="Énfasis1 27 14" xfId="26546"/>
    <cellStyle name="Énfasis1 27 15" xfId="27954"/>
    <cellStyle name="Énfasis1 27 16" xfId="29363"/>
    <cellStyle name="Énfasis1 27 17" xfId="30772"/>
    <cellStyle name="Énfasis1 27 18" xfId="32180"/>
    <cellStyle name="Énfasis1 27 19" xfId="33588"/>
    <cellStyle name="Énfasis1 27 2" xfId="10260"/>
    <cellStyle name="Énfasis1 27 20" xfId="34536"/>
    <cellStyle name="Énfasis1 27 21" xfId="36408"/>
    <cellStyle name="Énfasis1 27 22" xfId="37816"/>
    <cellStyle name="Énfasis1 27 23" xfId="39222"/>
    <cellStyle name="Énfasis1 27 24" xfId="40627"/>
    <cellStyle name="Énfasis1 27 25" xfId="42031"/>
    <cellStyle name="Énfasis1 27 26" xfId="43431"/>
    <cellStyle name="Énfasis1 27 27" xfId="44827"/>
    <cellStyle name="Énfasis1 27 28" xfId="46219"/>
    <cellStyle name="Énfasis1 27 29" xfId="47596"/>
    <cellStyle name="Énfasis1 27 3" xfId="11058"/>
    <cellStyle name="Énfasis1 27 30" xfId="48957"/>
    <cellStyle name="Énfasis1 27 31" xfId="50296"/>
    <cellStyle name="Énfasis1 27 32" xfId="51606"/>
    <cellStyle name="Énfasis1 27 33" xfId="52885"/>
    <cellStyle name="Énfasis1 27 34" xfId="54098"/>
    <cellStyle name="Énfasis1 27 35" xfId="55222"/>
    <cellStyle name="Énfasis1 27 36" xfId="56236"/>
    <cellStyle name="Énfasis1 27 37" xfId="57060"/>
    <cellStyle name="Énfasis1 27 4" xfId="12466"/>
    <cellStyle name="Énfasis1 27 5" xfId="13874"/>
    <cellStyle name="Énfasis1 27 6" xfId="15282"/>
    <cellStyle name="Énfasis1 27 7" xfId="16690"/>
    <cellStyle name="Énfasis1 27 8" xfId="18098"/>
    <cellStyle name="Énfasis1 27 9" xfId="19506"/>
    <cellStyle name="Énfasis1 28" xfId="5860"/>
    <cellStyle name="Énfasis1 28 10" xfId="16893"/>
    <cellStyle name="Énfasis1 28 11" xfId="18301"/>
    <cellStyle name="Énfasis1 28 12" xfId="19709"/>
    <cellStyle name="Énfasis1 28 13" xfId="21117"/>
    <cellStyle name="Énfasis1 28 14" xfId="22525"/>
    <cellStyle name="Énfasis1 28 15" xfId="23933"/>
    <cellStyle name="Énfasis1 28 16" xfId="25341"/>
    <cellStyle name="Énfasis1 28 17" xfId="26749"/>
    <cellStyle name="Énfasis1 28 18" xfId="28157"/>
    <cellStyle name="Énfasis1 28 19" xfId="29566"/>
    <cellStyle name="Énfasis1 28 2" xfId="10319"/>
    <cellStyle name="Énfasis1 28 20" xfId="32643"/>
    <cellStyle name="Énfasis1 28 21" xfId="32822"/>
    <cellStyle name="Énfasis1 28 22" xfId="34974"/>
    <cellStyle name="Énfasis1 28 23" xfId="34751"/>
    <cellStyle name="Énfasis1 28 24" xfId="36611"/>
    <cellStyle name="Énfasis1 28 25" xfId="38019"/>
    <cellStyle name="Énfasis1 28 26" xfId="39425"/>
    <cellStyle name="Énfasis1 28 27" xfId="40830"/>
    <cellStyle name="Énfasis1 28 28" xfId="42234"/>
    <cellStyle name="Énfasis1 28 29" xfId="43633"/>
    <cellStyle name="Énfasis1 28 3" xfId="7848"/>
    <cellStyle name="Énfasis1 28 30" xfId="45029"/>
    <cellStyle name="Énfasis1 28 31" xfId="46420"/>
    <cellStyle name="Énfasis1 28 32" xfId="47794"/>
    <cellStyle name="Énfasis1 28 33" xfId="49153"/>
    <cellStyle name="Énfasis1 28 34" xfId="50490"/>
    <cellStyle name="Énfasis1 28 35" xfId="51797"/>
    <cellStyle name="Énfasis1 28 36" xfId="53067"/>
    <cellStyle name="Énfasis1 28 37" xfId="54270"/>
    <cellStyle name="Énfasis1 28 4" xfId="7221"/>
    <cellStyle name="Énfasis1 28 5" xfId="8365"/>
    <cellStyle name="Énfasis1 28 6" xfId="11261"/>
    <cellStyle name="Énfasis1 28 7" xfId="12669"/>
    <cellStyle name="Énfasis1 28 8" xfId="14077"/>
    <cellStyle name="Énfasis1 28 9" xfId="15485"/>
    <cellStyle name="Énfasis1 29" xfId="5987"/>
    <cellStyle name="Énfasis1 29 10" xfId="21702"/>
    <cellStyle name="Énfasis1 29 11" xfId="23110"/>
    <cellStyle name="Énfasis1 29 12" xfId="24518"/>
    <cellStyle name="Énfasis1 29 13" xfId="25926"/>
    <cellStyle name="Énfasis1 29 14" xfId="27334"/>
    <cellStyle name="Énfasis1 29 15" xfId="28742"/>
    <cellStyle name="Énfasis1 29 16" xfId="30152"/>
    <cellStyle name="Énfasis1 29 17" xfId="31559"/>
    <cellStyle name="Énfasis1 29 18" xfId="32969"/>
    <cellStyle name="Énfasis1 29 19" xfId="34375"/>
    <cellStyle name="Énfasis1 29 2" xfId="10438"/>
    <cellStyle name="Énfasis1 29 20" xfId="35788"/>
    <cellStyle name="Énfasis1 29 21" xfId="37196"/>
    <cellStyle name="Énfasis1 29 22" xfId="38604"/>
    <cellStyle name="Énfasis1 29 23" xfId="40010"/>
    <cellStyle name="Énfasis1 29 24" xfId="41415"/>
    <cellStyle name="Énfasis1 29 25" xfId="42817"/>
    <cellStyle name="Énfasis1 29 26" xfId="44216"/>
    <cellStyle name="Énfasis1 29 27" xfId="45612"/>
    <cellStyle name="Énfasis1 29 28" xfId="46996"/>
    <cellStyle name="Énfasis1 29 29" xfId="48365"/>
    <cellStyle name="Énfasis1 29 3" xfId="11846"/>
    <cellStyle name="Énfasis1 29 30" xfId="49716"/>
    <cellStyle name="Énfasis1 29 31" xfId="51038"/>
    <cellStyle name="Énfasis1 29 32" xfId="52336"/>
    <cellStyle name="Énfasis1 29 33" xfId="53581"/>
    <cellStyle name="Énfasis1 29 34" xfId="54752"/>
    <cellStyle name="Énfasis1 29 35" xfId="55821"/>
    <cellStyle name="Énfasis1 29 36" xfId="56746"/>
    <cellStyle name="Énfasis1 29 37" xfId="57452"/>
    <cellStyle name="Énfasis1 29 4" xfId="13254"/>
    <cellStyle name="Énfasis1 29 5" xfId="14662"/>
    <cellStyle name="Énfasis1 29 6" xfId="16070"/>
    <cellStyle name="Énfasis1 29 7" xfId="17478"/>
    <cellStyle name="Énfasis1 29 8" xfId="18886"/>
    <cellStyle name="Énfasis1 29 9" xfId="20294"/>
    <cellStyle name="Énfasis1 3" xfId="473"/>
    <cellStyle name="Énfasis1 3 10" xfId="2105"/>
    <cellStyle name="Énfasis1 3 11" xfId="2251"/>
    <cellStyle name="Énfasis1 3 12" xfId="2440"/>
    <cellStyle name="Énfasis1 3 13" xfId="2597"/>
    <cellStyle name="Énfasis1 3 14" xfId="2746"/>
    <cellStyle name="Énfasis1 3 15" xfId="2887"/>
    <cellStyle name="Énfasis1 3 16" xfId="3061"/>
    <cellStyle name="Énfasis1 3 2" xfId="843"/>
    <cellStyle name="Énfasis1 3 2 2" xfId="57969"/>
    <cellStyle name="Énfasis1 3 3" xfId="1003"/>
    <cellStyle name="Énfasis1 3 3 2" xfId="58048"/>
    <cellStyle name="Énfasis1 3 4" xfId="1163"/>
    <cellStyle name="Énfasis1 3 4 2" xfId="58117"/>
    <cellStyle name="Énfasis1 3 5" xfId="1323"/>
    <cellStyle name="Énfasis1 3 6" xfId="1482"/>
    <cellStyle name="Énfasis1 3 7" xfId="1641"/>
    <cellStyle name="Énfasis1 3 8" xfId="1797"/>
    <cellStyle name="Énfasis1 3 9" xfId="1953"/>
    <cellStyle name="Énfasis1 30" xfId="6114"/>
    <cellStyle name="Énfasis1 30 10" xfId="21819"/>
    <cellStyle name="Énfasis1 30 11" xfId="23227"/>
    <cellStyle name="Énfasis1 30 12" xfId="24635"/>
    <cellStyle name="Énfasis1 30 13" xfId="26043"/>
    <cellStyle name="Énfasis1 30 14" xfId="27451"/>
    <cellStyle name="Énfasis1 30 15" xfId="28859"/>
    <cellStyle name="Énfasis1 30 16" xfId="30269"/>
    <cellStyle name="Énfasis1 30 17" xfId="31676"/>
    <cellStyle name="Énfasis1 30 18" xfId="33086"/>
    <cellStyle name="Énfasis1 30 19" xfId="34492"/>
    <cellStyle name="Énfasis1 30 2" xfId="10555"/>
    <cellStyle name="Énfasis1 30 20" xfId="35904"/>
    <cellStyle name="Énfasis1 30 21" xfId="37312"/>
    <cellStyle name="Énfasis1 30 22" xfId="38720"/>
    <cellStyle name="Énfasis1 30 23" xfId="40126"/>
    <cellStyle name="Énfasis1 30 24" xfId="41531"/>
    <cellStyle name="Énfasis1 30 25" xfId="42931"/>
    <cellStyle name="Énfasis1 30 26" xfId="44330"/>
    <cellStyle name="Énfasis1 30 27" xfId="45725"/>
    <cellStyle name="Énfasis1 30 28" xfId="47106"/>
    <cellStyle name="Énfasis1 30 29" xfId="48473"/>
    <cellStyle name="Énfasis1 30 3" xfId="11963"/>
    <cellStyle name="Énfasis1 30 30" xfId="49823"/>
    <cellStyle name="Énfasis1 30 31" xfId="51143"/>
    <cellStyle name="Énfasis1 30 32" xfId="52438"/>
    <cellStyle name="Énfasis1 30 33" xfId="53679"/>
    <cellStyle name="Énfasis1 30 34" xfId="54843"/>
    <cellStyle name="Énfasis1 30 35" xfId="55905"/>
    <cellStyle name="Énfasis1 30 36" xfId="56809"/>
    <cellStyle name="Énfasis1 30 37" xfId="57489"/>
    <cellStyle name="Énfasis1 30 4" xfId="13371"/>
    <cellStyle name="Énfasis1 30 5" xfId="14779"/>
    <cellStyle name="Énfasis1 30 6" xfId="16187"/>
    <cellStyle name="Énfasis1 30 7" xfId="17595"/>
    <cellStyle name="Énfasis1 30 8" xfId="19003"/>
    <cellStyle name="Énfasis1 30 9" xfId="20411"/>
    <cellStyle name="Énfasis1 31" xfId="6241"/>
    <cellStyle name="Énfasis1 31 10" xfId="21936"/>
    <cellStyle name="Énfasis1 31 11" xfId="23344"/>
    <cellStyle name="Énfasis1 31 12" xfId="24752"/>
    <cellStyle name="Énfasis1 31 13" xfId="26160"/>
    <cellStyle name="Énfasis1 31 14" xfId="27568"/>
    <cellStyle name="Énfasis1 31 15" xfId="28976"/>
    <cellStyle name="Énfasis1 31 16" xfId="30386"/>
    <cellStyle name="Énfasis1 31 17" xfId="31793"/>
    <cellStyle name="Énfasis1 31 18" xfId="33202"/>
    <cellStyle name="Énfasis1 31 19" xfId="34609"/>
    <cellStyle name="Énfasis1 31 2" xfId="10672"/>
    <cellStyle name="Énfasis1 31 20" xfId="36021"/>
    <cellStyle name="Énfasis1 31 21" xfId="37429"/>
    <cellStyle name="Énfasis1 31 22" xfId="38837"/>
    <cellStyle name="Énfasis1 31 23" xfId="40243"/>
    <cellStyle name="Énfasis1 31 24" xfId="41647"/>
    <cellStyle name="Énfasis1 31 25" xfId="43047"/>
    <cellStyle name="Énfasis1 31 26" xfId="44446"/>
    <cellStyle name="Énfasis1 31 27" xfId="45839"/>
    <cellStyle name="Énfasis1 31 28" xfId="47218"/>
    <cellStyle name="Énfasis1 31 29" xfId="48584"/>
    <cellStyle name="Énfasis1 31 3" xfId="12080"/>
    <cellStyle name="Énfasis1 31 30" xfId="49934"/>
    <cellStyle name="Énfasis1 31 31" xfId="51253"/>
    <cellStyle name="Énfasis1 31 32" xfId="52546"/>
    <cellStyle name="Énfasis1 31 33" xfId="53784"/>
    <cellStyle name="Énfasis1 31 34" xfId="54938"/>
    <cellStyle name="Énfasis1 31 35" xfId="55989"/>
    <cellStyle name="Énfasis1 31 36" xfId="56868"/>
    <cellStyle name="Énfasis1 31 37" xfId="57526"/>
    <cellStyle name="Énfasis1 31 4" xfId="13488"/>
    <cellStyle name="Énfasis1 31 5" xfId="14896"/>
    <cellStyle name="Énfasis1 31 6" xfId="16304"/>
    <cellStyle name="Énfasis1 31 7" xfId="17712"/>
    <cellStyle name="Énfasis1 31 8" xfId="19120"/>
    <cellStyle name="Énfasis1 31 9" xfId="20528"/>
    <cellStyle name="Énfasis1 32" xfId="6368"/>
    <cellStyle name="Énfasis1 32 10" xfId="22050"/>
    <cellStyle name="Énfasis1 32 11" xfId="23458"/>
    <cellStyle name="Énfasis1 32 12" xfId="24866"/>
    <cellStyle name="Énfasis1 32 13" xfId="26274"/>
    <cellStyle name="Énfasis1 32 14" xfId="27682"/>
    <cellStyle name="Énfasis1 32 15" xfId="29091"/>
    <cellStyle name="Énfasis1 32 16" xfId="30500"/>
    <cellStyle name="Énfasis1 32 17" xfId="31908"/>
    <cellStyle name="Énfasis1 32 18" xfId="33317"/>
    <cellStyle name="Énfasis1 32 19" xfId="34725"/>
    <cellStyle name="Énfasis1 32 2" xfId="10786"/>
    <cellStyle name="Énfasis1 32 20" xfId="36136"/>
    <cellStyle name="Énfasis1 32 21" xfId="37544"/>
    <cellStyle name="Énfasis1 32 22" xfId="38950"/>
    <cellStyle name="Énfasis1 32 23" xfId="40356"/>
    <cellStyle name="Énfasis1 32 24" xfId="41760"/>
    <cellStyle name="Énfasis1 32 25" xfId="43160"/>
    <cellStyle name="Énfasis1 32 26" xfId="44559"/>
    <cellStyle name="Énfasis1 32 27" xfId="45952"/>
    <cellStyle name="Énfasis1 32 28" xfId="47329"/>
    <cellStyle name="Énfasis1 32 29" xfId="48694"/>
    <cellStyle name="Énfasis1 32 3" xfId="12194"/>
    <cellStyle name="Énfasis1 32 30" xfId="50040"/>
    <cellStyle name="Énfasis1 32 31" xfId="51356"/>
    <cellStyle name="Énfasis1 32 32" xfId="52645"/>
    <cellStyle name="Énfasis1 32 33" xfId="53876"/>
    <cellStyle name="Énfasis1 32 34" xfId="55019"/>
    <cellStyle name="Énfasis1 32 35" xfId="56060"/>
    <cellStyle name="Énfasis1 32 36" xfId="56925"/>
    <cellStyle name="Énfasis1 32 37" xfId="57562"/>
    <cellStyle name="Énfasis1 32 4" xfId="13602"/>
    <cellStyle name="Énfasis1 32 5" xfId="15010"/>
    <cellStyle name="Énfasis1 32 6" xfId="16418"/>
    <cellStyle name="Énfasis1 32 7" xfId="17826"/>
    <cellStyle name="Énfasis1 32 8" xfId="19234"/>
    <cellStyle name="Énfasis1 32 9" xfId="20642"/>
    <cellStyle name="Énfasis1 33" xfId="6495"/>
    <cellStyle name="Énfasis1 33 10" xfId="22166"/>
    <cellStyle name="Énfasis1 33 11" xfId="23574"/>
    <cellStyle name="Énfasis1 33 12" xfId="24982"/>
    <cellStyle name="Énfasis1 33 13" xfId="26390"/>
    <cellStyle name="Énfasis1 33 14" xfId="27798"/>
    <cellStyle name="Énfasis1 33 15" xfId="29207"/>
    <cellStyle name="Énfasis1 33 16" xfId="30616"/>
    <cellStyle name="Énfasis1 33 17" xfId="32024"/>
    <cellStyle name="Énfasis1 33 18" xfId="33433"/>
    <cellStyle name="Énfasis1 33 19" xfId="34841"/>
    <cellStyle name="Énfasis1 33 2" xfId="10902"/>
    <cellStyle name="Énfasis1 33 20" xfId="36252"/>
    <cellStyle name="Énfasis1 33 21" xfId="37660"/>
    <cellStyle name="Énfasis1 33 22" xfId="39066"/>
    <cellStyle name="Énfasis1 33 23" xfId="40471"/>
    <cellStyle name="Énfasis1 33 24" xfId="41875"/>
    <cellStyle name="Énfasis1 33 25" xfId="43275"/>
    <cellStyle name="Énfasis1 33 26" xfId="44673"/>
    <cellStyle name="Énfasis1 33 27" xfId="46065"/>
    <cellStyle name="Énfasis1 33 28" xfId="47442"/>
    <cellStyle name="Énfasis1 33 29" xfId="48807"/>
    <cellStyle name="Énfasis1 33 3" xfId="12310"/>
    <cellStyle name="Énfasis1 33 30" xfId="50148"/>
    <cellStyle name="Énfasis1 33 31" xfId="51461"/>
    <cellStyle name="Énfasis1 33 32" xfId="52746"/>
    <cellStyle name="Énfasis1 33 33" xfId="53967"/>
    <cellStyle name="Énfasis1 33 34" xfId="55105"/>
    <cellStyle name="Énfasis1 33 35" xfId="56134"/>
    <cellStyle name="Énfasis1 33 36" xfId="56985"/>
    <cellStyle name="Énfasis1 33 37" xfId="57598"/>
    <cellStyle name="Énfasis1 33 4" xfId="13718"/>
    <cellStyle name="Énfasis1 33 5" xfId="15126"/>
    <cellStyle name="Énfasis1 33 6" xfId="16534"/>
    <cellStyle name="Énfasis1 33 7" xfId="17942"/>
    <cellStyle name="Énfasis1 33 8" xfId="19350"/>
    <cellStyle name="Énfasis1 33 9" xfId="20758"/>
    <cellStyle name="Énfasis1 34" xfId="6622"/>
    <cellStyle name="Énfasis1 34 10" xfId="22280"/>
    <cellStyle name="Énfasis1 34 11" xfId="23688"/>
    <cellStyle name="Énfasis1 34 12" xfId="25096"/>
    <cellStyle name="Énfasis1 34 13" xfId="26504"/>
    <cellStyle name="Énfasis1 34 14" xfId="27912"/>
    <cellStyle name="Énfasis1 34 15" xfId="29321"/>
    <cellStyle name="Énfasis1 34 16" xfId="30730"/>
    <cellStyle name="Énfasis1 34 17" xfId="32138"/>
    <cellStyle name="Énfasis1 34 18" xfId="33546"/>
    <cellStyle name="Énfasis1 34 19" xfId="34955"/>
    <cellStyle name="Énfasis1 34 2" xfId="11016"/>
    <cellStyle name="Énfasis1 34 20" xfId="36366"/>
    <cellStyle name="Énfasis1 34 21" xfId="37774"/>
    <cellStyle name="Énfasis1 34 22" xfId="39180"/>
    <cellStyle name="Énfasis1 34 23" xfId="40585"/>
    <cellStyle name="Énfasis1 34 24" xfId="41989"/>
    <cellStyle name="Énfasis1 34 25" xfId="43389"/>
    <cellStyle name="Énfasis1 34 26" xfId="44786"/>
    <cellStyle name="Énfasis1 34 27" xfId="46178"/>
    <cellStyle name="Énfasis1 34 28" xfId="47555"/>
    <cellStyle name="Énfasis1 34 29" xfId="48917"/>
    <cellStyle name="Énfasis1 34 3" xfId="12424"/>
    <cellStyle name="Énfasis1 34 30" xfId="50256"/>
    <cellStyle name="Énfasis1 34 31" xfId="51566"/>
    <cellStyle name="Énfasis1 34 32" xfId="52846"/>
    <cellStyle name="Énfasis1 34 33" xfId="54063"/>
    <cellStyle name="Énfasis1 34 34" xfId="55191"/>
    <cellStyle name="Énfasis1 34 35" xfId="56209"/>
    <cellStyle name="Énfasis1 34 36" xfId="57039"/>
    <cellStyle name="Énfasis1 34 37" xfId="57634"/>
    <cellStyle name="Énfasis1 34 4" xfId="13832"/>
    <cellStyle name="Énfasis1 34 5" xfId="15240"/>
    <cellStyle name="Énfasis1 34 6" xfId="16648"/>
    <cellStyle name="Énfasis1 34 7" xfId="18056"/>
    <cellStyle name="Énfasis1 34 8" xfId="19464"/>
    <cellStyle name="Énfasis1 34 9" xfId="20872"/>
    <cellStyle name="Énfasis1 35" xfId="6749"/>
    <cellStyle name="Énfasis1 35 10" xfId="22392"/>
    <cellStyle name="Énfasis1 35 11" xfId="23800"/>
    <cellStyle name="Énfasis1 35 12" xfId="25208"/>
    <cellStyle name="Énfasis1 35 13" xfId="26616"/>
    <cellStyle name="Énfasis1 35 14" xfId="28024"/>
    <cellStyle name="Énfasis1 35 15" xfId="29433"/>
    <cellStyle name="Énfasis1 35 16" xfId="30842"/>
    <cellStyle name="Énfasis1 35 17" xfId="32250"/>
    <cellStyle name="Énfasis1 35 18" xfId="33658"/>
    <cellStyle name="Énfasis1 35 19" xfId="35066"/>
    <cellStyle name="Énfasis1 35 2" xfId="11128"/>
    <cellStyle name="Énfasis1 35 20" xfId="36478"/>
    <cellStyle name="Énfasis1 35 21" xfId="37886"/>
    <cellStyle name="Énfasis1 35 22" xfId="39292"/>
    <cellStyle name="Énfasis1 35 23" xfId="40697"/>
    <cellStyle name="Énfasis1 35 24" xfId="42101"/>
    <cellStyle name="Énfasis1 35 25" xfId="43500"/>
    <cellStyle name="Énfasis1 35 26" xfId="44896"/>
    <cellStyle name="Énfasis1 35 27" xfId="46288"/>
    <cellStyle name="Énfasis1 35 28" xfId="47665"/>
    <cellStyle name="Énfasis1 35 29" xfId="49024"/>
    <cellStyle name="Énfasis1 35 3" xfId="12536"/>
    <cellStyle name="Énfasis1 35 30" xfId="50363"/>
    <cellStyle name="Énfasis1 35 31" xfId="51673"/>
    <cellStyle name="Énfasis1 35 32" xfId="52949"/>
    <cellStyle name="Énfasis1 35 33" xfId="54156"/>
    <cellStyle name="Énfasis1 35 34" xfId="55276"/>
    <cellStyle name="Énfasis1 35 35" xfId="56283"/>
    <cellStyle name="Énfasis1 35 36" xfId="57097"/>
    <cellStyle name="Énfasis1 35 37" xfId="57670"/>
    <cellStyle name="Énfasis1 35 4" xfId="13944"/>
    <cellStyle name="Énfasis1 35 5" xfId="15352"/>
    <cellStyle name="Énfasis1 35 6" xfId="16760"/>
    <cellStyle name="Énfasis1 35 7" xfId="18168"/>
    <cellStyle name="Énfasis1 35 8" xfId="19576"/>
    <cellStyle name="Énfasis1 35 9" xfId="20984"/>
    <cellStyle name="Énfasis1 36" xfId="6876"/>
    <cellStyle name="Énfasis1 36 10" xfId="22501"/>
    <cellStyle name="Énfasis1 36 11" xfId="23909"/>
    <cellStyle name="Énfasis1 36 12" xfId="25317"/>
    <cellStyle name="Énfasis1 36 13" xfId="26725"/>
    <cellStyle name="Énfasis1 36 14" xfId="28133"/>
    <cellStyle name="Énfasis1 36 15" xfId="29542"/>
    <cellStyle name="Énfasis1 36 16" xfId="30951"/>
    <cellStyle name="Énfasis1 36 17" xfId="32359"/>
    <cellStyle name="Énfasis1 36 18" xfId="33766"/>
    <cellStyle name="Énfasis1 36 19" xfId="35175"/>
    <cellStyle name="Énfasis1 36 2" xfId="11237"/>
    <cellStyle name="Énfasis1 36 20" xfId="36587"/>
    <cellStyle name="Énfasis1 36 21" xfId="37995"/>
    <cellStyle name="Énfasis1 36 22" xfId="39401"/>
    <cellStyle name="Énfasis1 36 23" xfId="40806"/>
    <cellStyle name="Énfasis1 36 24" xfId="42210"/>
    <cellStyle name="Énfasis1 36 25" xfId="43609"/>
    <cellStyle name="Énfasis1 36 26" xfId="45005"/>
    <cellStyle name="Énfasis1 36 27" xfId="46396"/>
    <cellStyle name="Énfasis1 36 28" xfId="47770"/>
    <cellStyle name="Énfasis1 36 29" xfId="49129"/>
    <cellStyle name="Énfasis1 36 3" xfId="12645"/>
    <cellStyle name="Énfasis1 36 30" xfId="50466"/>
    <cellStyle name="Énfasis1 36 31" xfId="51774"/>
    <cellStyle name="Énfasis1 36 32" xfId="53044"/>
    <cellStyle name="Énfasis1 36 33" xfId="54247"/>
    <cellStyle name="Énfasis1 36 34" xfId="55358"/>
    <cellStyle name="Énfasis1 36 35" xfId="56357"/>
    <cellStyle name="Énfasis1 36 36" xfId="57156"/>
    <cellStyle name="Énfasis1 36 37" xfId="57706"/>
    <cellStyle name="Énfasis1 36 4" xfId="14053"/>
    <cellStyle name="Énfasis1 36 5" xfId="15461"/>
    <cellStyle name="Énfasis1 36 6" xfId="16869"/>
    <cellStyle name="Énfasis1 36 7" xfId="18277"/>
    <cellStyle name="Énfasis1 36 8" xfId="19685"/>
    <cellStyle name="Énfasis1 36 9" xfId="21093"/>
    <cellStyle name="Énfasis1 37" xfId="7003"/>
    <cellStyle name="Énfasis1 37 10" xfId="22607"/>
    <cellStyle name="Énfasis1 37 11" xfId="24015"/>
    <cellStyle name="Énfasis1 37 12" xfId="25423"/>
    <cellStyle name="Énfasis1 37 13" xfId="26831"/>
    <cellStyle name="Énfasis1 37 14" xfId="28239"/>
    <cellStyle name="Énfasis1 37 15" xfId="29648"/>
    <cellStyle name="Énfasis1 37 16" xfId="31057"/>
    <cellStyle name="Énfasis1 37 17" xfId="32465"/>
    <cellStyle name="Énfasis1 37 18" xfId="33872"/>
    <cellStyle name="Énfasis1 37 19" xfId="35281"/>
    <cellStyle name="Énfasis1 37 2" xfId="11343"/>
    <cellStyle name="Énfasis1 37 20" xfId="36693"/>
    <cellStyle name="Énfasis1 37 21" xfId="38101"/>
    <cellStyle name="Énfasis1 37 22" xfId="39507"/>
    <cellStyle name="Énfasis1 37 23" xfId="40912"/>
    <cellStyle name="Énfasis1 37 24" xfId="42315"/>
    <cellStyle name="Énfasis1 37 25" xfId="43714"/>
    <cellStyle name="Énfasis1 37 26" xfId="45110"/>
    <cellStyle name="Énfasis1 37 27" xfId="46500"/>
    <cellStyle name="Énfasis1 37 28" xfId="47874"/>
    <cellStyle name="Énfasis1 37 29" xfId="49232"/>
    <cellStyle name="Énfasis1 37 3" xfId="12751"/>
    <cellStyle name="Énfasis1 37 30" xfId="50566"/>
    <cellStyle name="Énfasis1 37 31" xfId="51871"/>
    <cellStyle name="Énfasis1 37 32" xfId="53139"/>
    <cellStyle name="Énfasis1 37 33" xfId="54340"/>
    <cellStyle name="Énfasis1 37 34" xfId="55444"/>
    <cellStyle name="Énfasis1 37 35" xfId="56428"/>
    <cellStyle name="Énfasis1 37 36" xfId="57210"/>
    <cellStyle name="Énfasis1 37 37" xfId="57741"/>
    <cellStyle name="Énfasis1 37 4" xfId="14159"/>
    <cellStyle name="Énfasis1 37 5" xfId="15567"/>
    <cellStyle name="Énfasis1 37 6" xfId="16975"/>
    <cellStyle name="Énfasis1 37 7" xfId="18383"/>
    <cellStyle name="Énfasis1 37 8" xfId="19791"/>
    <cellStyle name="Énfasis1 37 9" xfId="21199"/>
    <cellStyle name="Énfasis1 38" xfId="7130"/>
    <cellStyle name="Énfasis1 38 10" xfId="22710"/>
    <cellStyle name="Énfasis1 38 11" xfId="24118"/>
    <cellStyle name="Énfasis1 38 12" xfId="25526"/>
    <cellStyle name="Énfasis1 38 13" xfId="26934"/>
    <cellStyle name="Énfasis1 38 14" xfId="28342"/>
    <cellStyle name="Énfasis1 38 15" xfId="29751"/>
    <cellStyle name="Énfasis1 38 16" xfId="31158"/>
    <cellStyle name="Énfasis1 38 17" xfId="32568"/>
    <cellStyle name="Énfasis1 38 18" xfId="33975"/>
    <cellStyle name="Énfasis1 38 19" xfId="35383"/>
    <cellStyle name="Énfasis1 38 2" xfId="11446"/>
    <cellStyle name="Énfasis1 38 20" xfId="36796"/>
    <cellStyle name="Énfasis1 38 21" xfId="38204"/>
    <cellStyle name="Énfasis1 38 22" xfId="39610"/>
    <cellStyle name="Énfasis1 38 23" xfId="41015"/>
    <cellStyle name="Énfasis1 38 24" xfId="42418"/>
    <cellStyle name="Énfasis1 38 25" xfId="43817"/>
    <cellStyle name="Énfasis1 38 26" xfId="45213"/>
    <cellStyle name="Énfasis1 38 27" xfId="46603"/>
    <cellStyle name="Énfasis1 38 28" xfId="47975"/>
    <cellStyle name="Énfasis1 38 29" xfId="49328"/>
    <cellStyle name="Énfasis1 38 3" xfId="12854"/>
    <cellStyle name="Énfasis1 38 30" xfId="50660"/>
    <cellStyle name="Énfasis1 38 31" xfId="51964"/>
    <cellStyle name="Énfasis1 38 32" xfId="53227"/>
    <cellStyle name="Énfasis1 38 33" xfId="54422"/>
    <cellStyle name="Énfasis1 38 34" xfId="55520"/>
    <cellStyle name="Énfasis1 38 35" xfId="56491"/>
    <cellStyle name="Énfasis1 38 36" xfId="57264"/>
    <cellStyle name="Énfasis1 38 37" xfId="57775"/>
    <cellStyle name="Énfasis1 38 4" xfId="14262"/>
    <cellStyle name="Énfasis1 38 5" xfId="15670"/>
    <cellStyle name="Énfasis1 38 6" xfId="17078"/>
    <cellStyle name="Énfasis1 38 7" xfId="18486"/>
    <cellStyle name="Énfasis1 38 8" xfId="19894"/>
    <cellStyle name="Énfasis1 38 9" xfId="21302"/>
    <cellStyle name="Énfasis1 39" xfId="7257"/>
    <cellStyle name="Énfasis1 39 10" xfId="22809"/>
    <cellStyle name="Énfasis1 39 11" xfId="24217"/>
    <cellStyle name="Énfasis1 39 12" xfId="25625"/>
    <cellStyle name="Énfasis1 39 13" xfId="27033"/>
    <cellStyle name="Énfasis1 39 14" xfId="28441"/>
    <cellStyle name="Énfasis1 39 15" xfId="29851"/>
    <cellStyle name="Énfasis1 39 16" xfId="31258"/>
    <cellStyle name="Énfasis1 39 17" xfId="32668"/>
    <cellStyle name="Énfasis1 39 18" xfId="34075"/>
    <cellStyle name="Énfasis1 39 19" xfId="35483"/>
    <cellStyle name="Énfasis1 39 2" xfId="11545"/>
    <cellStyle name="Énfasis1 39 20" xfId="36896"/>
    <cellStyle name="Énfasis1 39 21" xfId="38304"/>
    <cellStyle name="Énfasis1 39 22" xfId="39710"/>
    <cellStyle name="Énfasis1 39 23" xfId="41115"/>
    <cellStyle name="Énfasis1 39 24" xfId="42517"/>
    <cellStyle name="Énfasis1 39 25" xfId="43916"/>
    <cellStyle name="Énfasis1 39 26" xfId="45312"/>
    <cellStyle name="Énfasis1 39 27" xfId="46700"/>
    <cellStyle name="Énfasis1 39 28" xfId="48070"/>
    <cellStyle name="Énfasis1 39 29" xfId="49423"/>
    <cellStyle name="Énfasis1 39 3" xfId="12953"/>
    <cellStyle name="Énfasis1 39 30" xfId="50751"/>
    <cellStyle name="Énfasis1 39 31" xfId="52055"/>
    <cellStyle name="Énfasis1 39 32" xfId="53315"/>
    <cellStyle name="Énfasis1 39 33" xfId="54508"/>
    <cellStyle name="Énfasis1 39 34" xfId="55599"/>
    <cellStyle name="Énfasis1 39 35" xfId="56562"/>
    <cellStyle name="Énfasis1 39 36" xfId="57317"/>
    <cellStyle name="Énfasis1 39 37" xfId="57809"/>
    <cellStyle name="Énfasis1 39 4" xfId="14361"/>
    <cellStyle name="Énfasis1 39 5" xfId="15769"/>
    <cellStyle name="Énfasis1 39 6" xfId="17177"/>
    <cellStyle name="Énfasis1 39 7" xfId="18585"/>
    <cellStyle name="Énfasis1 39 8" xfId="19993"/>
    <cellStyle name="Énfasis1 39 9" xfId="21401"/>
    <cellStyle name="Énfasis1 4" xfId="2941"/>
    <cellStyle name="Énfasis1 4 2" xfId="3062"/>
    <cellStyle name="Énfasis1 40" xfId="7384"/>
    <cellStyle name="Énfasis1 40 10" xfId="22906"/>
    <cellStyle name="Énfasis1 40 11" xfId="24314"/>
    <cellStyle name="Énfasis1 40 12" xfId="25722"/>
    <cellStyle name="Énfasis1 40 13" xfId="27130"/>
    <cellStyle name="Énfasis1 40 14" xfId="28538"/>
    <cellStyle name="Énfasis1 40 15" xfId="29948"/>
    <cellStyle name="Énfasis1 40 16" xfId="31355"/>
    <cellStyle name="Énfasis1 40 17" xfId="32765"/>
    <cellStyle name="Énfasis1 40 18" xfId="34171"/>
    <cellStyle name="Énfasis1 40 19" xfId="35580"/>
    <cellStyle name="Énfasis1 40 2" xfId="11642"/>
    <cellStyle name="Énfasis1 40 20" xfId="36993"/>
    <cellStyle name="Énfasis1 40 21" xfId="38401"/>
    <cellStyle name="Énfasis1 40 22" xfId="39807"/>
    <cellStyle name="Énfasis1 40 23" xfId="41212"/>
    <cellStyle name="Énfasis1 40 24" xfId="42614"/>
    <cellStyle name="Énfasis1 40 25" xfId="44013"/>
    <cellStyle name="Énfasis1 40 26" xfId="45409"/>
    <cellStyle name="Énfasis1 40 27" xfId="46797"/>
    <cellStyle name="Énfasis1 40 28" xfId="48167"/>
    <cellStyle name="Énfasis1 40 29" xfId="49519"/>
    <cellStyle name="Énfasis1 40 3" xfId="13050"/>
    <cellStyle name="Énfasis1 40 30" xfId="50845"/>
    <cellStyle name="Énfasis1 40 31" xfId="52149"/>
    <cellStyle name="Énfasis1 40 32" xfId="53404"/>
    <cellStyle name="Énfasis1 40 33" xfId="54593"/>
    <cellStyle name="Énfasis1 40 34" xfId="55678"/>
    <cellStyle name="Énfasis1 40 35" xfId="56631"/>
    <cellStyle name="Énfasis1 40 36" xfId="57368"/>
    <cellStyle name="Énfasis1 40 37" xfId="57843"/>
    <cellStyle name="Énfasis1 40 4" xfId="14458"/>
    <cellStyle name="Énfasis1 40 5" xfId="15866"/>
    <cellStyle name="Énfasis1 40 6" xfId="17274"/>
    <cellStyle name="Énfasis1 40 7" xfId="18682"/>
    <cellStyle name="Énfasis1 40 8" xfId="20090"/>
    <cellStyle name="Énfasis1 40 9" xfId="21498"/>
    <cellStyle name="Énfasis1 41" xfId="7510"/>
    <cellStyle name="Énfasis1 41 10" xfId="22994"/>
    <cellStyle name="Énfasis1 41 11" xfId="24402"/>
    <cellStyle name="Énfasis1 41 12" xfId="25810"/>
    <cellStyle name="Énfasis1 41 13" xfId="27218"/>
    <cellStyle name="Énfasis1 41 14" xfId="28626"/>
    <cellStyle name="Énfasis1 41 15" xfId="30036"/>
    <cellStyle name="Énfasis1 41 16" xfId="31443"/>
    <cellStyle name="Énfasis1 41 17" xfId="32853"/>
    <cellStyle name="Énfasis1 41 18" xfId="34259"/>
    <cellStyle name="Énfasis1 41 19" xfId="35668"/>
    <cellStyle name="Énfasis1 41 2" xfId="11730"/>
    <cellStyle name="Énfasis1 41 20" xfId="37081"/>
    <cellStyle name="Énfasis1 41 21" xfId="38489"/>
    <cellStyle name="Énfasis1 41 22" xfId="39895"/>
    <cellStyle name="Énfasis1 41 23" xfId="41300"/>
    <cellStyle name="Énfasis1 41 24" xfId="42702"/>
    <cellStyle name="Énfasis1 41 25" xfId="44101"/>
    <cellStyle name="Énfasis1 41 26" xfId="45497"/>
    <cellStyle name="Énfasis1 41 27" xfId="46883"/>
    <cellStyle name="Énfasis1 41 28" xfId="48253"/>
    <cellStyle name="Énfasis1 41 29" xfId="49605"/>
    <cellStyle name="Énfasis1 41 3" xfId="13138"/>
    <cellStyle name="Énfasis1 41 30" xfId="50931"/>
    <cellStyle name="Énfasis1 41 31" xfId="52234"/>
    <cellStyle name="Énfasis1 41 32" xfId="53487"/>
    <cellStyle name="Énfasis1 41 33" xfId="54672"/>
    <cellStyle name="Énfasis1 41 34" xfId="55750"/>
    <cellStyle name="Énfasis1 41 35" xfId="56689"/>
    <cellStyle name="Énfasis1 41 36" xfId="57415"/>
    <cellStyle name="Énfasis1 41 37" xfId="57875"/>
    <cellStyle name="Énfasis1 41 4" xfId="14546"/>
    <cellStyle name="Énfasis1 41 5" xfId="15954"/>
    <cellStyle name="Énfasis1 41 6" xfId="17362"/>
    <cellStyle name="Énfasis1 41 7" xfId="18770"/>
    <cellStyle name="Énfasis1 41 8" xfId="20178"/>
    <cellStyle name="Énfasis1 41 9" xfId="21586"/>
    <cellStyle name="Énfasis1 42" xfId="7637"/>
    <cellStyle name="Énfasis1 43" xfId="10414"/>
    <cellStyle name="Énfasis1 44" xfId="10591"/>
    <cellStyle name="Énfasis1 45" xfId="11999"/>
    <cellStyle name="Énfasis1 46" xfId="13407"/>
    <cellStyle name="Énfasis1 47" xfId="14815"/>
    <cellStyle name="Énfasis1 48" xfId="16223"/>
    <cellStyle name="Énfasis1 49" xfId="17631"/>
    <cellStyle name="Énfasis1 5" xfId="3063"/>
    <cellStyle name="Énfasis1 50" xfId="19039"/>
    <cellStyle name="Énfasis1 51" xfId="20447"/>
    <cellStyle name="Énfasis1 52" xfId="21855"/>
    <cellStyle name="Énfasis1 53" xfId="23263"/>
    <cellStyle name="Énfasis1 54" xfId="24671"/>
    <cellStyle name="Énfasis1 55" xfId="26079"/>
    <cellStyle name="Énfasis1 56" xfId="27487"/>
    <cellStyle name="Énfasis1 57" xfId="28895"/>
    <cellStyle name="Énfasis1 58" xfId="30305"/>
    <cellStyle name="Énfasis1 59" xfId="31712"/>
    <cellStyle name="Énfasis1 6" xfId="3064"/>
    <cellStyle name="Énfasis1 60" xfId="31310"/>
    <cellStyle name="Énfasis1 61" xfId="23132"/>
    <cellStyle name="Énfasis1 62" xfId="35940"/>
    <cellStyle name="Énfasis1 63" xfId="37348"/>
    <cellStyle name="Énfasis1 64" xfId="38756"/>
    <cellStyle name="Énfasis1 65" xfId="40162"/>
    <cellStyle name="Énfasis1 66" xfId="41567"/>
    <cellStyle name="Énfasis1 67" xfId="42967"/>
    <cellStyle name="Énfasis1 68" xfId="44366"/>
    <cellStyle name="Énfasis1 69" xfId="45760"/>
    <cellStyle name="Énfasis1 7" xfId="3065"/>
    <cellStyle name="Énfasis1 70" xfId="47141"/>
    <cellStyle name="Énfasis1 71" xfId="48508"/>
    <cellStyle name="Énfasis1 72" xfId="49858"/>
    <cellStyle name="Énfasis1 73" xfId="51177"/>
    <cellStyle name="Énfasis1 74" xfId="52472"/>
    <cellStyle name="Énfasis1 75" xfId="53712"/>
    <cellStyle name="Énfasis1 76" xfId="54875"/>
    <cellStyle name="Énfasis1 77" xfId="55932"/>
    <cellStyle name="Énfasis1 8" xfId="3173"/>
    <cellStyle name="Énfasis1 8 10" xfId="4618"/>
    <cellStyle name="Énfasis1 8 11" xfId="4755"/>
    <cellStyle name="Énfasis1 8 12" xfId="4877"/>
    <cellStyle name="Énfasis1 8 13" xfId="5003"/>
    <cellStyle name="Énfasis1 8 14" xfId="5121"/>
    <cellStyle name="Énfasis1 8 15" xfId="5254"/>
    <cellStyle name="Énfasis1 8 16" xfId="5380"/>
    <cellStyle name="Énfasis1 8 17" xfId="5504"/>
    <cellStyle name="Énfasis1 8 18" xfId="5627"/>
    <cellStyle name="Énfasis1 8 19" xfId="5725"/>
    <cellStyle name="Énfasis1 8 2" xfId="3647"/>
    <cellStyle name="Énfasis1 8 20" xfId="5895"/>
    <cellStyle name="Énfasis1 8 21" xfId="6022"/>
    <cellStyle name="Énfasis1 8 22" xfId="6149"/>
    <cellStyle name="Énfasis1 8 23" xfId="6276"/>
    <cellStyle name="Énfasis1 8 24" xfId="6403"/>
    <cellStyle name="Énfasis1 8 25" xfId="6530"/>
    <cellStyle name="Énfasis1 8 26" xfId="6657"/>
    <cellStyle name="Énfasis1 8 27" xfId="6784"/>
    <cellStyle name="Énfasis1 8 28" xfId="6911"/>
    <cellStyle name="Énfasis1 8 29" xfId="7038"/>
    <cellStyle name="Énfasis1 8 3" xfId="3765"/>
    <cellStyle name="Énfasis1 8 30" xfId="7165"/>
    <cellStyle name="Énfasis1 8 31" xfId="7292"/>
    <cellStyle name="Énfasis1 8 32" xfId="7419"/>
    <cellStyle name="Énfasis1 8 33" xfId="7545"/>
    <cellStyle name="Énfasis1 8 34" xfId="7672"/>
    <cellStyle name="Énfasis1 8 35" xfId="7763"/>
    <cellStyle name="Énfasis1 8 36" xfId="9983"/>
    <cellStyle name="Énfasis1 8 37" xfId="8270"/>
    <cellStyle name="Énfasis1 8 38" xfId="11204"/>
    <cellStyle name="Énfasis1 8 39" xfId="12612"/>
    <cellStyle name="Énfasis1 8 4" xfId="3886"/>
    <cellStyle name="Énfasis1 8 40" xfId="14020"/>
    <cellStyle name="Énfasis1 8 41" xfId="15428"/>
    <cellStyle name="Énfasis1 8 42" xfId="16836"/>
    <cellStyle name="Énfasis1 8 43" xfId="18244"/>
    <cellStyle name="Énfasis1 8 44" xfId="19652"/>
    <cellStyle name="Énfasis1 8 45" xfId="21060"/>
    <cellStyle name="Énfasis1 8 46" xfId="22468"/>
    <cellStyle name="Énfasis1 8 47" xfId="23876"/>
    <cellStyle name="Énfasis1 8 48" xfId="25284"/>
    <cellStyle name="Énfasis1 8 49" xfId="26692"/>
    <cellStyle name="Énfasis1 8 5" xfId="4009"/>
    <cellStyle name="Énfasis1 8 50" xfId="28100"/>
    <cellStyle name="Énfasis1 8 51" xfId="29509"/>
    <cellStyle name="Énfasis1 8 52" xfId="30918"/>
    <cellStyle name="Énfasis1 8 53" xfId="32795"/>
    <cellStyle name="Énfasis1 8 54" xfId="27856"/>
    <cellStyle name="Énfasis1 8 55" xfId="34688"/>
    <cellStyle name="Énfasis1 8 56" xfId="36554"/>
    <cellStyle name="Énfasis1 8 57" xfId="37962"/>
    <cellStyle name="Énfasis1 8 58" xfId="39368"/>
    <cellStyle name="Énfasis1 8 59" xfId="40773"/>
    <cellStyle name="Énfasis1 8 6" xfId="4132"/>
    <cellStyle name="Énfasis1 8 60" xfId="42177"/>
    <cellStyle name="Énfasis1 8 61" xfId="43576"/>
    <cellStyle name="Énfasis1 8 62" xfId="44972"/>
    <cellStyle name="Énfasis1 8 63" xfId="46363"/>
    <cellStyle name="Énfasis1 8 64" xfId="47737"/>
    <cellStyle name="Énfasis1 8 65" xfId="49096"/>
    <cellStyle name="Énfasis1 8 66" xfId="50434"/>
    <cellStyle name="Énfasis1 8 67" xfId="51742"/>
    <cellStyle name="Énfasis1 8 68" xfId="53014"/>
    <cellStyle name="Énfasis1 8 69" xfId="54218"/>
    <cellStyle name="Énfasis1 8 7" xfId="4256"/>
    <cellStyle name="Énfasis1 8 70" xfId="55330"/>
    <cellStyle name="Énfasis1 8 8" xfId="4379"/>
    <cellStyle name="Énfasis1 8 9" xfId="4504"/>
    <cellStyle name="Énfasis1 9" xfId="3214"/>
    <cellStyle name="Énfasis1 9 10" xfId="4318"/>
    <cellStyle name="Énfasis1 9 11" xfId="4535"/>
    <cellStyle name="Énfasis1 9 12" xfId="4322"/>
    <cellStyle name="Énfasis1 9 13" xfId="3746"/>
    <cellStyle name="Énfasis1 9 14" xfId="4816"/>
    <cellStyle name="Énfasis1 9 15" xfId="5073"/>
    <cellStyle name="Énfasis1 9 16" xfId="4168"/>
    <cellStyle name="Énfasis1 9 17" xfId="5178"/>
    <cellStyle name="Énfasis1 9 18" xfId="5316"/>
    <cellStyle name="Énfasis1 9 19" xfId="5442"/>
    <cellStyle name="Énfasis1 9 2" xfId="3469"/>
    <cellStyle name="Énfasis1 9 20" xfId="5452"/>
    <cellStyle name="Énfasis1 9 21" xfId="5411"/>
    <cellStyle name="Énfasis1 9 22" xfId="5201"/>
    <cellStyle name="Énfasis1 9 23" xfId="5958"/>
    <cellStyle name="Énfasis1 9 24" xfId="6085"/>
    <cellStyle name="Énfasis1 9 25" xfId="6212"/>
    <cellStyle name="Énfasis1 9 26" xfId="6339"/>
    <cellStyle name="Énfasis1 9 27" xfId="6466"/>
    <cellStyle name="Énfasis1 9 28" xfId="6593"/>
    <cellStyle name="Énfasis1 9 29" xfId="6720"/>
    <cellStyle name="Énfasis1 9 3" xfId="3279"/>
    <cellStyle name="Énfasis1 9 30" xfId="6847"/>
    <cellStyle name="Énfasis1 9 31" xfId="6974"/>
    <cellStyle name="Énfasis1 9 32" xfId="7101"/>
    <cellStyle name="Énfasis1 9 33" xfId="7228"/>
    <cellStyle name="Énfasis1 9 34" xfId="7355"/>
    <cellStyle name="Énfasis1 9 35" xfId="7803"/>
    <cellStyle name="Énfasis1 9 36" xfId="8658"/>
    <cellStyle name="Énfasis1 9 37" xfId="7371"/>
    <cellStyle name="Énfasis1 9 38" xfId="10985"/>
    <cellStyle name="Énfasis1 9 39" xfId="12393"/>
    <cellStyle name="Énfasis1 9 4" xfId="3440"/>
    <cellStyle name="Énfasis1 9 40" xfId="13801"/>
    <cellStyle name="Énfasis1 9 41" xfId="15209"/>
    <cellStyle name="Énfasis1 9 42" xfId="16617"/>
    <cellStyle name="Énfasis1 9 43" xfId="18025"/>
    <cellStyle name="Énfasis1 9 44" xfId="19433"/>
    <cellStyle name="Énfasis1 9 45" xfId="20841"/>
    <cellStyle name="Énfasis1 9 46" xfId="22249"/>
    <cellStyle name="Énfasis1 9 47" xfId="23657"/>
    <cellStyle name="Énfasis1 9 48" xfId="25065"/>
    <cellStyle name="Énfasis1 9 49" xfId="26473"/>
    <cellStyle name="Énfasis1 9 5" xfId="3430"/>
    <cellStyle name="Énfasis1 9 50" xfId="27881"/>
    <cellStyle name="Énfasis1 9 51" xfId="29290"/>
    <cellStyle name="Énfasis1 9 52" xfId="30699"/>
    <cellStyle name="Énfasis1 9 53" xfId="31826"/>
    <cellStyle name="Énfasis1 9 54" xfId="33049"/>
    <cellStyle name="Énfasis1 9 55" xfId="34459"/>
    <cellStyle name="Énfasis1 9 56" xfId="36335"/>
    <cellStyle name="Énfasis1 9 57" xfId="37743"/>
    <cellStyle name="Énfasis1 9 58" xfId="39149"/>
    <cellStyle name="Énfasis1 9 59" xfId="40554"/>
    <cellStyle name="Énfasis1 9 6" xfId="3825"/>
    <cellStyle name="Énfasis1 9 60" xfId="41958"/>
    <cellStyle name="Énfasis1 9 61" xfId="43358"/>
    <cellStyle name="Énfasis1 9 62" xfId="44755"/>
    <cellStyle name="Énfasis1 9 63" xfId="46147"/>
    <cellStyle name="Énfasis1 9 64" xfId="47524"/>
    <cellStyle name="Énfasis1 9 65" xfId="48887"/>
    <cellStyle name="Énfasis1 9 66" xfId="50226"/>
    <cellStyle name="Énfasis1 9 67" xfId="51536"/>
    <cellStyle name="Énfasis1 9 68" xfId="52816"/>
    <cellStyle name="Énfasis1 9 69" xfId="54033"/>
    <cellStyle name="Énfasis1 9 7" xfId="3947"/>
    <cellStyle name="Énfasis1 9 70" xfId="55162"/>
    <cellStyle name="Énfasis1 9 8" xfId="4070"/>
    <cellStyle name="Énfasis1 9 9" xfId="4194"/>
    <cellStyle name="Énfasis2" xfId="266" builtinId="33" customBuiltin="1"/>
    <cellStyle name="Énfasis2 10" xfId="3304"/>
    <cellStyle name="Énfasis2 10 10" xfId="16032"/>
    <cellStyle name="Énfasis2 10 11" xfId="17440"/>
    <cellStyle name="Énfasis2 10 12" xfId="18848"/>
    <cellStyle name="Énfasis2 10 13" xfId="20256"/>
    <cellStyle name="Énfasis2 10 14" xfId="21664"/>
    <cellStyle name="Énfasis2 10 15" xfId="23072"/>
    <cellStyle name="Énfasis2 10 16" xfId="24480"/>
    <cellStyle name="Énfasis2 10 17" xfId="25888"/>
    <cellStyle name="Énfasis2 10 18" xfId="27296"/>
    <cellStyle name="Énfasis2 10 19" xfId="28704"/>
    <cellStyle name="Énfasis2 10 2" xfId="7890"/>
    <cellStyle name="Énfasis2 10 20" xfId="29921"/>
    <cellStyle name="Énfasis2 10 21" xfId="32698"/>
    <cellStyle name="Énfasis2 10 22" xfId="31890"/>
    <cellStyle name="Énfasis2 10 23" xfId="31642"/>
    <cellStyle name="Énfasis2 10 24" xfId="35408"/>
    <cellStyle name="Énfasis2 10 25" xfId="37158"/>
    <cellStyle name="Énfasis2 10 26" xfId="38566"/>
    <cellStyle name="Énfasis2 10 27" xfId="39972"/>
    <cellStyle name="Énfasis2 10 28" xfId="41377"/>
    <cellStyle name="Énfasis2 10 29" xfId="42779"/>
    <cellStyle name="Énfasis2 10 3" xfId="10390"/>
    <cellStyle name="Énfasis2 10 30" xfId="44178"/>
    <cellStyle name="Énfasis2 10 31" xfId="45574"/>
    <cellStyle name="Énfasis2 10 32" xfId="46959"/>
    <cellStyle name="Énfasis2 10 33" xfId="48329"/>
    <cellStyle name="Énfasis2 10 34" xfId="49681"/>
    <cellStyle name="Énfasis2 10 35" xfId="51005"/>
    <cellStyle name="Énfasis2 10 36" xfId="52304"/>
    <cellStyle name="Énfasis2 10 37" xfId="53552"/>
    <cellStyle name="Énfasis2 10 4" xfId="8885"/>
    <cellStyle name="Énfasis2 10 5" xfId="10158"/>
    <cellStyle name="Énfasis2 10 6" xfId="9030"/>
    <cellStyle name="Énfasis2 10 7" xfId="11808"/>
    <cellStyle name="Énfasis2 10 8" xfId="13216"/>
    <cellStyle name="Énfasis2 10 9" xfId="14624"/>
    <cellStyle name="Énfasis2 11" xfId="3727"/>
    <cellStyle name="Énfasis2 11 10" xfId="14661"/>
    <cellStyle name="Énfasis2 11 11" xfId="16069"/>
    <cellStyle name="Énfasis2 11 12" xfId="17477"/>
    <cellStyle name="Énfasis2 11 13" xfId="18885"/>
    <cellStyle name="Énfasis2 11 14" xfId="20293"/>
    <cellStyle name="Énfasis2 11 15" xfId="21701"/>
    <cellStyle name="Énfasis2 11 16" xfId="23109"/>
    <cellStyle name="Énfasis2 11 17" xfId="24517"/>
    <cellStyle name="Énfasis2 11 18" xfId="25925"/>
    <cellStyle name="Énfasis2 11 19" xfId="27333"/>
    <cellStyle name="Énfasis2 11 2" xfId="8344"/>
    <cellStyle name="Énfasis2 11 20" xfId="33174"/>
    <cellStyle name="Énfasis2 11 21" xfId="34184"/>
    <cellStyle name="Énfasis2 11 22" xfId="29660"/>
    <cellStyle name="Énfasis2 11 23" xfId="25898"/>
    <cellStyle name="Énfasis2 11 24" xfId="34241"/>
    <cellStyle name="Énfasis2 11 25" xfId="35445"/>
    <cellStyle name="Énfasis2 11 26" xfId="37195"/>
    <cellStyle name="Énfasis2 11 27" xfId="38603"/>
    <cellStyle name="Énfasis2 11 28" xfId="40009"/>
    <cellStyle name="Énfasis2 11 29" xfId="41414"/>
    <cellStyle name="Énfasis2 11 3" xfId="7874"/>
    <cellStyle name="Énfasis2 11 30" xfId="42816"/>
    <cellStyle name="Énfasis2 11 31" xfId="44215"/>
    <cellStyle name="Énfasis2 11 32" xfId="45611"/>
    <cellStyle name="Énfasis2 11 33" xfId="46995"/>
    <cellStyle name="Énfasis2 11 34" xfId="48364"/>
    <cellStyle name="Énfasis2 11 35" xfId="49715"/>
    <cellStyle name="Énfasis2 11 36" xfId="51037"/>
    <cellStyle name="Énfasis2 11 37" xfId="52335"/>
    <cellStyle name="Énfasis2 11 4" xfId="8528"/>
    <cellStyle name="Énfasis2 11 5" xfId="7583"/>
    <cellStyle name="Énfasis2 11 6" xfId="7725"/>
    <cellStyle name="Énfasis2 11 7" xfId="8147"/>
    <cellStyle name="Énfasis2 11 8" xfId="11845"/>
    <cellStyle name="Énfasis2 11 9" xfId="13253"/>
    <cellStyle name="Énfasis2 12" xfId="3848"/>
    <cellStyle name="Énfasis2 12 10" xfId="15096"/>
    <cellStyle name="Énfasis2 12 11" xfId="16504"/>
    <cellStyle name="Énfasis2 12 12" xfId="17912"/>
    <cellStyle name="Énfasis2 12 13" xfId="19320"/>
    <cellStyle name="Énfasis2 12 14" xfId="20728"/>
    <cellStyle name="Énfasis2 12 15" xfId="22136"/>
    <cellStyle name="Énfasis2 12 16" xfId="23544"/>
    <cellStyle name="Énfasis2 12 17" xfId="24952"/>
    <cellStyle name="Énfasis2 12 18" xfId="26360"/>
    <cellStyle name="Énfasis2 12 19" xfId="27768"/>
    <cellStyle name="Énfasis2 12 2" xfId="8457"/>
    <cellStyle name="Énfasis2 12 20" xfId="23612"/>
    <cellStyle name="Énfasis2 12 21" xfId="27726"/>
    <cellStyle name="Énfasis2 12 22" xfId="21513"/>
    <cellStyle name="Énfasis2 12 23" xfId="35611"/>
    <cellStyle name="Énfasis2 12 24" xfId="33800"/>
    <cellStyle name="Énfasis2 12 25" xfId="36222"/>
    <cellStyle name="Énfasis2 12 26" xfId="37630"/>
    <cellStyle name="Énfasis2 12 27" xfId="39036"/>
    <cellStyle name="Énfasis2 12 28" xfId="40441"/>
    <cellStyle name="Énfasis2 12 29" xfId="41845"/>
    <cellStyle name="Énfasis2 12 3" xfId="8288"/>
    <cellStyle name="Énfasis2 12 30" xfId="43245"/>
    <cellStyle name="Énfasis2 12 31" xfId="44643"/>
    <cellStyle name="Énfasis2 12 32" xfId="46035"/>
    <cellStyle name="Énfasis2 12 33" xfId="47412"/>
    <cellStyle name="Énfasis2 12 34" xfId="48777"/>
    <cellStyle name="Énfasis2 12 35" xfId="50118"/>
    <cellStyle name="Énfasis2 12 36" xfId="51431"/>
    <cellStyle name="Énfasis2 12 37" xfId="52716"/>
    <cellStyle name="Énfasis2 12 4" xfId="7868"/>
    <cellStyle name="Énfasis2 12 5" xfId="10399"/>
    <cellStyle name="Énfasis2 12 6" xfId="8605"/>
    <cellStyle name="Énfasis2 12 7" xfId="10872"/>
    <cellStyle name="Énfasis2 12 8" xfId="12280"/>
    <cellStyle name="Énfasis2 12 9" xfId="13688"/>
    <cellStyle name="Énfasis2 13" xfId="3971"/>
    <cellStyle name="Énfasis2 13 10" xfId="21029"/>
    <cellStyle name="Énfasis2 13 11" xfId="22437"/>
    <cellStyle name="Énfasis2 13 12" xfId="23845"/>
    <cellStyle name="Énfasis2 13 13" xfId="25253"/>
    <cellStyle name="Énfasis2 13 14" xfId="26661"/>
    <cellStyle name="Énfasis2 13 15" xfId="28069"/>
    <cellStyle name="Énfasis2 13 16" xfId="29478"/>
    <cellStyle name="Énfasis2 13 17" xfId="30887"/>
    <cellStyle name="Énfasis2 13 18" xfId="32295"/>
    <cellStyle name="Énfasis2 13 19" xfId="33703"/>
    <cellStyle name="Énfasis2 13 2" xfId="8569"/>
    <cellStyle name="Énfasis2 13 20" xfId="34656"/>
    <cellStyle name="Énfasis2 13 21" xfId="36523"/>
    <cellStyle name="Énfasis2 13 22" xfId="37931"/>
    <cellStyle name="Énfasis2 13 23" xfId="39337"/>
    <cellStyle name="Énfasis2 13 24" xfId="40742"/>
    <cellStyle name="Énfasis2 13 25" xfId="42146"/>
    <cellStyle name="Énfasis2 13 26" xfId="43545"/>
    <cellStyle name="Énfasis2 13 27" xfId="44941"/>
    <cellStyle name="Énfasis2 13 28" xfId="46333"/>
    <cellStyle name="Énfasis2 13 29" xfId="47708"/>
    <cellStyle name="Énfasis2 13 3" xfId="11173"/>
    <cellStyle name="Énfasis2 13 30" xfId="49067"/>
    <cellStyle name="Énfasis2 13 31" xfId="50405"/>
    <cellStyle name="Énfasis2 13 32" xfId="51714"/>
    <cellStyle name="Énfasis2 13 33" xfId="52987"/>
    <cellStyle name="Énfasis2 13 34" xfId="54193"/>
    <cellStyle name="Énfasis2 13 35" xfId="55307"/>
    <cellStyle name="Énfasis2 13 36" xfId="56311"/>
    <cellStyle name="Énfasis2 13 37" xfId="57120"/>
    <cellStyle name="Énfasis2 13 4" xfId="12581"/>
    <cellStyle name="Énfasis2 13 5" xfId="13989"/>
    <cellStyle name="Énfasis2 13 6" xfId="15397"/>
    <cellStyle name="Énfasis2 13 7" xfId="16805"/>
    <cellStyle name="Énfasis2 13 8" xfId="18213"/>
    <cellStyle name="Énfasis2 13 9" xfId="19621"/>
    <cellStyle name="Énfasis2 14" xfId="4094"/>
    <cellStyle name="Énfasis2 14 10" xfId="18881"/>
    <cellStyle name="Énfasis2 14 11" xfId="20289"/>
    <cellStyle name="Énfasis2 14 12" xfId="21697"/>
    <cellStyle name="Énfasis2 14 13" xfId="23105"/>
    <cellStyle name="Énfasis2 14 14" xfId="24513"/>
    <cellStyle name="Énfasis2 14 15" xfId="25921"/>
    <cellStyle name="Énfasis2 14 16" xfId="27329"/>
    <cellStyle name="Énfasis2 14 17" xfId="28737"/>
    <cellStyle name="Énfasis2 14 18" xfId="30147"/>
    <cellStyle name="Énfasis2 14 19" xfId="31554"/>
    <cellStyle name="Énfasis2 14 2" xfId="8681"/>
    <cellStyle name="Énfasis2 14 20" xfId="29487"/>
    <cellStyle name="Énfasis2 14 21" xfId="35009"/>
    <cellStyle name="Énfasis2 14 22" xfId="35441"/>
    <cellStyle name="Énfasis2 14 23" xfId="37191"/>
    <cellStyle name="Énfasis2 14 24" xfId="38599"/>
    <cellStyle name="Énfasis2 14 25" xfId="40005"/>
    <cellStyle name="Énfasis2 14 26" xfId="41410"/>
    <cellStyle name="Énfasis2 14 27" xfId="42812"/>
    <cellStyle name="Énfasis2 14 28" xfId="44211"/>
    <cellStyle name="Énfasis2 14 29" xfId="45607"/>
    <cellStyle name="Énfasis2 14 3" xfId="10031"/>
    <cellStyle name="Énfasis2 14 30" xfId="46991"/>
    <cellStyle name="Énfasis2 14 31" xfId="48360"/>
    <cellStyle name="Énfasis2 14 32" xfId="49711"/>
    <cellStyle name="Énfasis2 14 33" xfId="51033"/>
    <cellStyle name="Énfasis2 14 34" xfId="52331"/>
    <cellStyle name="Énfasis2 14 35" xfId="53577"/>
    <cellStyle name="Énfasis2 14 36" xfId="54749"/>
    <cellStyle name="Énfasis2 14 37" xfId="55819"/>
    <cellStyle name="Énfasis2 14 4" xfId="8400"/>
    <cellStyle name="Énfasis2 14 5" xfId="11841"/>
    <cellStyle name="Énfasis2 14 6" xfId="13249"/>
    <cellStyle name="Énfasis2 14 7" xfId="14657"/>
    <cellStyle name="Énfasis2 14 8" xfId="16065"/>
    <cellStyle name="Énfasis2 14 9" xfId="17473"/>
    <cellStyle name="Énfasis2 15" xfId="4218"/>
    <cellStyle name="Énfasis2 15 10" xfId="15626"/>
    <cellStyle name="Énfasis2 15 11" xfId="17034"/>
    <cellStyle name="Énfasis2 15 12" xfId="18442"/>
    <cellStyle name="Énfasis2 15 13" xfId="19850"/>
    <cellStyle name="Énfasis2 15 14" xfId="21258"/>
    <cellStyle name="Énfasis2 15 15" xfId="22666"/>
    <cellStyle name="Énfasis2 15 16" xfId="24074"/>
    <cellStyle name="Énfasis2 15 17" xfId="25482"/>
    <cellStyle name="Énfasis2 15 18" xfId="26890"/>
    <cellStyle name="Énfasis2 15 19" xfId="28298"/>
    <cellStyle name="Énfasis2 15 2" xfId="8794"/>
    <cellStyle name="Énfasis2 15 20" xfId="31715"/>
    <cellStyle name="Énfasis2 15 21" xfId="32556"/>
    <cellStyle name="Énfasis2 15 22" xfId="33908"/>
    <cellStyle name="Énfasis2 15 23" xfId="35014"/>
    <cellStyle name="Énfasis2 15 24" xfId="34902"/>
    <cellStyle name="Énfasis2 15 25" xfId="36752"/>
    <cellStyle name="Énfasis2 15 26" xfId="38160"/>
    <cellStyle name="Énfasis2 15 27" xfId="39566"/>
    <cellStyle name="Énfasis2 15 28" xfId="40971"/>
    <cellStyle name="Énfasis2 15 29" xfId="42374"/>
    <cellStyle name="Énfasis2 15 3" xfId="6977"/>
    <cellStyle name="Énfasis2 15 30" xfId="43773"/>
    <cellStyle name="Énfasis2 15 31" xfId="45169"/>
    <cellStyle name="Énfasis2 15 32" xfId="46559"/>
    <cellStyle name="Énfasis2 15 33" xfId="47931"/>
    <cellStyle name="Énfasis2 15 34" xfId="49286"/>
    <cellStyle name="Énfasis2 15 35" xfId="50618"/>
    <cellStyle name="Énfasis2 15 36" xfId="51923"/>
    <cellStyle name="Énfasis2 15 37" xfId="53187"/>
    <cellStyle name="Énfasis2 15 4" xfId="9393"/>
    <cellStyle name="Énfasis2 15 5" xfId="9998"/>
    <cellStyle name="Énfasis2 15 6" xfId="8406"/>
    <cellStyle name="Énfasis2 15 7" xfId="11402"/>
    <cellStyle name="Énfasis2 15 8" xfId="12810"/>
    <cellStyle name="Énfasis2 15 9" xfId="14218"/>
    <cellStyle name="Énfasis2 16" xfId="4342"/>
    <cellStyle name="Énfasis2 16 10" xfId="20899"/>
    <cellStyle name="Énfasis2 16 11" xfId="22307"/>
    <cellStyle name="Énfasis2 16 12" xfId="23715"/>
    <cellStyle name="Énfasis2 16 13" xfId="25123"/>
    <cellStyle name="Énfasis2 16 14" xfId="26531"/>
    <cellStyle name="Énfasis2 16 15" xfId="27939"/>
    <cellStyle name="Énfasis2 16 16" xfId="29348"/>
    <cellStyle name="Énfasis2 16 17" xfId="30757"/>
    <cellStyle name="Énfasis2 16 18" xfId="32165"/>
    <cellStyle name="Énfasis2 16 19" xfId="33573"/>
    <cellStyle name="Énfasis2 16 2" xfId="8906"/>
    <cellStyle name="Énfasis2 16 20" xfId="34521"/>
    <cellStyle name="Énfasis2 16 21" xfId="36393"/>
    <cellStyle name="Énfasis2 16 22" xfId="37801"/>
    <cellStyle name="Énfasis2 16 23" xfId="39207"/>
    <cellStyle name="Énfasis2 16 24" xfId="40612"/>
    <cellStyle name="Énfasis2 16 25" xfId="42016"/>
    <cellStyle name="Énfasis2 16 26" xfId="43416"/>
    <cellStyle name="Énfasis2 16 27" xfId="44813"/>
    <cellStyle name="Énfasis2 16 28" xfId="46205"/>
    <cellStyle name="Énfasis2 16 29" xfId="47582"/>
    <cellStyle name="Énfasis2 16 3" xfId="11043"/>
    <cellStyle name="Énfasis2 16 30" xfId="48944"/>
    <cellStyle name="Énfasis2 16 31" xfId="50283"/>
    <cellStyle name="Énfasis2 16 32" xfId="51593"/>
    <cellStyle name="Énfasis2 16 33" xfId="52873"/>
    <cellStyle name="Énfasis2 16 34" xfId="54088"/>
    <cellStyle name="Énfasis2 16 35" xfId="55215"/>
    <cellStyle name="Énfasis2 16 36" xfId="56232"/>
    <cellStyle name="Énfasis2 16 37" xfId="57056"/>
    <cellStyle name="Énfasis2 16 4" xfId="12451"/>
    <cellStyle name="Énfasis2 16 5" xfId="13859"/>
    <cellStyle name="Énfasis2 16 6" xfId="15267"/>
    <cellStyle name="Énfasis2 16 7" xfId="16675"/>
    <cellStyle name="Énfasis2 16 8" xfId="18083"/>
    <cellStyle name="Énfasis2 16 9" xfId="19491"/>
    <cellStyle name="Énfasis2 17" xfId="4466"/>
    <cellStyle name="Énfasis2 17 10" xfId="20050"/>
    <cellStyle name="Énfasis2 17 11" xfId="21458"/>
    <cellStyle name="Énfasis2 17 12" xfId="22866"/>
    <cellStyle name="Énfasis2 17 13" xfId="24274"/>
    <cellStyle name="Énfasis2 17 14" xfId="25682"/>
    <cellStyle name="Énfasis2 17 15" xfId="27090"/>
    <cellStyle name="Énfasis2 17 16" xfId="28498"/>
    <cellStyle name="Énfasis2 17 17" xfId="29908"/>
    <cellStyle name="Énfasis2 17 18" xfId="31315"/>
    <cellStyle name="Énfasis2 17 19" xfId="32725"/>
    <cellStyle name="Énfasis2 17 2" xfId="9016"/>
    <cellStyle name="Énfasis2 17 20" xfId="32371"/>
    <cellStyle name="Énfasis2 17 21" xfId="35233"/>
    <cellStyle name="Énfasis2 17 22" xfId="36953"/>
    <cellStyle name="Énfasis2 17 23" xfId="38361"/>
    <cellStyle name="Énfasis2 17 24" xfId="39767"/>
    <cellStyle name="Énfasis2 17 25" xfId="41172"/>
    <cellStyle name="Énfasis2 17 26" xfId="42574"/>
    <cellStyle name="Énfasis2 17 27" xfId="43973"/>
    <cellStyle name="Énfasis2 17 28" xfId="45369"/>
    <cellStyle name="Énfasis2 17 29" xfId="46757"/>
    <cellStyle name="Énfasis2 17 3" xfId="9217"/>
    <cellStyle name="Énfasis2 17 30" xfId="48127"/>
    <cellStyle name="Énfasis2 17 31" xfId="49480"/>
    <cellStyle name="Énfasis2 17 32" xfId="50807"/>
    <cellStyle name="Énfasis2 17 33" xfId="52111"/>
    <cellStyle name="Énfasis2 17 34" xfId="53368"/>
    <cellStyle name="Énfasis2 17 35" xfId="54558"/>
    <cellStyle name="Énfasis2 17 36" xfId="55645"/>
    <cellStyle name="Énfasis2 17 37" xfId="56600"/>
    <cellStyle name="Énfasis2 17 4" xfId="11602"/>
    <cellStyle name="Énfasis2 17 5" xfId="13010"/>
    <cellStyle name="Énfasis2 17 6" xfId="14418"/>
    <cellStyle name="Énfasis2 17 7" xfId="15826"/>
    <cellStyle name="Énfasis2 17 8" xfId="17234"/>
    <cellStyle name="Énfasis2 17 9" xfId="18642"/>
    <cellStyle name="Énfasis2 18" xfId="4580"/>
    <cellStyle name="Énfasis2 18 10" xfId="15283"/>
    <cellStyle name="Énfasis2 18 11" xfId="16691"/>
    <cellStyle name="Énfasis2 18 12" xfId="18099"/>
    <cellStyle name="Énfasis2 18 13" xfId="19507"/>
    <cellStyle name="Énfasis2 18 14" xfId="20915"/>
    <cellStyle name="Énfasis2 18 15" xfId="22323"/>
    <cellStyle name="Énfasis2 18 16" xfId="23731"/>
    <cellStyle name="Énfasis2 18 17" xfId="25139"/>
    <cellStyle name="Énfasis2 18 18" xfId="26547"/>
    <cellStyle name="Énfasis2 18 19" xfId="27955"/>
    <cellStyle name="Énfasis2 18 2" xfId="9120"/>
    <cellStyle name="Énfasis2 18 20" xfId="33702"/>
    <cellStyle name="Énfasis2 18 21" xfId="31587"/>
    <cellStyle name="Énfasis2 18 22" xfId="32811"/>
    <cellStyle name="Énfasis2 18 23" xfId="27854"/>
    <cellStyle name="Énfasis2 18 24" xfId="34537"/>
    <cellStyle name="Énfasis2 18 25" xfId="36409"/>
    <cellStyle name="Énfasis2 18 26" xfId="37817"/>
    <cellStyle name="Énfasis2 18 27" xfId="39223"/>
    <cellStyle name="Énfasis2 18 28" xfId="40628"/>
    <cellStyle name="Énfasis2 18 29" xfId="42032"/>
    <cellStyle name="Énfasis2 18 3" xfId="9856"/>
    <cellStyle name="Énfasis2 18 30" xfId="43432"/>
    <cellStyle name="Énfasis2 18 31" xfId="44828"/>
    <cellStyle name="Énfasis2 18 32" xfId="46220"/>
    <cellStyle name="Énfasis2 18 33" xfId="47597"/>
    <cellStyle name="Énfasis2 18 34" xfId="48958"/>
    <cellStyle name="Énfasis2 18 35" xfId="50297"/>
    <cellStyle name="Énfasis2 18 36" xfId="51607"/>
    <cellStyle name="Énfasis2 18 37" xfId="52886"/>
    <cellStyle name="Énfasis2 18 4" xfId="9462"/>
    <cellStyle name="Énfasis2 18 5" xfId="8227"/>
    <cellStyle name="Énfasis2 18 6" xfId="9810"/>
    <cellStyle name="Énfasis2 18 7" xfId="11059"/>
    <cellStyle name="Énfasis2 18 8" xfId="12467"/>
    <cellStyle name="Énfasis2 18 9" xfId="13875"/>
    <cellStyle name="Énfasis2 19" xfId="4717"/>
    <cellStyle name="Énfasis2 19 10" xfId="21145"/>
    <cellStyle name="Énfasis2 19 11" xfId="22553"/>
    <cellStyle name="Énfasis2 19 12" xfId="23961"/>
    <cellStyle name="Énfasis2 19 13" xfId="25369"/>
    <cellStyle name="Énfasis2 19 14" xfId="26777"/>
    <cellStyle name="Énfasis2 19 15" xfId="28185"/>
    <cellStyle name="Énfasis2 19 16" xfId="29594"/>
    <cellStyle name="Énfasis2 19 17" xfId="31003"/>
    <cellStyle name="Énfasis2 19 18" xfId="32411"/>
    <cellStyle name="Énfasis2 19 19" xfId="33818"/>
    <cellStyle name="Énfasis2 19 2" xfId="9247"/>
    <cellStyle name="Énfasis2 19 20" xfId="34779"/>
    <cellStyle name="Énfasis2 19 21" xfId="36639"/>
    <cellStyle name="Énfasis2 19 22" xfId="38047"/>
    <cellStyle name="Énfasis2 19 23" xfId="39453"/>
    <cellStyle name="Énfasis2 19 24" xfId="40858"/>
    <cellStyle name="Énfasis2 19 25" xfId="42261"/>
    <cellStyle name="Énfasis2 19 26" xfId="43660"/>
    <cellStyle name="Énfasis2 19 27" xfId="45056"/>
    <cellStyle name="Énfasis2 19 28" xfId="46447"/>
    <cellStyle name="Énfasis2 19 29" xfId="47821"/>
    <cellStyle name="Énfasis2 19 3" xfId="11289"/>
    <cellStyle name="Énfasis2 19 30" xfId="49179"/>
    <cellStyle name="Énfasis2 19 31" xfId="50515"/>
    <cellStyle name="Énfasis2 19 32" xfId="51821"/>
    <cellStyle name="Énfasis2 19 33" xfId="53090"/>
    <cellStyle name="Énfasis2 19 34" xfId="54292"/>
    <cellStyle name="Énfasis2 19 35" xfId="55398"/>
    <cellStyle name="Énfasis2 19 36" xfId="56387"/>
    <cellStyle name="Énfasis2 19 37" xfId="57178"/>
    <cellStyle name="Énfasis2 19 4" xfId="12697"/>
    <cellStyle name="Énfasis2 19 5" xfId="14105"/>
    <cellStyle name="Énfasis2 19 6" xfId="15513"/>
    <cellStyle name="Énfasis2 19 7" xfId="16921"/>
    <cellStyle name="Énfasis2 19 8" xfId="18329"/>
    <cellStyle name="Énfasis2 19 9" xfId="19737"/>
    <cellStyle name="Énfasis2 2" xfId="325"/>
    <cellStyle name="Énfasis2 2 10" xfId="639"/>
    <cellStyle name="Énfasis2 2 11" xfId="950"/>
    <cellStyle name="Énfasis2 2 12" xfId="1110"/>
    <cellStyle name="Énfasis2 2 13" xfId="1270"/>
    <cellStyle name="Énfasis2 2 14" xfId="1430"/>
    <cellStyle name="Énfasis2 2 15" xfId="1588"/>
    <cellStyle name="Énfasis2 2 16" xfId="2296"/>
    <cellStyle name="Énfasis2 2 17" xfId="2409"/>
    <cellStyle name="Énfasis2 2 18" xfId="2239"/>
    <cellStyle name="Énfasis2 2 19" xfId="2314"/>
    <cellStyle name="Énfasis2 2 2" xfId="395"/>
    <cellStyle name="Énfasis2 2 20" xfId="2938"/>
    <cellStyle name="Énfasis2 2 3" xfId="453"/>
    <cellStyle name="Énfasis2 2 4" xfId="555"/>
    <cellStyle name="Énfasis2 2 5" xfId="612"/>
    <cellStyle name="Énfasis2 2 5 2" xfId="57933"/>
    <cellStyle name="Énfasis2 2 6" xfId="669"/>
    <cellStyle name="Énfasis2 2 6 2" xfId="58012"/>
    <cellStyle name="Énfasis2 2 7" xfId="811"/>
    <cellStyle name="Énfasis2 2 7 2" xfId="58081"/>
    <cellStyle name="Énfasis2 2 8" xfId="690"/>
    <cellStyle name="Énfasis2 2 9" xfId="736"/>
    <cellStyle name="Énfasis2 20" xfId="4840"/>
    <cellStyle name="Énfasis2 20 10" xfId="16844"/>
    <cellStyle name="Énfasis2 20 11" xfId="18252"/>
    <cellStyle name="Énfasis2 20 12" xfId="19660"/>
    <cellStyle name="Énfasis2 20 13" xfId="21068"/>
    <cellStyle name="Énfasis2 20 14" xfId="22476"/>
    <cellStyle name="Énfasis2 20 15" xfId="23884"/>
    <cellStyle name="Énfasis2 20 16" xfId="25292"/>
    <cellStyle name="Énfasis2 20 17" xfId="26700"/>
    <cellStyle name="Énfasis2 20 18" xfId="28108"/>
    <cellStyle name="Énfasis2 20 19" xfId="29517"/>
    <cellStyle name="Énfasis2 20 2" xfId="9361"/>
    <cellStyle name="Énfasis2 20 20" xfId="27850"/>
    <cellStyle name="Énfasis2 20 21" xfId="24729"/>
    <cellStyle name="Énfasis2 20 22" xfId="34188"/>
    <cellStyle name="Énfasis2 20 23" xfId="34698"/>
    <cellStyle name="Énfasis2 20 24" xfId="36562"/>
    <cellStyle name="Énfasis2 20 25" xfId="37970"/>
    <cellStyle name="Énfasis2 20 26" xfId="39376"/>
    <cellStyle name="Énfasis2 20 27" xfId="40781"/>
    <cellStyle name="Énfasis2 20 28" xfId="42185"/>
    <cellStyle name="Énfasis2 20 29" xfId="43584"/>
    <cellStyle name="Énfasis2 20 3" xfId="7972"/>
    <cellStyle name="Énfasis2 20 30" xfId="44980"/>
    <cellStyle name="Énfasis2 20 31" xfId="46371"/>
    <cellStyle name="Énfasis2 20 32" xfId="47745"/>
    <cellStyle name="Énfasis2 20 33" xfId="49104"/>
    <cellStyle name="Énfasis2 20 34" xfId="50442"/>
    <cellStyle name="Énfasis2 20 35" xfId="51750"/>
    <cellStyle name="Énfasis2 20 36" xfId="53021"/>
    <cellStyle name="Énfasis2 20 37" xfId="54224"/>
    <cellStyle name="Énfasis2 20 4" xfId="9503"/>
    <cellStyle name="Énfasis2 20 5" xfId="8541"/>
    <cellStyle name="Énfasis2 20 6" xfId="11212"/>
    <cellStyle name="Énfasis2 20 7" xfId="12620"/>
    <cellStyle name="Énfasis2 20 8" xfId="14028"/>
    <cellStyle name="Énfasis2 20 9" xfId="15436"/>
    <cellStyle name="Énfasis2 21" xfId="4964"/>
    <cellStyle name="Énfasis2 21 10" xfId="16780"/>
    <cellStyle name="Énfasis2 21 11" xfId="18188"/>
    <cellStyle name="Énfasis2 21 12" xfId="19596"/>
    <cellStyle name="Énfasis2 21 13" xfId="21004"/>
    <cellStyle name="Énfasis2 21 14" xfId="22412"/>
    <cellStyle name="Énfasis2 21 15" xfId="23820"/>
    <cellStyle name="Énfasis2 21 16" xfId="25228"/>
    <cellStyle name="Énfasis2 21 17" xfId="26636"/>
    <cellStyle name="Énfasis2 21 18" xfId="28044"/>
    <cellStyle name="Énfasis2 21 19" xfId="29453"/>
    <cellStyle name="Énfasis2 21 2" xfId="9471"/>
    <cellStyle name="Énfasis2 21 20" xfId="31425"/>
    <cellStyle name="Énfasis2 21 21" xfId="34354"/>
    <cellStyle name="Énfasis2 21 22" xfId="35762"/>
    <cellStyle name="Énfasis2 21 23" xfId="34631"/>
    <cellStyle name="Énfasis2 21 24" xfId="36498"/>
    <cellStyle name="Énfasis2 21 25" xfId="37906"/>
    <cellStyle name="Énfasis2 21 26" xfId="39312"/>
    <cellStyle name="Énfasis2 21 27" xfId="40717"/>
    <cellStyle name="Énfasis2 21 28" xfId="42121"/>
    <cellStyle name="Énfasis2 21 29" xfId="43520"/>
    <cellStyle name="Énfasis2 21 3" xfId="7713"/>
    <cellStyle name="Énfasis2 21 30" xfId="44916"/>
    <cellStyle name="Énfasis2 21 31" xfId="46308"/>
    <cellStyle name="Énfasis2 21 32" xfId="47684"/>
    <cellStyle name="Énfasis2 21 33" xfId="49043"/>
    <cellStyle name="Énfasis2 21 34" xfId="50382"/>
    <cellStyle name="Énfasis2 21 35" xfId="51692"/>
    <cellStyle name="Énfasis2 21 36" xfId="52968"/>
    <cellStyle name="Énfasis2 21 37" xfId="54175"/>
    <cellStyle name="Énfasis2 21 4" xfId="10247"/>
    <cellStyle name="Énfasis2 21 5" xfId="8838"/>
    <cellStyle name="Énfasis2 21 6" xfId="11148"/>
    <cellStyle name="Énfasis2 21 7" xfId="12556"/>
    <cellStyle name="Énfasis2 21 8" xfId="13964"/>
    <cellStyle name="Énfasis2 21 9" xfId="15372"/>
    <cellStyle name="Énfasis2 22" xfId="5083"/>
    <cellStyle name="Énfasis2 22 10" xfId="21693"/>
    <cellStyle name="Énfasis2 22 11" xfId="23101"/>
    <cellStyle name="Énfasis2 22 12" xfId="24509"/>
    <cellStyle name="Énfasis2 22 13" xfId="25917"/>
    <cellStyle name="Énfasis2 22 14" xfId="27325"/>
    <cellStyle name="Énfasis2 22 15" xfId="28733"/>
    <cellStyle name="Énfasis2 22 16" xfId="30143"/>
    <cellStyle name="Énfasis2 22 17" xfId="31550"/>
    <cellStyle name="Énfasis2 22 18" xfId="32960"/>
    <cellStyle name="Énfasis2 22 19" xfId="34366"/>
    <cellStyle name="Énfasis2 22 2" xfId="9579"/>
    <cellStyle name="Énfasis2 22 20" xfId="35437"/>
    <cellStyle name="Énfasis2 22 21" xfId="37187"/>
    <cellStyle name="Énfasis2 22 22" xfId="38595"/>
    <cellStyle name="Énfasis2 22 23" xfId="40001"/>
    <cellStyle name="Énfasis2 22 24" xfId="41406"/>
    <cellStyle name="Énfasis2 22 25" xfId="42808"/>
    <cellStyle name="Énfasis2 22 26" xfId="44207"/>
    <cellStyle name="Énfasis2 22 27" xfId="45603"/>
    <cellStyle name="Énfasis2 22 28" xfId="46987"/>
    <cellStyle name="Énfasis2 22 29" xfId="48356"/>
    <cellStyle name="Énfasis2 22 3" xfId="11837"/>
    <cellStyle name="Énfasis2 22 30" xfId="49707"/>
    <cellStyle name="Énfasis2 22 31" xfId="51029"/>
    <cellStyle name="Énfasis2 22 32" xfId="52327"/>
    <cellStyle name="Énfasis2 22 33" xfId="53573"/>
    <cellStyle name="Énfasis2 22 34" xfId="54747"/>
    <cellStyle name="Énfasis2 22 35" xfId="55817"/>
    <cellStyle name="Énfasis2 22 36" xfId="56744"/>
    <cellStyle name="Énfasis2 22 37" xfId="57450"/>
    <cellStyle name="Énfasis2 22 4" xfId="13245"/>
    <cellStyle name="Énfasis2 22 5" xfId="14653"/>
    <cellStyle name="Énfasis2 22 6" xfId="16061"/>
    <cellStyle name="Énfasis2 22 7" xfId="17469"/>
    <cellStyle name="Énfasis2 22 8" xfId="18877"/>
    <cellStyle name="Énfasis2 22 9" xfId="20285"/>
    <cellStyle name="Énfasis2 23" xfId="5215"/>
    <cellStyle name="Énfasis2 23 10" xfId="10730"/>
    <cellStyle name="Énfasis2 23 11" xfId="12138"/>
    <cellStyle name="Énfasis2 23 12" xfId="13546"/>
    <cellStyle name="Énfasis2 23 13" xfId="14954"/>
    <cellStyle name="Énfasis2 23 14" xfId="16362"/>
    <cellStyle name="Énfasis2 23 15" xfId="17770"/>
    <cellStyle name="Énfasis2 23 16" xfId="19178"/>
    <cellStyle name="Énfasis2 23 17" xfId="20586"/>
    <cellStyle name="Énfasis2 23 18" xfId="21994"/>
    <cellStyle name="Énfasis2 23 19" xfId="23402"/>
    <cellStyle name="Énfasis2 23 2" xfId="9707"/>
    <cellStyle name="Énfasis2 23 20" xfId="33059"/>
    <cellStyle name="Énfasis2 23 21" xfId="27724"/>
    <cellStyle name="Énfasis2 23 22" xfId="33367"/>
    <cellStyle name="Énfasis2 23 23" xfId="33280"/>
    <cellStyle name="Énfasis2 23 24" xfId="32507"/>
    <cellStyle name="Énfasis2 23 25" xfId="33613"/>
    <cellStyle name="Énfasis2 23 26" xfId="27590"/>
    <cellStyle name="Énfasis2 23 27" xfId="27973"/>
    <cellStyle name="Énfasis2 23 28" xfId="36079"/>
    <cellStyle name="Énfasis2 23 29" xfId="37487"/>
    <cellStyle name="Énfasis2 23 3" xfId="9565"/>
    <cellStyle name="Énfasis2 23 30" xfId="38893"/>
    <cellStyle name="Énfasis2 23 31" xfId="40299"/>
    <cellStyle name="Énfasis2 23 32" xfId="41703"/>
    <cellStyle name="Énfasis2 23 33" xfId="43103"/>
    <cellStyle name="Énfasis2 23 34" xfId="44502"/>
    <cellStyle name="Énfasis2 23 35" xfId="45895"/>
    <cellStyle name="Énfasis2 23 36" xfId="47272"/>
    <cellStyle name="Énfasis2 23 37" xfId="48638"/>
    <cellStyle name="Énfasis2 23 4" xfId="10382"/>
    <cellStyle name="Énfasis2 23 5" xfId="9904"/>
    <cellStyle name="Énfasis2 23 6" xfId="6850"/>
    <cellStyle name="Énfasis2 23 7" xfId="9972"/>
    <cellStyle name="Énfasis2 23 8" xfId="9748"/>
    <cellStyle name="Énfasis2 23 9" xfId="9631"/>
    <cellStyle name="Énfasis2 24" xfId="5341"/>
    <cellStyle name="Énfasis2 24 10" xfId="10192"/>
    <cellStyle name="Énfasis2 24 11" xfId="8233"/>
    <cellStyle name="Énfasis2 24 12" xfId="9194"/>
    <cellStyle name="Énfasis2 24 13" xfId="9891"/>
    <cellStyle name="Énfasis2 24 14" xfId="10360"/>
    <cellStyle name="Énfasis2 24 15" xfId="7274"/>
    <cellStyle name="Énfasis2 24 16" xfId="10093"/>
    <cellStyle name="Énfasis2 24 17" xfId="9212"/>
    <cellStyle name="Énfasis2 24 18" xfId="8629"/>
    <cellStyle name="Énfasis2 24 19" xfId="8724"/>
    <cellStyle name="Énfasis2 24 2" xfId="9830"/>
    <cellStyle name="Énfasis2 24 20" xfId="25064"/>
    <cellStyle name="Énfasis2 24 21" xfId="25862"/>
    <cellStyle name="Énfasis2 24 22" xfId="34999"/>
    <cellStyle name="Énfasis2 24 23" xfId="33415"/>
    <cellStyle name="Énfasis2 24 24" xfId="35732"/>
    <cellStyle name="Énfasis2 24 25" xfId="35610"/>
    <cellStyle name="Énfasis2 24 26" xfId="34462"/>
    <cellStyle name="Énfasis2 24 27" xfId="33250"/>
    <cellStyle name="Énfasis2 24 28" xfId="31469"/>
    <cellStyle name="Énfasis2 24 29" xfId="34358"/>
    <cellStyle name="Énfasis2 24 3" xfId="4857"/>
    <cellStyle name="Énfasis2 24 30" xfId="34235"/>
    <cellStyle name="Énfasis2 24 31" xfId="34371"/>
    <cellStyle name="Énfasis2 24 32" xfId="32405"/>
    <cellStyle name="Énfasis2 24 33" xfId="32521"/>
    <cellStyle name="Énfasis2 24 34" xfId="30439"/>
    <cellStyle name="Énfasis2 24 35" xfId="35635"/>
    <cellStyle name="Énfasis2 24 36" xfId="35704"/>
    <cellStyle name="Énfasis2 24 37" xfId="31146"/>
    <cellStyle name="Énfasis2 24 4" xfId="9379"/>
    <cellStyle name="Énfasis2 24 5" xfId="8390"/>
    <cellStyle name="Énfasis2 24 6" xfId="8259"/>
    <cellStyle name="Énfasis2 24 7" xfId="8764"/>
    <cellStyle name="Énfasis2 24 8" xfId="8604"/>
    <cellStyle name="Énfasis2 24 9" xfId="7832"/>
    <cellStyle name="Énfasis2 25" xfId="5467"/>
    <cellStyle name="Énfasis2 25 10" xfId="21673"/>
    <cellStyle name="Énfasis2 25 11" xfId="23081"/>
    <cellStyle name="Énfasis2 25 12" xfId="24489"/>
    <cellStyle name="Énfasis2 25 13" xfId="25897"/>
    <cellStyle name="Énfasis2 25 14" xfId="27305"/>
    <cellStyle name="Énfasis2 25 15" xfId="28713"/>
    <cellStyle name="Énfasis2 25 16" xfId="30123"/>
    <cellStyle name="Énfasis2 25 17" xfId="31530"/>
    <cellStyle name="Énfasis2 25 18" xfId="32940"/>
    <cellStyle name="Énfasis2 25 19" xfId="34346"/>
    <cellStyle name="Énfasis2 25 2" xfId="9951"/>
    <cellStyle name="Énfasis2 25 20" xfId="35417"/>
    <cellStyle name="Énfasis2 25 21" xfId="37167"/>
    <cellStyle name="Énfasis2 25 22" xfId="38575"/>
    <cellStyle name="Énfasis2 25 23" xfId="39981"/>
    <cellStyle name="Énfasis2 25 24" xfId="41386"/>
    <cellStyle name="Énfasis2 25 25" xfId="42788"/>
    <cellStyle name="Énfasis2 25 26" xfId="44187"/>
    <cellStyle name="Énfasis2 25 27" xfId="45583"/>
    <cellStyle name="Énfasis2 25 28" xfId="46967"/>
    <cellStyle name="Énfasis2 25 29" xfId="48336"/>
    <cellStyle name="Énfasis2 25 3" xfId="11817"/>
    <cellStyle name="Énfasis2 25 30" xfId="49688"/>
    <cellStyle name="Énfasis2 25 31" xfId="51011"/>
    <cellStyle name="Énfasis2 25 32" xfId="52310"/>
    <cellStyle name="Énfasis2 25 33" xfId="53558"/>
    <cellStyle name="Énfasis2 25 34" xfId="54736"/>
    <cellStyle name="Énfasis2 25 35" xfId="55808"/>
    <cellStyle name="Énfasis2 25 36" xfId="56737"/>
    <cellStyle name="Énfasis2 25 37" xfId="57446"/>
    <cellStyle name="Énfasis2 25 4" xfId="13225"/>
    <cellStyle name="Énfasis2 25 5" xfId="14633"/>
    <cellStyle name="Énfasis2 25 6" xfId="16041"/>
    <cellStyle name="Énfasis2 25 7" xfId="17449"/>
    <cellStyle name="Énfasis2 25 8" xfId="18857"/>
    <cellStyle name="Énfasis2 25 9" xfId="20265"/>
    <cellStyle name="Énfasis2 26" xfId="5589"/>
    <cellStyle name="Énfasis2 26 10" xfId="20997"/>
    <cellStyle name="Énfasis2 26 11" xfId="22405"/>
    <cellStyle name="Énfasis2 26 12" xfId="23813"/>
    <cellStyle name="Énfasis2 26 13" xfId="25221"/>
    <cellStyle name="Énfasis2 26 14" xfId="26629"/>
    <cellStyle name="Énfasis2 26 15" xfId="28037"/>
    <cellStyle name="Énfasis2 26 16" xfId="29446"/>
    <cellStyle name="Énfasis2 26 17" xfId="30855"/>
    <cellStyle name="Énfasis2 26 18" xfId="32263"/>
    <cellStyle name="Énfasis2 26 19" xfId="33671"/>
    <cellStyle name="Énfasis2 26 2" xfId="10070"/>
    <cellStyle name="Énfasis2 26 20" xfId="34738"/>
    <cellStyle name="Énfasis2 26 21" xfId="36491"/>
    <cellStyle name="Énfasis2 26 22" xfId="37899"/>
    <cellStyle name="Énfasis2 26 23" xfId="39305"/>
    <cellStyle name="Énfasis2 26 24" xfId="40710"/>
    <cellStyle name="Énfasis2 26 25" xfId="42114"/>
    <cellStyle name="Énfasis2 26 26" xfId="43513"/>
    <cellStyle name="Énfasis2 26 27" xfId="44909"/>
    <cellStyle name="Énfasis2 26 28" xfId="46301"/>
    <cellStyle name="Énfasis2 26 29" xfId="47678"/>
    <cellStyle name="Énfasis2 26 3" xfId="11141"/>
    <cellStyle name="Énfasis2 26 30" xfId="49037"/>
    <cellStyle name="Énfasis2 26 31" xfId="50376"/>
    <cellStyle name="Énfasis2 26 32" xfId="51686"/>
    <cellStyle name="Énfasis2 26 33" xfId="52962"/>
    <cellStyle name="Énfasis2 26 34" xfId="54169"/>
    <cellStyle name="Énfasis2 26 35" xfId="55289"/>
    <cellStyle name="Énfasis2 26 36" xfId="56295"/>
    <cellStyle name="Énfasis2 26 37" xfId="57109"/>
    <cellStyle name="Énfasis2 26 4" xfId="12549"/>
    <cellStyle name="Énfasis2 26 5" xfId="13957"/>
    <cellStyle name="Énfasis2 26 6" xfId="15365"/>
    <cellStyle name="Énfasis2 26 7" xfId="16773"/>
    <cellStyle name="Énfasis2 26 8" xfId="18181"/>
    <cellStyle name="Énfasis2 26 9" xfId="19589"/>
    <cellStyle name="Énfasis2 27" xfId="5433"/>
    <cellStyle name="Énfasis2 27 10" xfId="20722"/>
    <cellStyle name="Énfasis2 27 11" xfId="22130"/>
    <cellStyle name="Énfasis2 27 12" xfId="23538"/>
    <cellStyle name="Énfasis2 27 13" xfId="24946"/>
    <cellStyle name="Énfasis2 27 14" xfId="26354"/>
    <cellStyle name="Énfasis2 27 15" xfId="27762"/>
    <cellStyle name="Énfasis2 27 16" xfId="29171"/>
    <cellStyle name="Énfasis2 27 17" xfId="30580"/>
    <cellStyle name="Énfasis2 27 18" xfId="31988"/>
    <cellStyle name="Énfasis2 27 19" xfId="33397"/>
    <cellStyle name="Énfasis2 27 2" xfId="9920"/>
    <cellStyle name="Énfasis2 27 20" xfId="34456"/>
    <cellStyle name="Énfasis2 27 21" xfId="36216"/>
    <cellStyle name="Énfasis2 27 22" xfId="37624"/>
    <cellStyle name="Énfasis2 27 23" xfId="39030"/>
    <cellStyle name="Énfasis2 27 24" xfId="40435"/>
    <cellStyle name="Énfasis2 27 25" xfId="41839"/>
    <cellStyle name="Énfasis2 27 26" xfId="43239"/>
    <cellStyle name="Énfasis2 27 27" xfId="44637"/>
    <cellStyle name="Énfasis2 27 28" xfId="46029"/>
    <cellStyle name="Énfasis2 27 29" xfId="47406"/>
    <cellStyle name="Énfasis2 27 3" xfId="10866"/>
    <cellStyle name="Énfasis2 27 30" xfId="48771"/>
    <cellStyle name="Énfasis2 27 31" xfId="50112"/>
    <cellStyle name="Énfasis2 27 32" xfId="51425"/>
    <cellStyle name="Énfasis2 27 33" xfId="52710"/>
    <cellStyle name="Énfasis2 27 34" xfId="53937"/>
    <cellStyle name="Énfasis2 27 35" xfId="55075"/>
    <cellStyle name="Énfasis2 27 36" xfId="56108"/>
    <cellStyle name="Énfasis2 27 37" xfId="56960"/>
    <cellStyle name="Énfasis2 27 4" xfId="12274"/>
    <cellStyle name="Énfasis2 27 5" xfId="13682"/>
    <cellStyle name="Énfasis2 27 6" xfId="15090"/>
    <cellStyle name="Énfasis2 27 7" xfId="16498"/>
    <cellStyle name="Énfasis2 27 8" xfId="17906"/>
    <cellStyle name="Énfasis2 27 9" xfId="19314"/>
    <cellStyle name="Énfasis2 28" xfId="5856"/>
    <cellStyle name="Énfasis2 28 10" xfId="18208"/>
    <cellStyle name="Énfasis2 28 11" xfId="19616"/>
    <cellStyle name="Énfasis2 28 12" xfId="21024"/>
    <cellStyle name="Énfasis2 28 13" xfId="22432"/>
    <cellStyle name="Énfasis2 28 14" xfId="23840"/>
    <cellStyle name="Énfasis2 28 15" xfId="25248"/>
    <cellStyle name="Énfasis2 28 16" xfId="26656"/>
    <cellStyle name="Énfasis2 28 17" xfId="28064"/>
    <cellStyle name="Énfasis2 28 18" xfId="29473"/>
    <cellStyle name="Énfasis2 28 19" xfId="30882"/>
    <cellStyle name="Énfasis2 28 2" xfId="10315"/>
    <cellStyle name="Énfasis2 28 20" xfId="30975"/>
    <cellStyle name="Énfasis2 28 21" xfId="30865"/>
    <cellStyle name="Énfasis2 28 22" xfId="34651"/>
    <cellStyle name="Énfasis2 28 23" xfId="36518"/>
    <cellStyle name="Énfasis2 28 24" xfId="37926"/>
    <cellStyle name="Énfasis2 28 25" xfId="39332"/>
    <cellStyle name="Énfasis2 28 26" xfId="40737"/>
    <cellStyle name="Énfasis2 28 27" xfId="42141"/>
    <cellStyle name="Énfasis2 28 28" xfId="43540"/>
    <cellStyle name="Énfasis2 28 29" xfId="44936"/>
    <cellStyle name="Énfasis2 28 3" xfId="9084"/>
    <cellStyle name="Énfasis2 28 30" xfId="46328"/>
    <cellStyle name="Énfasis2 28 31" xfId="47703"/>
    <cellStyle name="Énfasis2 28 32" xfId="49062"/>
    <cellStyle name="Énfasis2 28 33" xfId="50400"/>
    <cellStyle name="Énfasis2 28 34" xfId="51709"/>
    <cellStyle name="Énfasis2 28 35" xfId="52982"/>
    <cellStyle name="Énfasis2 28 36" xfId="54188"/>
    <cellStyle name="Énfasis2 28 37" xfId="55303"/>
    <cellStyle name="Énfasis2 28 4" xfId="9454"/>
    <cellStyle name="Énfasis2 28 5" xfId="11168"/>
    <cellStyle name="Énfasis2 28 6" xfId="12576"/>
    <cellStyle name="Énfasis2 28 7" xfId="13984"/>
    <cellStyle name="Énfasis2 28 8" xfId="15392"/>
    <cellStyle name="Énfasis2 28 9" xfId="16800"/>
    <cellStyle name="Énfasis2 29" xfId="5983"/>
    <cellStyle name="Énfasis2 29 10" xfId="19476"/>
    <cellStyle name="Énfasis2 29 11" xfId="20884"/>
    <cellStyle name="Énfasis2 29 12" xfId="22292"/>
    <cellStyle name="Énfasis2 29 13" xfId="23700"/>
    <cellStyle name="Énfasis2 29 14" xfId="25108"/>
    <cellStyle name="Énfasis2 29 15" xfId="26516"/>
    <cellStyle name="Énfasis2 29 16" xfId="27924"/>
    <cellStyle name="Énfasis2 29 17" xfId="29333"/>
    <cellStyle name="Énfasis2 29 18" xfId="30742"/>
    <cellStyle name="Énfasis2 29 19" xfId="32150"/>
    <cellStyle name="Énfasis2 29 2" xfId="10434"/>
    <cellStyle name="Énfasis2 29 20" xfId="35784"/>
    <cellStyle name="Énfasis2 29 21" xfId="34504"/>
    <cellStyle name="Énfasis2 29 22" xfId="36378"/>
    <cellStyle name="Énfasis2 29 23" xfId="37786"/>
    <cellStyle name="Énfasis2 29 24" xfId="39192"/>
    <cellStyle name="Énfasis2 29 25" xfId="40597"/>
    <cellStyle name="Énfasis2 29 26" xfId="42001"/>
    <cellStyle name="Énfasis2 29 27" xfId="43401"/>
    <cellStyle name="Énfasis2 29 28" xfId="44798"/>
    <cellStyle name="Énfasis2 29 29" xfId="46190"/>
    <cellStyle name="Énfasis2 29 3" xfId="7143"/>
    <cellStyle name="Énfasis2 29 30" xfId="47567"/>
    <cellStyle name="Énfasis2 29 31" xfId="48929"/>
    <cellStyle name="Énfasis2 29 32" xfId="50268"/>
    <cellStyle name="Énfasis2 29 33" xfId="51578"/>
    <cellStyle name="Énfasis2 29 34" xfId="52858"/>
    <cellStyle name="Énfasis2 29 35" xfId="54075"/>
    <cellStyle name="Énfasis2 29 36" xfId="55203"/>
    <cellStyle name="Énfasis2 29 37" xfId="56221"/>
    <cellStyle name="Énfasis2 29 4" xfId="11028"/>
    <cellStyle name="Énfasis2 29 5" xfId="12436"/>
    <cellStyle name="Énfasis2 29 6" xfId="13844"/>
    <cellStyle name="Énfasis2 29 7" xfId="15252"/>
    <cellStyle name="Énfasis2 29 8" xfId="16660"/>
    <cellStyle name="Énfasis2 29 9" xfId="18068"/>
    <cellStyle name="Énfasis2 3" xfId="477"/>
    <cellStyle name="Énfasis2 3 10" xfId="2109"/>
    <cellStyle name="Énfasis2 3 11" xfId="2255"/>
    <cellStyle name="Énfasis2 3 12" xfId="2444"/>
    <cellStyle name="Énfasis2 3 13" xfId="2601"/>
    <cellStyle name="Énfasis2 3 14" xfId="2750"/>
    <cellStyle name="Énfasis2 3 15" xfId="2891"/>
    <cellStyle name="Énfasis2 3 16" xfId="3066"/>
    <cellStyle name="Énfasis2 3 2" xfId="847"/>
    <cellStyle name="Énfasis2 3 2 2" xfId="57971"/>
    <cellStyle name="Énfasis2 3 3" xfId="1007"/>
    <cellStyle name="Énfasis2 3 3 2" xfId="58050"/>
    <cellStyle name="Énfasis2 3 4" xfId="1167"/>
    <cellStyle name="Énfasis2 3 4 2" xfId="58119"/>
    <cellStyle name="Énfasis2 3 5" xfId="1327"/>
    <cellStyle name="Énfasis2 3 6" xfId="1486"/>
    <cellStyle name="Énfasis2 3 7" xfId="1645"/>
    <cellStyle name="Énfasis2 3 8" xfId="1801"/>
    <cellStyle name="Énfasis2 3 9" xfId="1957"/>
    <cellStyle name="Énfasis2 30" xfId="6110"/>
    <cellStyle name="Énfasis2 30 10" xfId="21815"/>
    <cellStyle name="Énfasis2 30 11" xfId="23223"/>
    <cellStyle name="Énfasis2 30 12" xfId="24631"/>
    <cellStyle name="Énfasis2 30 13" xfId="26039"/>
    <cellStyle name="Énfasis2 30 14" xfId="27447"/>
    <cellStyle name="Énfasis2 30 15" xfId="28855"/>
    <cellStyle name="Énfasis2 30 16" xfId="30265"/>
    <cellStyle name="Énfasis2 30 17" xfId="31672"/>
    <cellStyle name="Énfasis2 30 18" xfId="33082"/>
    <cellStyle name="Énfasis2 30 19" xfId="34488"/>
    <cellStyle name="Énfasis2 30 2" xfId="10551"/>
    <cellStyle name="Énfasis2 30 20" xfId="35900"/>
    <cellStyle name="Énfasis2 30 21" xfId="37308"/>
    <cellStyle name="Énfasis2 30 22" xfId="38716"/>
    <cellStyle name="Énfasis2 30 23" xfId="40122"/>
    <cellStyle name="Énfasis2 30 24" xfId="41527"/>
    <cellStyle name="Énfasis2 30 25" xfId="42927"/>
    <cellStyle name="Énfasis2 30 26" xfId="44326"/>
    <cellStyle name="Énfasis2 30 27" xfId="45721"/>
    <cellStyle name="Énfasis2 30 28" xfId="47102"/>
    <cellStyle name="Énfasis2 30 29" xfId="48469"/>
    <cellStyle name="Énfasis2 30 3" xfId="11959"/>
    <cellStyle name="Énfasis2 30 30" xfId="49819"/>
    <cellStyle name="Énfasis2 30 31" xfId="51139"/>
    <cellStyle name="Énfasis2 30 32" xfId="52434"/>
    <cellStyle name="Énfasis2 30 33" xfId="53675"/>
    <cellStyle name="Énfasis2 30 34" xfId="54839"/>
    <cellStyle name="Énfasis2 30 35" xfId="55901"/>
    <cellStyle name="Énfasis2 30 36" xfId="56805"/>
    <cellStyle name="Énfasis2 30 37" xfId="57485"/>
    <cellStyle name="Énfasis2 30 4" xfId="13367"/>
    <cellStyle name="Énfasis2 30 5" xfId="14775"/>
    <cellStyle name="Énfasis2 30 6" xfId="16183"/>
    <cellStyle name="Énfasis2 30 7" xfId="17591"/>
    <cellStyle name="Énfasis2 30 8" xfId="18999"/>
    <cellStyle name="Énfasis2 30 9" xfId="20407"/>
    <cellStyle name="Énfasis2 31" xfId="6237"/>
    <cellStyle name="Énfasis2 31 10" xfId="21932"/>
    <cellStyle name="Énfasis2 31 11" xfId="23340"/>
    <cellStyle name="Énfasis2 31 12" xfId="24748"/>
    <cellStyle name="Énfasis2 31 13" xfId="26156"/>
    <cellStyle name="Énfasis2 31 14" xfId="27564"/>
    <cellStyle name="Énfasis2 31 15" xfId="28972"/>
    <cellStyle name="Énfasis2 31 16" xfId="30382"/>
    <cellStyle name="Énfasis2 31 17" xfId="31789"/>
    <cellStyle name="Énfasis2 31 18" xfId="33198"/>
    <cellStyle name="Énfasis2 31 19" xfId="34605"/>
    <cellStyle name="Énfasis2 31 2" xfId="10668"/>
    <cellStyle name="Énfasis2 31 20" xfId="36017"/>
    <cellStyle name="Énfasis2 31 21" xfId="37425"/>
    <cellStyle name="Énfasis2 31 22" xfId="38833"/>
    <cellStyle name="Énfasis2 31 23" xfId="40239"/>
    <cellStyle name="Énfasis2 31 24" xfId="41643"/>
    <cellStyle name="Énfasis2 31 25" xfId="43043"/>
    <cellStyle name="Énfasis2 31 26" xfId="44442"/>
    <cellStyle name="Énfasis2 31 27" xfId="45835"/>
    <cellStyle name="Énfasis2 31 28" xfId="47214"/>
    <cellStyle name="Énfasis2 31 29" xfId="48580"/>
    <cellStyle name="Énfasis2 31 3" xfId="12076"/>
    <cellStyle name="Énfasis2 31 30" xfId="49930"/>
    <cellStyle name="Énfasis2 31 31" xfId="51249"/>
    <cellStyle name="Énfasis2 31 32" xfId="52542"/>
    <cellStyle name="Énfasis2 31 33" xfId="53780"/>
    <cellStyle name="Énfasis2 31 34" xfId="54934"/>
    <cellStyle name="Énfasis2 31 35" xfId="55985"/>
    <cellStyle name="Énfasis2 31 36" xfId="56864"/>
    <cellStyle name="Énfasis2 31 37" xfId="57522"/>
    <cellStyle name="Énfasis2 31 4" xfId="13484"/>
    <cellStyle name="Énfasis2 31 5" xfId="14892"/>
    <cellStyle name="Énfasis2 31 6" xfId="16300"/>
    <cellStyle name="Énfasis2 31 7" xfId="17708"/>
    <cellStyle name="Énfasis2 31 8" xfId="19116"/>
    <cellStyle name="Énfasis2 31 9" xfId="20524"/>
    <cellStyle name="Énfasis2 32" xfId="6364"/>
    <cellStyle name="Énfasis2 32 10" xfId="22046"/>
    <cellStyle name="Énfasis2 32 11" xfId="23454"/>
    <cellStyle name="Énfasis2 32 12" xfId="24862"/>
    <cellStyle name="Énfasis2 32 13" xfId="26270"/>
    <cellStyle name="Énfasis2 32 14" xfId="27678"/>
    <cellStyle name="Énfasis2 32 15" xfId="29087"/>
    <cellStyle name="Énfasis2 32 16" xfId="30496"/>
    <cellStyle name="Énfasis2 32 17" xfId="31904"/>
    <cellStyle name="Énfasis2 32 18" xfId="33313"/>
    <cellStyle name="Énfasis2 32 19" xfId="34721"/>
    <cellStyle name="Énfasis2 32 2" xfId="10782"/>
    <cellStyle name="Énfasis2 32 20" xfId="36132"/>
    <cellStyle name="Énfasis2 32 21" xfId="37540"/>
    <cellStyle name="Énfasis2 32 22" xfId="38946"/>
    <cellStyle name="Énfasis2 32 23" xfId="40352"/>
    <cellStyle name="Énfasis2 32 24" xfId="41756"/>
    <cellStyle name="Énfasis2 32 25" xfId="43156"/>
    <cellStyle name="Énfasis2 32 26" xfId="44555"/>
    <cellStyle name="Énfasis2 32 27" xfId="45948"/>
    <cellStyle name="Énfasis2 32 28" xfId="47325"/>
    <cellStyle name="Énfasis2 32 29" xfId="48690"/>
    <cellStyle name="Énfasis2 32 3" xfId="12190"/>
    <cellStyle name="Énfasis2 32 30" xfId="50036"/>
    <cellStyle name="Énfasis2 32 31" xfId="51352"/>
    <cellStyle name="Énfasis2 32 32" xfId="52641"/>
    <cellStyle name="Énfasis2 32 33" xfId="53872"/>
    <cellStyle name="Énfasis2 32 34" xfId="55015"/>
    <cellStyle name="Énfasis2 32 35" xfId="56056"/>
    <cellStyle name="Énfasis2 32 36" xfId="56921"/>
    <cellStyle name="Énfasis2 32 37" xfId="57558"/>
    <cellStyle name="Énfasis2 32 4" xfId="13598"/>
    <cellStyle name="Énfasis2 32 5" xfId="15006"/>
    <cellStyle name="Énfasis2 32 6" xfId="16414"/>
    <cellStyle name="Énfasis2 32 7" xfId="17822"/>
    <cellStyle name="Énfasis2 32 8" xfId="19230"/>
    <cellStyle name="Énfasis2 32 9" xfId="20638"/>
    <cellStyle name="Énfasis2 33" xfId="6491"/>
    <cellStyle name="Énfasis2 33 10" xfId="22162"/>
    <cellStyle name="Énfasis2 33 11" xfId="23570"/>
    <cellStyle name="Énfasis2 33 12" xfId="24978"/>
    <cellStyle name="Énfasis2 33 13" xfId="26386"/>
    <cellStyle name="Énfasis2 33 14" xfId="27794"/>
    <cellStyle name="Énfasis2 33 15" xfId="29203"/>
    <cellStyle name="Énfasis2 33 16" xfId="30612"/>
    <cellStyle name="Énfasis2 33 17" xfId="32020"/>
    <cellStyle name="Énfasis2 33 18" xfId="33429"/>
    <cellStyle name="Énfasis2 33 19" xfId="34837"/>
    <cellStyle name="Énfasis2 33 2" xfId="10898"/>
    <cellStyle name="Énfasis2 33 20" xfId="36248"/>
    <cellStyle name="Énfasis2 33 21" xfId="37656"/>
    <cellStyle name="Énfasis2 33 22" xfId="39062"/>
    <cellStyle name="Énfasis2 33 23" xfId="40467"/>
    <cellStyle name="Énfasis2 33 24" xfId="41871"/>
    <cellStyle name="Énfasis2 33 25" xfId="43271"/>
    <cellStyle name="Énfasis2 33 26" xfId="44669"/>
    <cellStyle name="Énfasis2 33 27" xfId="46061"/>
    <cellStyle name="Énfasis2 33 28" xfId="47438"/>
    <cellStyle name="Énfasis2 33 29" xfId="48803"/>
    <cellStyle name="Énfasis2 33 3" xfId="12306"/>
    <cellStyle name="Énfasis2 33 30" xfId="50144"/>
    <cellStyle name="Énfasis2 33 31" xfId="51457"/>
    <cellStyle name="Énfasis2 33 32" xfId="52742"/>
    <cellStyle name="Énfasis2 33 33" xfId="53963"/>
    <cellStyle name="Énfasis2 33 34" xfId="55101"/>
    <cellStyle name="Énfasis2 33 35" xfId="56130"/>
    <cellStyle name="Énfasis2 33 36" xfId="56981"/>
    <cellStyle name="Énfasis2 33 37" xfId="57594"/>
    <cellStyle name="Énfasis2 33 4" xfId="13714"/>
    <cellStyle name="Énfasis2 33 5" xfId="15122"/>
    <cellStyle name="Énfasis2 33 6" xfId="16530"/>
    <cellStyle name="Énfasis2 33 7" xfId="17938"/>
    <cellStyle name="Énfasis2 33 8" xfId="19346"/>
    <cellStyle name="Énfasis2 33 9" xfId="20754"/>
    <cellStyle name="Énfasis2 34" xfId="6618"/>
    <cellStyle name="Énfasis2 34 10" xfId="22276"/>
    <cellStyle name="Énfasis2 34 11" xfId="23684"/>
    <cellStyle name="Énfasis2 34 12" xfId="25092"/>
    <cellStyle name="Énfasis2 34 13" xfId="26500"/>
    <cellStyle name="Énfasis2 34 14" xfId="27908"/>
    <cellStyle name="Énfasis2 34 15" xfId="29317"/>
    <cellStyle name="Énfasis2 34 16" xfId="30726"/>
    <cellStyle name="Énfasis2 34 17" xfId="32134"/>
    <cellStyle name="Énfasis2 34 18" xfId="33542"/>
    <cellStyle name="Énfasis2 34 19" xfId="34951"/>
    <cellStyle name="Énfasis2 34 2" xfId="11012"/>
    <cellStyle name="Énfasis2 34 20" xfId="36362"/>
    <cellStyle name="Énfasis2 34 21" xfId="37770"/>
    <cellStyle name="Énfasis2 34 22" xfId="39176"/>
    <cellStyle name="Énfasis2 34 23" xfId="40581"/>
    <cellStyle name="Énfasis2 34 24" xfId="41985"/>
    <cellStyle name="Énfasis2 34 25" xfId="43385"/>
    <cellStyle name="Énfasis2 34 26" xfId="44782"/>
    <cellStyle name="Énfasis2 34 27" xfId="46174"/>
    <cellStyle name="Énfasis2 34 28" xfId="47551"/>
    <cellStyle name="Énfasis2 34 29" xfId="48913"/>
    <cellStyle name="Énfasis2 34 3" xfId="12420"/>
    <cellStyle name="Énfasis2 34 30" xfId="50252"/>
    <cellStyle name="Énfasis2 34 31" xfId="51562"/>
    <cellStyle name="Énfasis2 34 32" xfId="52842"/>
    <cellStyle name="Énfasis2 34 33" xfId="54059"/>
    <cellStyle name="Énfasis2 34 34" xfId="55187"/>
    <cellStyle name="Énfasis2 34 35" xfId="56205"/>
    <cellStyle name="Énfasis2 34 36" xfId="57035"/>
    <cellStyle name="Énfasis2 34 37" xfId="57630"/>
    <cellStyle name="Énfasis2 34 4" xfId="13828"/>
    <cellStyle name="Énfasis2 34 5" xfId="15236"/>
    <cellStyle name="Énfasis2 34 6" xfId="16644"/>
    <cellStyle name="Énfasis2 34 7" xfId="18052"/>
    <cellStyle name="Énfasis2 34 8" xfId="19460"/>
    <cellStyle name="Énfasis2 34 9" xfId="20868"/>
    <cellStyle name="Énfasis2 35" xfId="6745"/>
    <cellStyle name="Énfasis2 35 10" xfId="22388"/>
    <cellStyle name="Énfasis2 35 11" xfId="23796"/>
    <cellStyle name="Énfasis2 35 12" xfId="25204"/>
    <cellStyle name="Énfasis2 35 13" xfId="26612"/>
    <cellStyle name="Énfasis2 35 14" xfId="28020"/>
    <cellStyle name="Énfasis2 35 15" xfId="29429"/>
    <cellStyle name="Énfasis2 35 16" xfId="30838"/>
    <cellStyle name="Énfasis2 35 17" xfId="32246"/>
    <cellStyle name="Énfasis2 35 18" xfId="33654"/>
    <cellStyle name="Énfasis2 35 19" xfId="35062"/>
    <cellStyle name="Énfasis2 35 2" xfId="11124"/>
    <cellStyle name="Énfasis2 35 20" xfId="36474"/>
    <cellStyle name="Énfasis2 35 21" xfId="37882"/>
    <cellStyle name="Énfasis2 35 22" xfId="39288"/>
    <cellStyle name="Énfasis2 35 23" xfId="40693"/>
    <cellStyle name="Énfasis2 35 24" xfId="42097"/>
    <cellStyle name="Énfasis2 35 25" xfId="43496"/>
    <cellStyle name="Énfasis2 35 26" xfId="44892"/>
    <cellStyle name="Énfasis2 35 27" xfId="46284"/>
    <cellStyle name="Énfasis2 35 28" xfId="47661"/>
    <cellStyle name="Énfasis2 35 29" xfId="49020"/>
    <cellStyle name="Énfasis2 35 3" xfId="12532"/>
    <cellStyle name="Énfasis2 35 30" xfId="50359"/>
    <cellStyle name="Énfasis2 35 31" xfId="51669"/>
    <cellStyle name="Énfasis2 35 32" xfId="52945"/>
    <cellStyle name="Énfasis2 35 33" xfId="54152"/>
    <cellStyle name="Énfasis2 35 34" xfId="55272"/>
    <cellStyle name="Énfasis2 35 35" xfId="56279"/>
    <cellStyle name="Énfasis2 35 36" xfId="57093"/>
    <cellStyle name="Énfasis2 35 37" xfId="57666"/>
    <cellStyle name="Énfasis2 35 4" xfId="13940"/>
    <cellStyle name="Énfasis2 35 5" xfId="15348"/>
    <cellStyle name="Énfasis2 35 6" xfId="16756"/>
    <cellStyle name="Énfasis2 35 7" xfId="18164"/>
    <cellStyle name="Énfasis2 35 8" xfId="19572"/>
    <cellStyle name="Énfasis2 35 9" xfId="20980"/>
    <cellStyle name="Énfasis2 36" xfId="6872"/>
    <cellStyle name="Énfasis2 36 10" xfId="22497"/>
    <cellStyle name="Énfasis2 36 11" xfId="23905"/>
    <cellStyle name="Énfasis2 36 12" xfId="25313"/>
    <cellStyle name="Énfasis2 36 13" xfId="26721"/>
    <cellStyle name="Énfasis2 36 14" xfId="28129"/>
    <cellStyle name="Énfasis2 36 15" xfId="29538"/>
    <cellStyle name="Énfasis2 36 16" xfId="30947"/>
    <cellStyle name="Énfasis2 36 17" xfId="32355"/>
    <cellStyle name="Énfasis2 36 18" xfId="33762"/>
    <cellStyle name="Énfasis2 36 19" xfId="35171"/>
    <cellStyle name="Énfasis2 36 2" xfId="11233"/>
    <cellStyle name="Énfasis2 36 20" xfId="36583"/>
    <cellStyle name="Énfasis2 36 21" xfId="37991"/>
    <cellStyle name="Énfasis2 36 22" xfId="39397"/>
    <cellStyle name="Énfasis2 36 23" xfId="40802"/>
    <cellStyle name="Énfasis2 36 24" xfId="42206"/>
    <cellStyle name="Énfasis2 36 25" xfId="43605"/>
    <cellStyle name="Énfasis2 36 26" xfId="45001"/>
    <cellStyle name="Énfasis2 36 27" xfId="46392"/>
    <cellStyle name="Énfasis2 36 28" xfId="47766"/>
    <cellStyle name="Énfasis2 36 29" xfId="49125"/>
    <cellStyle name="Énfasis2 36 3" xfId="12641"/>
    <cellStyle name="Énfasis2 36 30" xfId="50462"/>
    <cellStyle name="Énfasis2 36 31" xfId="51770"/>
    <cellStyle name="Énfasis2 36 32" xfId="53040"/>
    <cellStyle name="Énfasis2 36 33" xfId="54243"/>
    <cellStyle name="Énfasis2 36 34" xfId="55354"/>
    <cellStyle name="Énfasis2 36 35" xfId="56353"/>
    <cellStyle name="Énfasis2 36 36" xfId="57152"/>
    <cellStyle name="Énfasis2 36 37" xfId="57702"/>
    <cellStyle name="Énfasis2 36 4" xfId="14049"/>
    <cellStyle name="Énfasis2 36 5" xfId="15457"/>
    <cellStyle name="Énfasis2 36 6" xfId="16865"/>
    <cellStyle name="Énfasis2 36 7" xfId="18273"/>
    <cellStyle name="Énfasis2 36 8" xfId="19681"/>
    <cellStyle name="Énfasis2 36 9" xfId="21089"/>
    <cellStyle name="Énfasis2 37" xfId="6999"/>
    <cellStyle name="Énfasis2 37 10" xfId="22603"/>
    <cellStyle name="Énfasis2 37 11" xfId="24011"/>
    <cellStyle name="Énfasis2 37 12" xfId="25419"/>
    <cellStyle name="Énfasis2 37 13" xfId="26827"/>
    <cellStyle name="Énfasis2 37 14" xfId="28235"/>
    <cellStyle name="Énfasis2 37 15" xfId="29644"/>
    <cellStyle name="Énfasis2 37 16" xfId="31053"/>
    <cellStyle name="Énfasis2 37 17" xfId="32461"/>
    <cellStyle name="Énfasis2 37 18" xfId="33868"/>
    <cellStyle name="Énfasis2 37 19" xfId="35277"/>
    <cellStyle name="Énfasis2 37 2" xfId="11339"/>
    <cellStyle name="Énfasis2 37 20" xfId="36689"/>
    <cellStyle name="Énfasis2 37 21" xfId="38097"/>
    <cellStyle name="Énfasis2 37 22" xfId="39503"/>
    <cellStyle name="Énfasis2 37 23" xfId="40908"/>
    <cellStyle name="Énfasis2 37 24" xfId="42311"/>
    <cellStyle name="Énfasis2 37 25" xfId="43710"/>
    <cellStyle name="Énfasis2 37 26" xfId="45106"/>
    <cellStyle name="Énfasis2 37 27" xfId="46496"/>
    <cellStyle name="Énfasis2 37 28" xfId="47870"/>
    <cellStyle name="Énfasis2 37 29" xfId="49228"/>
    <cellStyle name="Énfasis2 37 3" xfId="12747"/>
    <cellStyle name="Énfasis2 37 30" xfId="50562"/>
    <cellStyle name="Énfasis2 37 31" xfId="51867"/>
    <cellStyle name="Énfasis2 37 32" xfId="53135"/>
    <cellStyle name="Énfasis2 37 33" xfId="54336"/>
    <cellStyle name="Énfasis2 37 34" xfId="55440"/>
    <cellStyle name="Énfasis2 37 35" xfId="56424"/>
    <cellStyle name="Énfasis2 37 36" xfId="57206"/>
    <cellStyle name="Énfasis2 37 37" xfId="57737"/>
    <cellStyle name="Énfasis2 37 4" xfId="14155"/>
    <cellStyle name="Énfasis2 37 5" xfId="15563"/>
    <cellStyle name="Énfasis2 37 6" xfId="16971"/>
    <cellStyle name="Énfasis2 37 7" xfId="18379"/>
    <cellStyle name="Énfasis2 37 8" xfId="19787"/>
    <cellStyle name="Énfasis2 37 9" xfId="21195"/>
    <cellStyle name="Énfasis2 38" xfId="7126"/>
    <cellStyle name="Énfasis2 38 10" xfId="22706"/>
    <cellStyle name="Énfasis2 38 11" xfId="24114"/>
    <cellStyle name="Énfasis2 38 12" xfId="25522"/>
    <cellStyle name="Énfasis2 38 13" xfId="26930"/>
    <cellStyle name="Énfasis2 38 14" xfId="28338"/>
    <cellStyle name="Énfasis2 38 15" xfId="29747"/>
    <cellStyle name="Énfasis2 38 16" xfId="31154"/>
    <cellStyle name="Énfasis2 38 17" xfId="32564"/>
    <cellStyle name="Énfasis2 38 18" xfId="33971"/>
    <cellStyle name="Énfasis2 38 19" xfId="35379"/>
    <cellStyle name="Énfasis2 38 2" xfId="11442"/>
    <cellStyle name="Énfasis2 38 20" xfId="36792"/>
    <cellStyle name="Énfasis2 38 21" xfId="38200"/>
    <cellStyle name="Énfasis2 38 22" xfId="39606"/>
    <cellStyle name="Énfasis2 38 23" xfId="41011"/>
    <cellStyle name="Énfasis2 38 24" xfId="42414"/>
    <cellStyle name="Énfasis2 38 25" xfId="43813"/>
    <cellStyle name="Énfasis2 38 26" xfId="45209"/>
    <cellStyle name="Énfasis2 38 27" xfId="46599"/>
    <cellStyle name="Énfasis2 38 28" xfId="47971"/>
    <cellStyle name="Énfasis2 38 29" xfId="49324"/>
    <cellStyle name="Énfasis2 38 3" xfId="12850"/>
    <cellStyle name="Énfasis2 38 30" xfId="50656"/>
    <cellStyle name="Énfasis2 38 31" xfId="51960"/>
    <cellStyle name="Énfasis2 38 32" xfId="53223"/>
    <cellStyle name="Énfasis2 38 33" xfId="54418"/>
    <cellStyle name="Énfasis2 38 34" xfId="55516"/>
    <cellStyle name="Énfasis2 38 35" xfId="56487"/>
    <cellStyle name="Énfasis2 38 36" xfId="57260"/>
    <cellStyle name="Énfasis2 38 37" xfId="57771"/>
    <cellStyle name="Énfasis2 38 4" xfId="14258"/>
    <cellStyle name="Énfasis2 38 5" xfId="15666"/>
    <cellStyle name="Énfasis2 38 6" xfId="17074"/>
    <cellStyle name="Énfasis2 38 7" xfId="18482"/>
    <cellStyle name="Énfasis2 38 8" xfId="19890"/>
    <cellStyle name="Énfasis2 38 9" xfId="21298"/>
    <cellStyle name="Énfasis2 39" xfId="7253"/>
    <cellStyle name="Énfasis2 39 10" xfId="22805"/>
    <cellStyle name="Énfasis2 39 11" xfId="24213"/>
    <cellStyle name="Énfasis2 39 12" xfId="25621"/>
    <cellStyle name="Énfasis2 39 13" xfId="27029"/>
    <cellStyle name="Énfasis2 39 14" xfId="28437"/>
    <cellStyle name="Énfasis2 39 15" xfId="29847"/>
    <cellStyle name="Énfasis2 39 16" xfId="31254"/>
    <cellStyle name="Énfasis2 39 17" xfId="32664"/>
    <cellStyle name="Énfasis2 39 18" xfId="34071"/>
    <cellStyle name="Énfasis2 39 19" xfId="35479"/>
    <cellStyle name="Énfasis2 39 2" xfId="11541"/>
    <cellStyle name="Énfasis2 39 20" xfId="36892"/>
    <cellStyle name="Énfasis2 39 21" xfId="38300"/>
    <cellStyle name="Énfasis2 39 22" xfId="39706"/>
    <cellStyle name="Énfasis2 39 23" xfId="41111"/>
    <cellStyle name="Énfasis2 39 24" xfId="42513"/>
    <cellStyle name="Énfasis2 39 25" xfId="43912"/>
    <cellStyle name="Énfasis2 39 26" xfId="45308"/>
    <cellStyle name="Énfasis2 39 27" xfId="46696"/>
    <cellStyle name="Énfasis2 39 28" xfId="48066"/>
    <cellStyle name="Énfasis2 39 29" xfId="49419"/>
    <cellStyle name="Énfasis2 39 3" xfId="12949"/>
    <cellStyle name="Énfasis2 39 30" xfId="50747"/>
    <cellStyle name="Énfasis2 39 31" xfId="52051"/>
    <cellStyle name="Énfasis2 39 32" xfId="53311"/>
    <cellStyle name="Énfasis2 39 33" xfId="54504"/>
    <cellStyle name="Énfasis2 39 34" xfId="55595"/>
    <cellStyle name="Énfasis2 39 35" xfId="56558"/>
    <cellStyle name="Énfasis2 39 36" xfId="57313"/>
    <cellStyle name="Énfasis2 39 37" xfId="57805"/>
    <cellStyle name="Énfasis2 39 4" xfId="14357"/>
    <cellStyle name="Énfasis2 39 5" xfId="15765"/>
    <cellStyle name="Énfasis2 39 6" xfId="17173"/>
    <cellStyle name="Énfasis2 39 7" xfId="18581"/>
    <cellStyle name="Énfasis2 39 8" xfId="19989"/>
    <cellStyle name="Énfasis2 39 9" xfId="21397"/>
    <cellStyle name="Énfasis2 4" xfId="2797"/>
    <cellStyle name="Énfasis2 4 2" xfId="3067"/>
    <cellStyle name="Énfasis2 40" xfId="7380"/>
    <cellStyle name="Énfasis2 40 10" xfId="22902"/>
    <cellStyle name="Énfasis2 40 11" xfId="24310"/>
    <cellStyle name="Énfasis2 40 12" xfId="25718"/>
    <cellStyle name="Énfasis2 40 13" xfId="27126"/>
    <cellStyle name="Énfasis2 40 14" xfId="28534"/>
    <cellStyle name="Énfasis2 40 15" xfId="29944"/>
    <cellStyle name="Énfasis2 40 16" xfId="31351"/>
    <cellStyle name="Énfasis2 40 17" xfId="32761"/>
    <cellStyle name="Énfasis2 40 18" xfId="34167"/>
    <cellStyle name="Énfasis2 40 19" xfId="35576"/>
    <cellStyle name="Énfasis2 40 2" xfId="11638"/>
    <cellStyle name="Énfasis2 40 20" xfId="36989"/>
    <cellStyle name="Énfasis2 40 21" xfId="38397"/>
    <cellStyle name="Énfasis2 40 22" xfId="39803"/>
    <cellStyle name="Énfasis2 40 23" xfId="41208"/>
    <cellStyle name="Énfasis2 40 24" xfId="42610"/>
    <cellStyle name="Énfasis2 40 25" xfId="44009"/>
    <cellStyle name="Énfasis2 40 26" xfId="45405"/>
    <cellStyle name="Énfasis2 40 27" xfId="46793"/>
    <cellStyle name="Énfasis2 40 28" xfId="48163"/>
    <cellStyle name="Énfasis2 40 29" xfId="49515"/>
    <cellStyle name="Énfasis2 40 3" xfId="13046"/>
    <cellStyle name="Énfasis2 40 30" xfId="50841"/>
    <cellStyle name="Énfasis2 40 31" xfId="52145"/>
    <cellStyle name="Énfasis2 40 32" xfId="53400"/>
    <cellStyle name="Énfasis2 40 33" xfId="54589"/>
    <cellStyle name="Énfasis2 40 34" xfId="55674"/>
    <cellStyle name="Énfasis2 40 35" xfId="56627"/>
    <cellStyle name="Énfasis2 40 36" xfId="57364"/>
    <cellStyle name="Énfasis2 40 37" xfId="57839"/>
    <cellStyle name="Énfasis2 40 4" xfId="14454"/>
    <cellStyle name="Énfasis2 40 5" xfId="15862"/>
    <cellStyle name="Énfasis2 40 6" xfId="17270"/>
    <cellStyle name="Énfasis2 40 7" xfId="18678"/>
    <cellStyle name="Énfasis2 40 8" xfId="20086"/>
    <cellStyle name="Énfasis2 40 9" xfId="21494"/>
    <cellStyle name="Énfasis2 41" xfId="7506"/>
    <cellStyle name="Énfasis2 41 10" xfId="22990"/>
    <cellStyle name="Énfasis2 41 11" xfId="24398"/>
    <cellStyle name="Énfasis2 41 12" xfId="25806"/>
    <cellStyle name="Énfasis2 41 13" xfId="27214"/>
    <cellStyle name="Énfasis2 41 14" xfId="28622"/>
    <cellStyle name="Énfasis2 41 15" xfId="30032"/>
    <cellStyle name="Énfasis2 41 16" xfId="31439"/>
    <cellStyle name="Énfasis2 41 17" xfId="32849"/>
    <cellStyle name="Énfasis2 41 18" xfId="34255"/>
    <cellStyle name="Énfasis2 41 19" xfId="35664"/>
    <cellStyle name="Énfasis2 41 2" xfId="11726"/>
    <cellStyle name="Énfasis2 41 20" xfId="37077"/>
    <cellStyle name="Énfasis2 41 21" xfId="38485"/>
    <cellStyle name="Énfasis2 41 22" xfId="39891"/>
    <cellStyle name="Énfasis2 41 23" xfId="41296"/>
    <cellStyle name="Énfasis2 41 24" xfId="42698"/>
    <cellStyle name="Énfasis2 41 25" xfId="44097"/>
    <cellStyle name="Énfasis2 41 26" xfId="45493"/>
    <cellStyle name="Énfasis2 41 27" xfId="46879"/>
    <cellStyle name="Énfasis2 41 28" xfId="48249"/>
    <cellStyle name="Énfasis2 41 29" xfId="49601"/>
    <cellStyle name="Énfasis2 41 3" xfId="13134"/>
    <cellStyle name="Énfasis2 41 30" xfId="50927"/>
    <cellStyle name="Énfasis2 41 31" xfId="52230"/>
    <cellStyle name="Énfasis2 41 32" xfId="53483"/>
    <cellStyle name="Énfasis2 41 33" xfId="54668"/>
    <cellStyle name="Énfasis2 41 34" xfId="55746"/>
    <cellStyle name="Énfasis2 41 35" xfId="56685"/>
    <cellStyle name="Énfasis2 41 36" xfId="57411"/>
    <cellStyle name="Énfasis2 41 37" xfId="57871"/>
    <cellStyle name="Énfasis2 41 4" xfId="14542"/>
    <cellStyle name="Énfasis2 41 5" xfId="15950"/>
    <cellStyle name="Énfasis2 41 6" xfId="17358"/>
    <cellStyle name="Énfasis2 41 7" xfId="18766"/>
    <cellStyle name="Énfasis2 41 8" xfId="20174"/>
    <cellStyle name="Énfasis2 41 9" xfId="21582"/>
    <cellStyle name="Énfasis2 42" xfId="7633"/>
    <cellStyle name="Énfasis2 43" xfId="8056"/>
    <cellStyle name="Énfasis2 44" xfId="8594"/>
    <cellStyle name="Énfasis2 45" xfId="8434"/>
    <cellStyle name="Énfasis2 46" xfId="11597"/>
    <cellStyle name="Énfasis2 47" xfId="13005"/>
    <cellStyle name="Énfasis2 48" xfId="14413"/>
    <cellStyle name="Énfasis2 49" xfId="15821"/>
    <cellStyle name="Énfasis2 5" xfId="3068"/>
    <cellStyle name="Énfasis2 50" xfId="17229"/>
    <cellStyle name="Énfasis2 51" xfId="18637"/>
    <cellStyle name="Énfasis2 52" xfId="20045"/>
    <cellStyle name="Énfasis2 53" xfId="21453"/>
    <cellStyle name="Énfasis2 54" xfId="22861"/>
    <cellStyle name="Énfasis2 55" xfId="24269"/>
    <cellStyle name="Énfasis2 56" xfId="25677"/>
    <cellStyle name="Énfasis2 57" xfId="27085"/>
    <cellStyle name="Énfasis2 58" xfId="28493"/>
    <cellStyle name="Énfasis2 59" xfId="29903"/>
    <cellStyle name="Énfasis2 6" xfId="3069"/>
    <cellStyle name="Énfasis2 60" xfId="24811"/>
    <cellStyle name="Énfasis2 61" xfId="35600"/>
    <cellStyle name="Énfasis2 62" xfId="31658"/>
    <cellStyle name="Énfasis2 63" xfId="35228"/>
    <cellStyle name="Énfasis2 64" xfId="36948"/>
    <cellStyle name="Énfasis2 65" xfId="38356"/>
    <cellStyle name="Énfasis2 66" xfId="39762"/>
    <cellStyle name="Énfasis2 67" xfId="41167"/>
    <cellStyle name="Énfasis2 68" xfId="42569"/>
    <cellStyle name="Énfasis2 69" xfId="43968"/>
    <cellStyle name="Énfasis2 7" xfId="3070"/>
    <cellStyle name="Énfasis2 70" xfId="45364"/>
    <cellStyle name="Énfasis2 71" xfId="46752"/>
    <cellStyle name="Énfasis2 72" xfId="48122"/>
    <cellStyle name="Énfasis2 73" xfId="49475"/>
    <cellStyle name="Énfasis2 74" xfId="50802"/>
    <cellStyle name="Énfasis2 75" xfId="52106"/>
    <cellStyle name="Énfasis2 76" xfId="53363"/>
    <cellStyle name="Énfasis2 77" xfId="54554"/>
    <cellStyle name="Énfasis2 8" xfId="3177"/>
    <cellStyle name="Énfasis2 8 10" xfId="4622"/>
    <cellStyle name="Énfasis2 8 11" xfId="4759"/>
    <cellStyle name="Énfasis2 8 12" xfId="4881"/>
    <cellStyle name="Énfasis2 8 13" xfId="5007"/>
    <cellStyle name="Énfasis2 8 14" xfId="5125"/>
    <cellStyle name="Énfasis2 8 15" xfId="5258"/>
    <cellStyle name="Énfasis2 8 16" xfId="5384"/>
    <cellStyle name="Énfasis2 8 17" xfId="5508"/>
    <cellStyle name="Énfasis2 8 18" xfId="5631"/>
    <cellStyle name="Énfasis2 8 19" xfId="5729"/>
    <cellStyle name="Énfasis2 8 2" xfId="3649"/>
    <cellStyle name="Énfasis2 8 20" xfId="5899"/>
    <cellStyle name="Énfasis2 8 21" xfId="6026"/>
    <cellStyle name="Énfasis2 8 22" xfId="6153"/>
    <cellStyle name="Énfasis2 8 23" xfId="6280"/>
    <cellStyle name="Énfasis2 8 24" xfId="6407"/>
    <cellStyle name="Énfasis2 8 25" xfId="6534"/>
    <cellStyle name="Énfasis2 8 26" xfId="6661"/>
    <cellStyle name="Énfasis2 8 27" xfId="6788"/>
    <cellStyle name="Énfasis2 8 28" xfId="6915"/>
    <cellStyle name="Énfasis2 8 29" xfId="7042"/>
    <cellStyle name="Énfasis2 8 3" xfId="3769"/>
    <cellStyle name="Énfasis2 8 30" xfId="7169"/>
    <cellStyle name="Énfasis2 8 31" xfId="7296"/>
    <cellStyle name="Énfasis2 8 32" xfId="7423"/>
    <cellStyle name="Énfasis2 8 33" xfId="7549"/>
    <cellStyle name="Énfasis2 8 34" xfId="7676"/>
    <cellStyle name="Énfasis2 8 35" xfId="7767"/>
    <cellStyle name="Énfasis2 8 36" xfId="9502"/>
    <cellStyle name="Énfasis2 8 37" xfId="8768"/>
    <cellStyle name="Énfasis2 8 38" xfId="11672"/>
    <cellStyle name="Énfasis2 8 39" xfId="13080"/>
    <cellStyle name="Énfasis2 8 4" xfId="3890"/>
    <cellStyle name="Énfasis2 8 40" xfId="14488"/>
    <cellStyle name="Énfasis2 8 41" xfId="15896"/>
    <cellStyle name="Énfasis2 8 42" xfId="17304"/>
    <cellStyle name="Énfasis2 8 43" xfId="18712"/>
    <cellStyle name="Énfasis2 8 44" xfId="20120"/>
    <cellStyle name="Énfasis2 8 45" xfId="21528"/>
    <cellStyle name="Énfasis2 8 46" xfId="22936"/>
    <cellStyle name="Énfasis2 8 47" xfId="24344"/>
    <cellStyle name="Énfasis2 8 48" xfId="25752"/>
    <cellStyle name="Énfasis2 8 49" xfId="27160"/>
    <cellStyle name="Énfasis2 8 5" xfId="4013"/>
    <cellStyle name="Énfasis2 8 50" xfId="28568"/>
    <cellStyle name="Énfasis2 8 51" xfId="29978"/>
    <cellStyle name="Énfasis2 8 52" xfId="31385"/>
    <cellStyle name="Énfasis2 8 53" xfId="21557"/>
    <cellStyle name="Énfasis2 8 54" xfId="33305"/>
    <cellStyle name="Énfasis2 8 55" xfId="35314"/>
    <cellStyle name="Énfasis2 8 56" xfId="37023"/>
    <cellStyle name="Énfasis2 8 57" xfId="38431"/>
    <cellStyle name="Énfasis2 8 58" xfId="39837"/>
    <cellStyle name="Énfasis2 8 59" xfId="41242"/>
    <cellStyle name="Énfasis2 8 6" xfId="4136"/>
    <cellStyle name="Énfasis2 8 60" xfId="42644"/>
    <cellStyle name="Énfasis2 8 61" xfId="44043"/>
    <cellStyle name="Énfasis2 8 62" xfId="45439"/>
    <cellStyle name="Énfasis2 8 63" xfId="46826"/>
    <cellStyle name="Énfasis2 8 64" xfId="48196"/>
    <cellStyle name="Énfasis2 8 65" xfId="49548"/>
    <cellStyle name="Énfasis2 8 66" xfId="50874"/>
    <cellStyle name="Énfasis2 8 67" xfId="52177"/>
    <cellStyle name="Énfasis2 8 68" xfId="53432"/>
    <cellStyle name="Énfasis2 8 69" xfId="54620"/>
    <cellStyle name="Énfasis2 8 7" xfId="4260"/>
    <cellStyle name="Énfasis2 8 70" xfId="55704"/>
    <cellStyle name="Énfasis2 8 8" xfId="4383"/>
    <cellStyle name="Énfasis2 8 9" xfId="4508"/>
    <cellStyle name="Énfasis2 9" xfId="3218"/>
    <cellStyle name="Énfasis2 9 10" xfId="4422"/>
    <cellStyle name="Énfasis2 9 11" xfId="4060"/>
    <cellStyle name="Énfasis2 9 12" xfId="4435"/>
    <cellStyle name="Énfasis2 9 13" xfId="4799"/>
    <cellStyle name="Énfasis2 9 14" xfId="4921"/>
    <cellStyle name="Énfasis2 9 15" xfId="4054"/>
    <cellStyle name="Énfasis2 9 16" xfId="5161"/>
    <cellStyle name="Énfasis2 9 17" xfId="5298"/>
    <cellStyle name="Énfasis2 9 18" xfId="5424"/>
    <cellStyle name="Énfasis2 9 19" xfId="5548"/>
    <cellStyle name="Énfasis2 9 2" xfId="3441"/>
    <cellStyle name="Énfasis2 9 20" xfId="5663"/>
    <cellStyle name="Énfasis2 9 21" xfId="4801"/>
    <cellStyle name="Énfasis2 9 22" xfId="5939"/>
    <cellStyle name="Énfasis2 9 23" xfId="6066"/>
    <cellStyle name="Énfasis2 9 24" xfId="6193"/>
    <cellStyle name="Énfasis2 9 25" xfId="6320"/>
    <cellStyle name="Énfasis2 9 26" xfId="6447"/>
    <cellStyle name="Énfasis2 9 27" xfId="6574"/>
    <cellStyle name="Énfasis2 9 28" xfId="6701"/>
    <cellStyle name="Énfasis2 9 29" xfId="6828"/>
    <cellStyle name="Énfasis2 9 3" xfId="3451"/>
    <cellStyle name="Énfasis2 9 30" xfId="6955"/>
    <cellStyle name="Énfasis2 9 31" xfId="7082"/>
    <cellStyle name="Énfasis2 9 32" xfId="7209"/>
    <cellStyle name="Énfasis2 9 33" xfId="7336"/>
    <cellStyle name="Énfasis2 9 34" xfId="7463"/>
    <cellStyle name="Énfasis2 9 35" xfId="7807"/>
    <cellStyle name="Énfasis2 9 36" xfId="8125"/>
    <cellStyle name="Énfasis2 9 37" xfId="6566"/>
    <cellStyle name="Énfasis2 9 38" xfId="10705"/>
    <cellStyle name="Énfasis2 9 39" xfId="12113"/>
    <cellStyle name="Énfasis2 9 4" xfId="3589"/>
    <cellStyle name="Énfasis2 9 40" xfId="13521"/>
    <cellStyle name="Énfasis2 9 41" xfId="14929"/>
    <cellStyle name="Énfasis2 9 42" xfId="16337"/>
    <cellStyle name="Énfasis2 9 43" xfId="17745"/>
    <cellStyle name="Énfasis2 9 44" xfId="19153"/>
    <cellStyle name="Énfasis2 9 45" xfId="20561"/>
    <cellStyle name="Énfasis2 9 46" xfId="21969"/>
    <cellStyle name="Énfasis2 9 47" xfId="23377"/>
    <cellStyle name="Énfasis2 9 48" xfId="24785"/>
    <cellStyle name="Énfasis2 9 49" xfId="26193"/>
    <cellStyle name="Énfasis2 9 5" xfId="3808"/>
    <cellStyle name="Énfasis2 9 50" xfId="27601"/>
    <cellStyle name="Énfasis2 9 51" xfId="29009"/>
    <cellStyle name="Énfasis2 9 52" xfId="30418"/>
    <cellStyle name="Énfasis2 9 53" xfId="25573"/>
    <cellStyle name="Énfasis2 9 54" xfId="31193"/>
    <cellStyle name="Énfasis2 9 55" xfId="33411"/>
    <cellStyle name="Énfasis2 9 56" xfId="36054"/>
    <cellStyle name="Énfasis2 9 57" xfId="37462"/>
    <cellStyle name="Énfasis2 9 58" xfId="38868"/>
    <cellStyle name="Énfasis2 9 59" xfId="40274"/>
    <cellStyle name="Énfasis2 9 6" xfId="3930"/>
    <cellStyle name="Énfasis2 9 60" xfId="41678"/>
    <cellStyle name="Énfasis2 9 61" xfId="43078"/>
    <cellStyle name="Énfasis2 9 62" xfId="44477"/>
    <cellStyle name="Énfasis2 9 63" xfId="45870"/>
    <cellStyle name="Énfasis2 9 64" xfId="47247"/>
    <cellStyle name="Énfasis2 9 65" xfId="48613"/>
    <cellStyle name="Énfasis2 9 66" xfId="49963"/>
    <cellStyle name="Énfasis2 9 67" xfId="51281"/>
    <cellStyle name="Énfasis2 9 68" xfId="52574"/>
    <cellStyle name="Énfasis2 9 69" xfId="53812"/>
    <cellStyle name="Énfasis2 9 7" xfId="4053"/>
    <cellStyle name="Énfasis2 9 70" xfId="54963"/>
    <cellStyle name="Énfasis2 9 8" xfId="4176"/>
    <cellStyle name="Énfasis2 9 9" xfId="4300"/>
    <cellStyle name="Énfasis3" xfId="270" builtinId="37" customBuiltin="1"/>
    <cellStyle name="Énfasis3 10" xfId="3607"/>
    <cellStyle name="Énfasis3 10 10" xfId="16734"/>
    <cellStyle name="Énfasis3 10 11" xfId="18142"/>
    <cellStyle name="Énfasis3 10 12" xfId="19550"/>
    <cellStyle name="Énfasis3 10 13" xfId="20958"/>
    <cellStyle name="Énfasis3 10 14" xfId="22366"/>
    <cellStyle name="Énfasis3 10 15" xfId="23774"/>
    <cellStyle name="Énfasis3 10 16" xfId="25182"/>
    <cellStyle name="Énfasis3 10 17" xfId="26590"/>
    <cellStyle name="Énfasis3 10 18" xfId="27998"/>
    <cellStyle name="Énfasis3 10 19" xfId="29407"/>
    <cellStyle name="Énfasis3 10 2" xfId="8181"/>
    <cellStyle name="Énfasis3 10 20" xfId="32158"/>
    <cellStyle name="Énfasis3 10 21" xfId="34741"/>
    <cellStyle name="Énfasis3 10 22" xfId="29963"/>
    <cellStyle name="Énfasis3 10 23" xfId="34581"/>
    <cellStyle name="Énfasis3 10 24" xfId="36452"/>
    <cellStyle name="Énfasis3 10 25" xfId="37860"/>
    <cellStyle name="Énfasis3 10 26" xfId="39266"/>
    <cellStyle name="Énfasis3 10 27" xfId="40671"/>
    <cellStyle name="Énfasis3 10 28" xfId="42075"/>
    <cellStyle name="Énfasis3 10 29" xfId="43474"/>
    <cellStyle name="Énfasis3 10 3" xfId="10290"/>
    <cellStyle name="Énfasis3 10 30" xfId="44870"/>
    <cellStyle name="Énfasis3 10 31" xfId="46262"/>
    <cellStyle name="Énfasis3 10 32" xfId="47639"/>
    <cellStyle name="Énfasis3 10 33" xfId="48998"/>
    <cellStyle name="Énfasis3 10 34" xfId="50337"/>
    <cellStyle name="Énfasis3 10 35" xfId="51647"/>
    <cellStyle name="Énfasis3 10 36" xfId="52923"/>
    <cellStyle name="Énfasis3 10 37" xfId="54130"/>
    <cellStyle name="Énfasis3 10 4" xfId="8003"/>
    <cellStyle name="Énfasis3 10 5" xfId="7527"/>
    <cellStyle name="Énfasis3 10 6" xfId="11102"/>
    <cellStyle name="Énfasis3 10 7" xfId="12510"/>
    <cellStyle name="Énfasis3 10 8" xfId="13918"/>
    <cellStyle name="Énfasis3 10 9" xfId="15326"/>
    <cellStyle name="Énfasis3 11" xfId="3253"/>
    <cellStyle name="Énfasis3 11 10" xfId="14951"/>
    <cellStyle name="Énfasis3 11 11" xfId="16359"/>
    <cellStyle name="Énfasis3 11 12" xfId="17767"/>
    <cellStyle name="Énfasis3 11 13" xfId="19175"/>
    <cellStyle name="Énfasis3 11 14" xfId="20583"/>
    <cellStyle name="Énfasis3 11 15" xfId="21991"/>
    <cellStyle name="Énfasis3 11 16" xfId="23399"/>
    <cellStyle name="Énfasis3 11 17" xfId="24807"/>
    <cellStyle name="Énfasis3 11 18" xfId="26215"/>
    <cellStyle name="Énfasis3 11 19" xfId="27623"/>
    <cellStyle name="Énfasis3 11 2" xfId="7840"/>
    <cellStyle name="Énfasis3 11 20" xfId="26486"/>
    <cellStyle name="Énfasis3 11 21" xfId="35549"/>
    <cellStyle name="Énfasis3 11 22" xfId="30646"/>
    <cellStyle name="Énfasis3 11 23" xfId="33718"/>
    <cellStyle name="Énfasis3 11 24" xfId="31313"/>
    <cellStyle name="Énfasis3 11 25" xfId="36076"/>
    <cellStyle name="Énfasis3 11 26" xfId="37484"/>
    <cellStyle name="Énfasis3 11 27" xfId="38890"/>
    <cellStyle name="Énfasis3 11 28" xfId="40296"/>
    <cellStyle name="Énfasis3 11 29" xfId="41700"/>
    <cellStyle name="Énfasis3 11 3" xfId="9274"/>
    <cellStyle name="Énfasis3 11 30" xfId="43100"/>
    <cellStyle name="Énfasis3 11 31" xfId="44499"/>
    <cellStyle name="Énfasis3 11 32" xfId="45892"/>
    <cellStyle name="Énfasis3 11 33" xfId="47269"/>
    <cellStyle name="Énfasis3 11 34" xfId="48635"/>
    <cellStyle name="Énfasis3 11 35" xfId="49984"/>
    <cellStyle name="Énfasis3 11 36" xfId="51302"/>
    <cellStyle name="Énfasis3 11 37" xfId="52594"/>
    <cellStyle name="Énfasis3 11 4" xfId="8525"/>
    <cellStyle name="Énfasis3 11 5" xfId="6957"/>
    <cellStyle name="Énfasis3 11 6" xfId="10038"/>
    <cellStyle name="Énfasis3 11 7" xfId="10727"/>
    <cellStyle name="Énfasis3 11 8" xfId="12135"/>
    <cellStyle name="Énfasis3 11 9" xfId="13543"/>
    <cellStyle name="Énfasis3 12" xfId="3708"/>
    <cellStyle name="Énfasis3 12 10" xfId="19701"/>
    <cellStyle name="Énfasis3 12 11" xfId="21109"/>
    <cellStyle name="Énfasis3 12 12" xfId="22517"/>
    <cellStyle name="Énfasis3 12 13" xfId="23925"/>
    <cellStyle name="Énfasis3 12 14" xfId="25333"/>
    <cellStyle name="Énfasis3 12 15" xfId="26741"/>
    <cellStyle name="Énfasis3 12 16" xfId="28149"/>
    <cellStyle name="Énfasis3 12 17" xfId="29558"/>
    <cellStyle name="Énfasis3 12 18" xfId="30967"/>
    <cellStyle name="Énfasis3 12 19" xfId="32375"/>
    <cellStyle name="Énfasis3 12 2" xfId="8332"/>
    <cellStyle name="Énfasis3 12 20" xfId="34822"/>
    <cellStyle name="Énfasis3 12 21" xfId="34743"/>
    <cellStyle name="Énfasis3 12 22" xfId="36603"/>
    <cellStyle name="Énfasis3 12 23" xfId="38011"/>
    <cellStyle name="Énfasis3 12 24" xfId="39417"/>
    <cellStyle name="Énfasis3 12 25" xfId="40822"/>
    <cellStyle name="Énfasis3 12 26" xfId="42226"/>
    <cellStyle name="Énfasis3 12 27" xfId="43625"/>
    <cellStyle name="Énfasis3 12 28" xfId="45021"/>
    <cellStyle name="Énfasis3 12 29" xfId="46412"/>
    <cellStyle name="Énfasis3 12 3" xfId="8106"/>
    <cellStyle name="Énfasis3 12 30" xfId="47786"/>
    <cellStyle name="Énfasis3 12 31" xfId="49145"/>
    <cellStyle name="Énfasis3 12 32" xfId="50482"/>
    <cellStyle name="Énfasis3 12 33" xfId="51790"/>
    <cellStyle name="Énfasis3 12 34" xfId="53060"/>
    <cellStyle name="Énfasis3 12 35" xfId="54263"/>
    <cellStyle name="Énfasis3 12 36" xfId="55374"/>
    <cellStyle name="Énfasis3 12 37" xfId="56372"/>
    <cellStyle name="Énfasis3 12 4" xfId="11253"/>
    <cellStyle name="Énfasis3 12 5" xfId="12661"/>
    <cellStyle name="Énfasis3 12 6" xfId="14069"/>
    <cellStyle name="Énfasis3 12 7" xfId="15477"/>
    <cellStyle name="Énfasis3 12 8" xfId="16885"/>
    <cellStyle name="Énfasis3 12 9" xfId="18293"/>
    <cellStyle name="Énfasis3 13" xfId="3813"/>
    <cellStyle name="Énfasis3 13 10" xfId="14934"/>
    <cellStyle name="Énfasis3 13 11" xfId="16342"/>
    <cellStyle name="Énfasis3 13 12" xfId="17750"/>
    <cellStyle name="Énfasis3 13 13" xfId="19158"/>
    <cellStyle name="Énfasis3 13 14" xfId="20566"/>
    <cellStyle name="Énfasis3 13 15" xfId="21974"/>
    <cellStyle name="Énfasis3 13 16" xfId="23382"/>
    <cellStyle name="Énfasis3 13 17" xfId="24790"/>
    <cellStyle name="Énfasis3 13 18" xfId="26198"/>
    <cellStyle name="Énfasis3 13 19" xfId="27606"/>
    <cellStyle name="Énfasis3 13 2" xfId="8425"/>
    <cellStyle name="Énfasis3 13 20" xfId="29371"/>
    <cellStyle name="Énfasis3 13 21" xfId="35048"/>
    <cellStyle name="Énfasis3 13 22" xfId="34570"/>
    <cellStyle name="Énfasis3 13 23" xfId="35685"/>
    <cellStyle name="Énfasis3 13 24" xfId="29602"/>
    <cellStyle name="Énfasis3 13 25" xfId="36059"/>
    <cellStyle name="Énfasis3 13 26" xfId="37467"/>
    <cellStyle name="Énfasis3 13 27" xfId="38873"/>
    <cellStyle name="Énfasis3 13 28" xfId="40279"/>
    <cellStyle name="Énfasis3 13 29" xfId="41683"/>
    <cellStyle name="Énfasis3 13 3" xfId="9070"/>
    <cellStyle name="Énfasis3 13 30" xfId="43083"/>
    <cellStyle name="Énfasis3 13 31" xfId="44482"/>
    <cellStyle name="Énfasis3 13 32" xfId="45875"/>
    <cellStyle name="Énfasis3 13 33" xfId="47252"/>
    <cellStyle name="Énfasis3 13 34" xfId="48618"/>
    <cellStyle name="Énfasis3 13 35" xfId="49968"/>
    <cellStyle name="Énfasis3 13 36" xfId="51286"/>
    <cellStyle name="Énfasis3 13 37" xfId="52578"/>
    <cellStyle name="Énfasis3 13 4" xfId="7863"/>
    <cellStyle name="Énfasis3 13 5" xfId="8293"/>
    <cellStyle name="Énfasis3 13 6" xfId="8705"/>
    <cellStyle name="Énfasis3 13 7" xfId="10710"/>
    <cellStyle name="Énfasis3 13 8" xfId="12118"/>
    <cellStyle name="Énfasis3 13 9" xfId="13526"/>
    <cellStyle name="Énfasis3 14" xfId="3935"/>
    <cellStyle name="Énfasis3 14 10" xfId="21278"/>
    <cellStyle name="Énfasis3 14 11" xfId="22686"/>
    <cellStyle name="Énfasis3 14 12" xfId="24094"/>
    <cellStyle name="Énfasis3 14 13" xfId="25502"/>
    <cellStyle name="Énfasis3 14 14" xfId="26910"/>
    <cellStyle name="Énfasis3 14 15" xfId="28318"/>
    <cellStyle name="Énfasis3 14 16" xfId="29727"/>
    <cellStyle name="Énfasis3 14 17" xfId="31134"/>
    <cellStyle name="Énfasis3 14 18" xfId="32544"/>
    <cellStyle name="Énfasis3 14 19" xfId="33951"/>
    <cellStyle name="Énfasis3 14 2" xfId="8538"/>
    <cellStyle name="Énfasis3 14 20" xfId="35041"/>
    <cellStyle name="Énfasis3 14 21" xfId="36772"/>
    <cellStyle name="Énfasis3 14 22" xfId="38180"/>
    <cellStyle name="Énfasis3 14 23" xfId="39586"/>
    <cellStyle name="Énfasis3 14 24" xfId="40991"/>
    <cellStyle name="Énfasis3 14 25" xfId="42394"/>
    <cellStyle name="Énfasis3 14 26" xfId="43793"/>
    <cellStyle name="Énfasis3 14 27" xfId="45189"/>
    <cellStyle name="Énfasis3 14 28" xfId="46579"/>
    <cellStyle name="Énfasis3 14 29" xfId="47951"/>
    <cellStyle name="Énfasis3 14 3" xfId="11422"/>
    <cellStyle name="Énfasis3 14 30" xfId="49304"/>
    <cellStyle name="Énfasis3 14 31" xfId="50636"/>
    <cellStyle name="Énfasis3 14 32" xfId="51940"/>
    <cellStyle name="Énfasis3 14 33" xfId="53204"/>
    <cellStyle name="Énfasis3 14 34" xfId="54400"/>
    <cellStyle name="Énfasis3 14 35" xfId="55498"/>
    <cellStyle name="Énfasis3 14 36" xfId="56469"/>
    <cellStyle name="Énfasis3 14 37" xfId="57244"/>
    <cellStyle name="Énfasis3 14 4" xfId="12830"/>
    <cellStyle name="Énfasis3 14 5" xfId="14238"/>
    <cellStyle name="Énfasis3 14 6" xfId="15646"/>
    <cellStyle name="Énfasis3 14 7" xfId="17054"/>
    <cellStyle name="Énfasis3 14 8" xfId="18462"/>
    <cellStyle name="Énfasis3 14 9" xfId="19870"/>
    <cellStyle name="Énfasis3 15" xfId="4057"/>
    <cellStyle name="Énfasis3 15 10" xfId="20269"/>
    <cellStyle name="Énfasis3 15 11" xfId="21677"/>
    <cellStyle name="Énfasis3 15 12" xfId="23085"/>
    <cellStyle name="Énfasis3 15 13" xfId="24493"/>
    <cellStyle name="Énfasis3 15 14" xfId="25901"/>
    <cellStyle name="Énfasis3 15 15" xfId="27309"/>
    <cellStyle name="Énfasis3 15 16" xfId="28717"/>
    <cellStyle name="Énfasis3 15 17" xfId="30127"/>
    <cellStyle name="Énfasis3 15 18" xfId="31534"/>
    <cellStyle name="Énfasis3 15 19" xfId="32944"/>
    <cellStyle name="Énfasis3 15 2" xfId="8650"/>
    <cellStyle name="Énfasis3 15 20" xfId="23988"/>
    <cellStyle name="Énfasis3 15 21" xfId="35421"/>
    <cellStyle name="Énfasis3 15 22" xfId="37171"/>
    <cellStyle name="Énfasis3 15 23" xfId="38579"/>
    <cellStyle name="Énfasis3 15 24" xfId="39985"/>
    <cellStyle name="Énfasis3 15 25" xfId="41390"/>
    <cellStyle name="Énfasis3 15 26" xfId="42792"/>
    <cellStyle name="Énfasis3 15 27" xfId="44191"/>
    <cellStyle name="Énfasis3 15 28" xfId="45587"/>
    <cellStyle name="Énfasis3 15 29" xfId="46971"/>
    <cellStyle name="Énfasis3 15 3" xfId="9876"/>
    <cellStyle name="Énfasis3 15 30" xfId="48340"/>
    <cellStyle name="Énfasis3 15 31" xfId="49691"/>
    <cellStyle name="Énfasis3 15 32" xfId="51014"/>
    <cellStyle name="Énfasis3 15 33" xfId="52313"/>
    <cellStyle name="Énfasis3 15 34" xfId="53561"/>
    <cellStyle name="Énfasis3 15 35" xfId="54738"/>
    <cellStyle name="Énfasis3 15 36" xfId="55810"/>
    <cellStyle name="Énfasis3 15 37" xfId="56739"/>
    <cellStyle name="Énfasis3 15 4" xfId="11821"/>
    <cellStyle name="Énfasis3 15 5" xfId="13229"/>
    <cellStyle name="Énfasis3 15 6" xfId="14637"/>
    <cellStyle name="Énfasis3 15 7" xfId="16045"/>
    <cellStyle name="Énfasis3 15 8" xfId="17453"/>
    <cellStyle name="Énfasis3 15 9" xfId="18861"/>
    <cellStyle name="Énfasis3 16" xfId="4181"/>
    <cellStyle name="Énfasis3 16 10" xfId="14946"/>
    <cellStyle name="Énfasis3 16 11" xfId="16354"/>
    <cellStyle name="Énfasis3 16 12" xfId="17762"/>
    <cellStyle name="Énfasis3 16 13" xfId="19170"/>
    <cellStyle name="Énfasis3 16 14" xfId="20578"/>
    <cellStyle name="Énfasis3 16 15" xfId="21986"/>
    <cellStyle name="Énfasis3 16 16" xfId="23394"/>
    <cellStyle name="Énfasis3 16 17" xfId="24802"/>
    <cellStyle name="Énfasis3 16 18" xfId="26210"/>
    <cellStyle name="Énfasis3 16 19" xfId="27618"/>
    <cellStyle name="Énfasis3 16 2" xfId="8763"/>
    <cellStyle name="Énfasis3 16 20" xfId="35696"/>
    <cellStyle name="Énfasis3 16 21" xfId="33948"/>
    <cellStyle name="Énfasis3 16 22" xfId="35518"/>
    <cellStyle name="Énfasis3 16 23" xfId="35531"/>
    <cellStyle name="Énfasis3 16 24" xfId="25227"/>
    <cellStyle name="Énfasis3 16 25" xfId="36071"/>
    <cellStyle name="Énfasis3 16 26" xfId="37479"/>
    <cellStyle name="Énfasis3 16 27" xfId="38885"/>
    <cellStyle name="Énfasis3 16 28" xfId="40291"/>
    <cellStyle name="Énfasis3 16 29" xfId="41695"/>
    <cellStyle name="Énfasis3 16 3" xfId="8716"/>
    <cellStyle name="Énfasis3 16 30" xfId="43095"/>
    <cellStyle name="Énfasis3 16 31" xfId="44494"/>
    <cellStyle name="Énfasis3 16 32" xfId="45887"/>
    <cellStyle name="Énfasis3 16 33" xfId="47264"/>
    <cellStyle name="Énfasis3 16 34" xfId="48630"/>
    <cellStyle name="Énfasis3 16 35" xfId="49979"/>
    <cellStyle name="Énfasis3 16 36" xfId="51297"/>
    <cellStyle name="Énfasis3 16 37" xfId="52589"/>
    <cellStyle name="Énfasis3 16 4" xfId="9510"/>
    <cellStyle name="Énfasis3 16 5" xfId="8495"/>
    <cellStyle name="Énfasis3 16 6" xfId="8508"/>
    <cellStyle name="Énfasis3 16 7" xfId="10722"/>
    <cellStyle name="Énfasis3 16 8" xfId="12130"/>
    <cellStyle name="Énfasis3 16 9" xfId="13538"/>
    <cellStyle name="Énfasis3 17" xfId="4305"/>
    <cellStyle name="Énfasis3 17 10" xfId="12828"/>
    <cellStyle name="Énfasis3 17 11" xfId="14236"/>
    <cellStyle name="Énfasis3 17 12" xfId="15644"/>
    <cellStyle name="Énfasis3 17 13" xfId="17052"/>
    <cellStyle name="Énfasis3 17 14" xfId="18460"/>
    <cellStyle name="Énfasis3 17 15" xfId="19868"/>
    <cellStyle name="Énfasis3 17 16" xfId="21276"/>
    <cellStyle name="Énfasis3 17 17" xfId="22684"/>
    <cellStyle name="Énfasis3 17 18" xfId="24092"/>
    <cellStyle name="Énfasis3 17 19" xfId="25500"/>
    <cellStyle name="Énfasis3 17 2" xfId="8876"/>
    <cellStyle name="Énfasis3 17 20" xfId="34365"/>
    <cellStyle name="Énfasis3 17 21" xfId="26744"/>
    <cellStyle name="Énfasis3 17 22" xfId="35524"/>
    <cellStyle name="Énfasis3 17 23" xfId="35004"/>
    <cellStyle name="Énfasis3 17 24" xfId="31618"/>
    <cellStyle name="Énfasis3 17 25" xfId="35605"/>
    <cellStyle name="Énfasis3 17 26" xfId="34927"/>
    <cellStyle name="Énfasis3 17 27" xfId="36770"/>
    <cellStyle name="Énfasis3 17 28" xfId="38178"/>
    <cellStyle name="Énfasis3 17 29" xfId="39584"/>
    <cellStyle name="Énfasis3 17 3" xfId="8879"/>
    <cellStyle name="Énfasis3 17 30" xfId="40989"/>
    <cellStyle name="Énfasis3 17 31" xfId="42392"/>
    <cellStyle name="Énfasis3 17 32" xfId="43791"/>
    <cellStyle name="Énfasis3 17 33" xfId="45187"/>
    <cellStyle name="Énfasis3 17 34" xfId="46577"/>
    <cellStyle name="Énfasis3 17 35" xfId="47949"/>
    <cellStyle name="Énfasis3 17 36" xfId="49303"/>
    <cellStyle name="Énfasis3 17 37" xfId="50635"/>
    <cellStyle name="Énfasis3 17 4" xfId="10250"/>
    <cellStyle name="Énfasis3 17 5" xfId="8501"/>
    <cellStyle name="Énfasis3 17 6" xfId="8395"/>
    <cellStyle name="Énfasis3 17 7" xfId="8966"/>
    <cellStyle name="Énfasis3 17 8" xfId="8599"/>
    <cellStyle name="Énfasis3 17 9" xfId="11420"/>
    <cellStyle name="Énfasis3 18" xfId="4662"/>
    <cellStyle name="Énfasis3 18 10" xfId="16330"/>
    <cellStyle name="Énfasis3 18 11" xfId="17738"/>
    <cellStyle name="Énfasis3 18 12" xfId="19146"/>
    <cellStyle name="Énfasis3 18 13" xfId="20554"/>
    <cellStyle name="Énfasis3 18 14" xfId="21962"/>
    <cellStyle name="Énfasis3 18 15" xfId="23370"/>
    <cellStyle name="Énfasis3 18 16" xfId="24778"/>
    <cellStyle name="Énfasis3 18 17" xfId="26186"/>
    <cellStyle name="Énfasis3 18 18" xfId="27594"/>
    <cellStyle name="Énfasis3 18 19" xfId="29002"/>
    <cellStyle name="Énfasis3 18 2" xfId="9199"/>
    <cellStyle name="Énfasis3 18 20" xfId="34271"/>
    <cellStyle name="Énfasis3 18 21" xfId="34972"/>
    <cellStyle name="Énfasis3 18 22" xfId="34979"/>
    <cellStyle name="Énfasis3 18 23" xfId="34056"/>
    <cellStyle name="Énfasis3 18 24" xfId="36047"/>
    <cellStyle name="Énfasis3 18 25" xfId="37455"/>
    <cellStyle name="Énfasis3 18 26" xfId="38861"/>
    <cellStyle name="Énfasis3 18 27" xfId="40267"/>
    <cellStyle name="Énfasis3 18 28" xfId="41671"/>
    <cellStyle name="Énfasis3 18 29" xfId="43071"/>
    <cellStyle name="Énfasis3 18 3" xfId="7090"/>
    <cellStyle name="Énfasis3 18 30" xfId="44470"/>
    <cellStyle name="Énfasis3 18 31" xfId="45863"/>
    <cellStyle name="Énfasis3 18 32" xfId="47241"/>
    <cellStyle name="Énfasis3 18 33" xfId="48607"/>
    <cellStyle name="Énfasis3 18 34" xfId="49957"/>
    <cellStyle name="Énfasis3 18 35" xfId="51275"/>
    <cellStyle name="Énfasis3 18 36" xfId="52568"/>
    <cellStyle name="Énfasis3 18 37" xfId="53806"/>
    <cellStyle name="Énfasis3 18 4" xfId="8363"/>
    <cellStyle name="Énfasis3 18 5" xfId="8370"/>
    <cellStyle name="Énfasis3 18 6" xfId="10698"/>
    <cellStyle name="Énfasis3 18 7" xfId="12106"/>
    <cellStyle name="Énfasis3 18 8" xfId="13514"/>
    <cellStyle name="Énfasis3 18 9" xfId="14922"/>
    <cellStyle name="Énfasis3 19" xfId="4686"/>
    <cellStyle name="Énfasis3 19 10" xfId="21042"/>
    <cellStyle name="Énfasis3 19 11" xfId="22450"/>
    <cellStyle name="Énfasis3 19 12" xfId="23858"/>
    <cellStyle name="Énfasis3 19 13" xfId="25266"/>
    <cellStyle name="Énfasis3 19 14" xfId="26674"/>
    <cellStyle name="Énfasis3 19 15" xfId="28082"/>
    <cellStyle name="Énfasis3 19 16" xfId="29491"/>
    <cellStyle name="Énfasis3 19 17" xfId="30900"/>
    <cellStyle name="Énfasis3 19 18" xfId="32308"/>
    <cellStyle name="Énfasis3 19 19" xfId="33715"/>
    <cellStyle name="Énfasis3 19 2" xfId="9222"/>
    <cellStyle name="Énfasis3 19 20" xfId="34669"/>
    <cellStyle name="Énfasis3 19 21" xfId="36536"/>
    <cellStyle name="Énfasis3 19 22" xfId="37944"/>
    <cellStyle name="Énfasis3 19 23" xfId="39350"/>
    <cellStyle name="Énfasis3 19 24" xfId="40755"/>
    <cellStyle name="Énfasis3 19 25" xfId="42159"/>
    <cellStyle name="Énfasis3 19 26" xfId="43558"/>
    <cellStyle name="Énfasis3 19 27" xfId="44954"/>
    <cellStyle name="Énfasis3 19 28" xfId="46346"/>
    <cellStyle name="Énfasis3 19 29" xfId="47721"/>
    <cellStyle name="Énfasis3 19 3" xfId="11186"/>
    <cellStyle name="Énfasis3 19 30" xfId="49080"/>
    <cellStyle name="Énfasis3 19 31" xfId="50418"/>
    <cellStyle name="Énfasis3 19 32" xfId="51726"/>
    <cellStyle name="Énfasis3 19 33" xfId="52998"/>
    <cellStyle name="Énfasis3 19 34" xfId="54202"/>
    <cellStyle name="Énfasis3 19 35" xfId="55315"/>
    <cellStyle name="Énfasis3 19 36" xfId="56319"/>
    <cellStyle name="Énfasis3 19 37" xfId="57123"/>
    <cellStyle name="Énfasis3 19 4" xfId="12594"/>
    <cellStyle name="Énfasis3 19 5" xfId="14002"/>
    <cellStyle name="Énfasis3 19 6" xfId="15410"/>
    <cellStyle name="Énfasis3 19 7" xfId="16818"/>
    <cellStyle name="Énfasis3 19 8" xfId="18226"/>
    <cellStyle name="Énfasis3 19 9" xfId="19634"/>
    <cellStyle name="Énfasis3 2" xfId="328"/>
    <cellStyle name="Énfasis3 2 10" xfId="1404"/>
    <cellStyle name="Énfasis3 2 11" xfId="1562"/>
    <cellStyle name="Énfasis3 2 12" xfId="1720"/>
    <cellStyle name="Énfasis3 2 13" xfId="1876"/>
    <cellStyle name="Énfasis3 2 14" xfId="2031"/>
    <cellStyle name="Énfasis3 2 15" xfId="2182"/>
    <cellStyle name="Énfasis3 2 16" xfId="2361"/>
    <cellStyle name="Énfasis3 2 17" xfId="2520"/>
    <cellStyle name="Énfasis3 2 18" xfId="2676"/>
    <cellStyle name="Énfasis3 2 19" xfId="2821"/>
    <cellStyle name="Énfasis3 2 2" xfId="399"/>
    <cellStyle name="Énfasis3 2 20" xfId="2978"/>
    <cellStyle name="Énfasis3 2 3" xfId="457"/>
    <cellStyle name="Énfasis3 2 4" xfId="559"/>
    <cellStyle name="Énfasis3 2 5" xfId="616"/>
    <cellStyle name="Énfasis3 2 5 2" xfId="57937"/>
    <cellStyle name="Énfasis3 2 6" xfId="673"/>
    <cellStyle name="Énfasis3 2 6 2" xfId="58016"/>
    <cellStyle name="Énfasis3 2 7" xfId="924"/>
    <cellStyle name="Énfasis3 2 7 2" xfId="58085"/>
    <cellStyle name="Énfasis3 2 8" xfId="1084"/>
    <cellStyle name="Énfasis3 2 9" xfId="1244"/>
    <cellStyle name="Énfasis3 20" xfId="4698"/>
    <cellStyle name="Énfasis3 20 10" xfId="19020"/>
    <cellStyle name="Énfasis3 20 11" xfId="20428"/>
    <cellStyle name="Énfasis3 20 12" xfId="21836"/>
    <cellStyle name="Énfasis3 20 13" xfId="23244"/>
    <cellStyle name="Énfasis3 20 14" xfId="24652"/>
    <cellStyle name="Énfasis3 20 15" xfId="26060"/>
    <cellStyle name="Énfasis3 20 16" xfId="27468"/>
    <cellStyle name="Énfasis3 20 17" xfId="28876"/>
    <cellStyle name="Énfasis3 20 18" xfId="30286"/>
    <cellStyle name="Énfasis3 20 19" xfId="31693"/>
    <cellStyle name="Énfasis3 20 2" xfId="9235"/>
    <cellStyle name="Énfasis3 20 20" xfId="31581"/>
    <cellStyle name="Énfasis3 20 21" xfId="31944"/>
    <cellStyle name="Énfasis3 20 22" xfId="35921"/>
    <cellStyle name="Énfasis3 20 23" xfId="37329"/>
    <cellStyle name="Énfasis3 20 24" xfId="38737"/>
    <cellStyle name="Énfasis3 20 25" xfId="40143"/>
    <cellStyle name="Énfasis3 20 26" xfId="41548"/>
    <cellStyle name="Énfasis3 20 27" xfId="42948"/>
    <cellStyle name="Énfasis3 20 28" xfId="44347"/>
    <cellStyle name="Énfasis3 20 29" xfId="45742"/>
    <cellStyle name="Énfasis3 20 3" xfId="9771"/>
    <cellStyle name="Énfasis3 20 30" xfId="47123"/>
    <cellStyle name="Énfasis3 20 31" xfId="48490"/>
    <cellStyle name="Énfasis3 20 32" xfId="49840"/>
    <cellStyle name="Énfasis3 20 33" xfId="51160"/>
    <cellStyle name="Énfasis3 20 34" xfId="52455"/>
    <cellStyle name="Énfasis3 20 35" xfId="53696"/>
    <cellStyle name="Énfasis3 20 36" xfId="54860"/>
    <cellStyle name="Énfasis3 20 37" xfId="55921"/>
    <cellStyle name="Énfasis3 20 4" xfId="10572"/>
    <cellStyle name="Énfasis3 20 5" xfId="11980"/>
    <cellStyle name="Énfasis3 20 6" xfId="13388"/>
    <cellStyle name="Énfasis3 20 7" xfId="14796"/>
    <cellStyle name="Énfasis3 20 8" xfId="16204"/>
    <cellStyle name="Énfasis3 20 9" xfId="17612"/>
    <cellStyle name="Énfasis3 21" xfId="4804"/>
    <cellStyle name="Énfasis3 21 10" xfId="19724"/>
    <cellStyle name="Énfasis3 21 11" xfId="21132"/>
    <cellStyle name="Énfasis3 21 12" xfId="22540"/>
    <cellStyle name="Énfasis3 21 13" xfId="23948"/>
    <cellStyle name="Énfasis3 21 14" xfId="25356"/>
    <cellStyle name="Énfasis3 21 15" xfId="26764"/>
    <cellStyle name="Énfasis3 21 16" xfId="28172"/>
    <cellStyle name="Énfasis3 21 17" xfId="29581"/>
    <cellStyle name="Énfasis3 21 18" xfId="30990"/>
    <cellStyle name="Énfasis3 21 19" xfId="32398"/>
    <cellStyle name="Énfasis3 21 2" xfId="9329"/>
    <cellStyle name="Énfasis3 21 20" xfId="20547"/>
    <cellStyle name="Énfasis3 21 21" xfId="34766"/>
    <cellStyle name="Énfasis3 21 22" xfId="36626"/>
    <cellStyle name="Énfasis3 21 23" xfId="38034"/>
    <cellStyle name="Énfasis3 21 24" xfId="39440"/>
    <cellStyle name="Énfasis3 21 25" xfId="40845"/>
    <cellStyle name="Énfasis3 21 26" xfId="42248"/>
    <cellStyle name="Énfasis3 21 27" xfId="43647"/>
    <cellStyle name="Énfasis3 21 28" xfId="45043"/>
    <cellStyle name="Énfasis3 21 29" xfId="46434"/>
    <cellStyle name="Énfasis3 21 3" xfId="9883"/>
    <cellStyle name="Énfasis3 21 30" xfId="47808"/>
    <cellStyle name="Énfasis3 21 31" xfId="49166"/>
    <cellStyle name="Énfasis3 21 32" xfId="50502"/>
    <cellStyle name="Énfasis3 21 33" xfId="51809"/>
    <cellStyle name="Énfasis3 21 34" xfId="53079"/>
    <cellStyle name="Énfasis3 21 35" xfId="54282"/>
    <cellStyle name="Énfasis3 21 36" xfId="55390"/>
    <cellStyle name="Énfasis3 21 37" xfId="56383"/>
    <cellStyle name="Énfasis3 21 4" xfId="11276"/>
    <cellStyle name="Énfasis3 21 5" xfId="12684"/>
    <cellStyle name="Énfasis3 21 6" xfId="14092"/>
    <cellStyle name="Énfasis3 21 7" xfId="15500"/>
    <cellStyle name="Énfasis3 21 8" xfId="16908"/>
    <cellStyle name="Énfasis3 21 9" xfId="18316"/>
    <cellStyle name="Énfasis3 22" xfId="3290"/>
    <cellStyle name="Énfasis3 22 10" xfId="18707"/>
    <cellStyle name="Énfasis3 22 11" xfId="20115"/>
    <cellStyle name="Énfasis3 22 12" xfId="21523"/>
    <cellStyle name="Énfasis3 22 13" xfId="22931"/>
    <cellStyle name="Énfasis3 22 14" xfId="24339"/>
    <cellStyle name="Énfasis3 22 15" xfId="25747"/>
    <cellStyle name="Énfasis3 22 16" xfId="27155"/>
    <cellStyle name="Énfasis3 22 17" xfId="28563"/>
    <cellStyle name="Énfasis3 22 18" xfId="29973"/>
    <cellStyle name="Énfasis3 22 19" xfId="31380"/>
    <cellStyle name="Énfasis3 22 2" xfId="7876"/>
    <cellStyle name="Énfasis3 22 20" xfId="35349"/>
    <cellStyle name="Énfasis3 22 21" xfId="32961"/>
    <cellStyle name="Énfasis3 22 22" xfId="35309"/>
    <cellStyle name="Énfasis3 22 23" xfId="37018"/>
    <cellStyle name="Énfasis3 22 24" xfId="38426"/>
    <cellStyle name="Énfasis3 22 25" xfId="39832"/>
    <cellStyle name="Énfasis3 22 26" xfId="41237"/>
    <cellStyle name="Énfasis3 22 27" xfId="42639"/>
    <cellStyle name="Énfasis3 22 28" xfId="44038"/>
    <cellStyle name="Énfasis3 22 29" xfId="45434"/>
    <cellStyle name="Énfasis3 22 3" xfId="8142"/>
    <cellStyle name="Énfasis3 22 30" xfId="46821"/>
    <cellStyle name="Énfasis3 22 31" xfId="48191"/>
    <cellStyle name="Énfasis3 22 32" xfId="49543"/>
    <cellStyle name="Énfasis3 22 33" xfId="50869"/>
    <cellStyle name="Énfasis3 22 34" xfId="52172"/>
    <cellStyle name="Énfasis3 22 35" xfId="53427"/>
    <cellStyle name="Énfasis3 22 36" xfId="54616"/>
    <cellStyle name="Énfasis3 22 37" xfId="55700"/>
    <cellStyle name="Énfasis3 22 4" xfId="8970"/>
    <cellStyle name="Énfasis3 22 5" xfId="11667"/>
    <cellStyle name="Énfasis3 22 6" xfId="13075"/>
    <cellStyle name="Énfasis3 22 7" xfId="14483"/>
    <cellStyle name="Énfasis3 22 8" xfId="15891"/>
    <cellStyle name="Énfasis3 22 9" xfId="17299"/>
    <cellStyle name="Énfasis3 23" xfId="4173"/>
    <cellStyle name="Énfasis3 23 10" xfId="14938"/>
    <cellStyle name="Énfasis3 23 11" xfId="16346"/>
    <cellStyle name="Énfasis3 23 12" xfId="17754"/>
    <cellStyle name="Énfasis3 23 13" xfId="19162"/>
    <cellStyle name="Énfasis3 23 14" xfId="20570"/>
    <cellStyle name="Énfasis3 23 15" xfId="21978"/>
    <cellStyle name="Énfasis3 23 16" xfId="23386"/>
    <cellStyle name="Énfasis3 23 17" xfId="24794"/>
    <cellStyle name="Énfasis3 23 18" xfId="26202"/>
    <cellStyle name="Énfasis3 23 19" xfId="27610"/>
    <cellStyle name="Énfasis3 23 2" xfId="8755"/>
    <cellStyle name="Énfasis3 23 20" xfId="30482"/>
    <cellStyle name="Énfasis3 23 21" xfId="31935"/>
    <cellStyle name="Énfasis3 23 22" xfId="32927"/>
    <cellStyle name="Énfasis3 23 23" xfId="33684"/>
    <cellStyle name="Énfasis3 23 24" xfId="27398"/>
    <cellStyle name="Énfasis3 23 25" xfId="36063"/>
    <cellStyle name="Énfasis3 23 26" xfId="37471"/>
    <cellStyle name="Énfasis3 23 27" xfId="38877"/>
    <cellStyle name="Énfasis3 23 28" xfId="40283"/>
    <cellStyle name="Énfasis3 23 29" xfId="41687"/>
    <cellStyle name="Énfasis3 23 3" xfId="9342"/>
    <cellStyle name="Énfasis3 23 30" xfId="43087"/>
    <cellStyle name="Énfasis3 23 31" xfId="44486"/>
    <cellStyle name="Énfasis3 23 32" xfId="45879"/>
    <cellStyle name="Énfasis3 23 33" xfId="47256"/>
    <cellStyle name="Énfasis3 23 34" xfId="48622"/>
    <cellStyle name="Énfasis3 23 35" xfId="49972"/>
    <cellStyle name="Énfasis3 23 36" xfId="51290"/>
    <cellStyle name="Énfasis3 23 37" xfId="52582"/>
    <cellStyle name="Énfasis3 23 4" xfId="5805"/>
    <cellStyle name="Énfasis3 23 5" xfId="9093"/>
    <cellStyle name="Énfasis3 23 6" xfId="8642"/>
    <cellStyle name="Énfasis3 23 7" xfId="10714"/>
    <cellStyle name="Énfasis3 23 8" xfId="12122"/>
    <cellStyle name="Énfasis3 23 9" xfId="13530"/>
    <cellStyle name="Énfasis3 24" xfId="5197"/>
    <cellStyle name="Énfasis3 24 10" xfId="13294"/>
    <cellStyle name="Énfasis3 24 11" xfId="14702"/>
    <cellStyle name="Énfasis3 24 12" xfId="16110"/>
    <cellStyle name="Énfasis3 24 13" xfId="17518"/>
    <cellStyle name="Énfasis3 24 14" xfId="18926"/>
    <cellStyle name="Énfasis3 24 15" xfId="20334"/>
    <cellStyle name="Énfasis3 24 16" xfId="21742"/>
    <cellStyle name="Énfasis3 24 17" xfId="23150"/>
    <cellStyle name="Énfasis3 24 18" xfId="24558"/>
    <cellStyle name="Énfasis3 24 19" xfId="25966"/>
    <cellStyle name="Énfasis3 24 2" xfId="9689"/>
    <cellStyle name="Énfasis3 24 20" xfId="35135"/>
    <cellStyle name="Énfasis3 24 21" xfId="22452"/>
    <cellStyle name="Énfasis3 24 22" xfId="23174"/>
    <cellStyle name="Énfasis3 24 23" xfId="32629"/>
    <cellStyle name="Énfasis3 24 24" xfId="32962"/>
    <cellStyle name="Énfasis3 24 25" xfId="33369"/>
    <cellStyle name="Énfasis3 24 26" xfId="35828"/>
    <cellStyle name="Énfasis3 24 27" xfId="37236"/>
    <cellStyle name="Énfasis3 24 28" xfId="38644"/>
    <cellStyle name="Énfasis3 24 29" xfId="40050"/>
    <cellStyle name="Énfasis3 24 3" xfId="8085"/>
    <cellStyle name="Énfasis3 24 30" xfId="41455"/>
    <cellStyle name="Énfasis3 24 31" xfId="42855"/>
    <cellStyle name="Énfasis3 24 32" xfId="44254"/>
    <cellStyle name="Énfasis3 24 33" xfId="45649"/>
    <cellStyle name="Énfasis3 24 34" xfId="47032"/>
    <cellStyle name="Énfasis3 24 35" xfId="48400"/>
    <cellStyle name="Énfasis3 24 36" xfId="49751"/>
    <cellStyle name="Énfasis3 24 37" xfId="51071"/>
    <cellStyle name="Énfasis3 24 4" xfId="7593"/>
    <cellStyle name="Énfasis3 24 5" xfId="9985"/>
    <cellStyle name="Énfasis3 24 6" xfId="6743"/>
    <cellStyle name="Énfasis3 24 7" xfId="10340"/>
    <cellStyle name="Énfasis3 24 8" xfId="10478"/>
    <cellStyle name="Énfasis3 24 9" xfId="11886"/>
    <cellStyle name="Énfasis3 25" xfId="5303"/>
    <cellStyle name="Énfasis3 25 10" xfId="17476"/>
    <cellStyle name="Énfasis3 25 11" xfId="18884"/>
    <cellStyle name="Énfasis3 25 12" xfId="20292"/>
    <cellStyle name="Énfasis3 25 13" xfId="21700"/>
    <cellStyle name="Énfasis3 25 14" xfId="23108"/>
    <cellStyle name="Énfasis3 25 15" xfId="24516"/>
    <cellStyle name="Énfasis3 25 16" xfId="25924"/>
    <cellStyle name="Énfasis3 25 17" xfId="27332"/>
    <cellStyle name="Énfasis3 25 18" xfId="28740"/>
    <cellStyle name="Énfasis3 25 19" xfId="30150"/>
    <cellStyle name="Énfasis3 25 2" xfId="9794"/>
    <cellStyle name="Énfasis3 25 20" xfId="31548"/>
    <cellStyle name="Énfasis3 25 21" xfId="35243"/>
    <cellStyle name="Énfasis3 25 22" xfId="33466"/>
    <cellStyle name="Énfasis3 25 23" xfId="35444"/>
    <cellStyle name="Énfasis3 25 24" xfId="37194"/>
    <cellStyle name="Énfasis3 25 25" xfId="38602"/>
    <cellStyle name="Énfasis3 25 26" xfId="40008"/>
    <cellStyle name="Énfasis3 25 27" xfId="41413"/>
    <cellStyle name="Énfasis3 25 28" xfId="42815"/>
    <cellStyle name="Énfasis3 25 29" xfId="44214"/>
    <cellStyle name="Énfasis3 25 3" xfId="7877"/>
    <cellStyle name="Énfasis3 25 30" xfId="45610"/>
    <cellStyle name="Énfasis3 25 31" xfId="46994"/>
    <cellStyle name="Énfasis3 25 32" xfId="48363"/>
    <cellStyle name="Énfasis3 25 33" xfId="49714"/>
    <cellStyle name="Énfasis3 25 34" xfId="51036"/>
    <cellStyle name="Énfasis3 25 35" xfId="52334"/>
    <cellStyle name="Énfasis3 25 36" xfId="53580"/>
    <cellStyle name="Énfasis3 25 37" xfId="54751"/>
    <cellStyle name="Énfasis3 25 4" xfId="8123"/>
    <cellStyle name="Énfasis3 25 5" xfId="9141"/>
    <cellStyle name="Énfasis3 25 6" xfId="11844"/>
    <cellStyle name="Énfasis3 25 7" xfId="13252"/>
    <cellStyle name="Énfasis3 25 8" xfId="14660"/>
    <cellStyle name="Énfasis3 25 9" xfId="16068"/>
    <cellStyle name="Énfasis3 26" xfId="5429"/>
    <cellStyle name="Énfasis3 26 10" xfId="12164"/>
    <cellStyle name="Énfasis3 26 11" xfId="13572"/>
    <cellStyle name="Énfasis3 26 12" xfId="14980"/>
    <cellStyle name="Énfasis3 26 13" xfId="16388"/>
    <cellStyle name="Énfasis3 26 14" xfId="17796"/>
    <cellStyle name="Énfasis3 26 15" xfId="19204"/>
    <cellStyle name="Énfasis3 26 16" xfId="20612"/>
    <cellStyle name="Énfasis3 26 17" xfId="22020"/>
    <cellStyle name="Énfasis3 26 18" xfId="23428"/>
    <cellStyle name="Énfasis3 26 19" xfId="24836"/>
    <cellStyle name="Énfasis3 26 2" xfId="9915"/>
    <cellStyle name="Énfasis3 26 20" xfId="34921"/>
    <cellStyle name="Énfasis3 26 21" xfId="24329"/>
    <cellStyle name="Énfasis3 26 22" xfId="11910"/>
    <cellStyle name="Énfasis3 26 23" xfId="32088"/>
    <cellStyle name="Énfasis3 26 24" xfId="27815"/>
    <cellStyle name="Énfasis3 26 25" xfId="35612"/>
    <cellStyle name="Énfasis3 26 26" xfId="34308"/>
    <cellStyle name="Énfasis3 26 27" xfId="36106"/>
    <cellStyle name="Énfasis3 26 28" xfId="37514"/>
    <cellStyle name="Énfasis3 26 29" xfId="38920"/>
    <cellStyle name="Énfasis3 26 3" xfId="8012"/>
    <cellStyle name="Énfasis3 26 30" xfId="40326"/>
    <cellStyle name="Énfasis3 26 31" xfId="41730"/>
    <cellStyle name="Énfasis3 26 32" xfId="43130"/>
    <cellStyle name="Énfasis3 26 33" xfId="44529"/>
    <cellStyle name="Énfasis3 26 34" xfId="45922"/>
    <cellStyle name="Énfasis3 26 35" xfId="47299"/>
    <cellStyle name="Énfasis3 26 36" xfId="48665"/>
    <cellStyle name="Énfasis3 26 37" xfId="50011"/>
    <cellStyle name="Énfasis3 26 4" xfId="6616"/>
    <cellStyle name="Énfasis3 26 5" xfId="9866"/>
    <cellStyle name="Énfasis3 26 6" xfId="8810"/>
    <cellStyle name="Énfasis3 26 7" xfId="9949"/>
    <cellStyle name="Énfasis3 26 8" xfId="8606"/>
    <cellStyle name="Énfasis3 26 9" xfId="10756"/>
    <cellStyle name="Énfasis3 27" xfId="5056"/>
    <cellStyle name="Énfasis3 27 10" xfId="21260"/>
    <cellStyle name="Énfasis3 27 11" xfId="22668"/>
    <cellStyle name="Énfasis3 27 12" xfId="24076"/>
    <cellStyle name="Énfasis3 27 13" xfId="25484"/>
    <cellStyle name="Énfasis3 27 14" xfId="26892"/>
    <cellStyle name="Énfasis3 27 15" xfId="28300"/>
    <cellStyle name="Énfasis3 27 16" xfId="29709"/>
    <cellStyle name="Énfasis3 27 17" xfId="31116"/>
    <cellStyle name="Énfasis3 27 18" xfId="32526"/>
    <cellStyle name="Énfasis3 27 19" xfId="33933"/>
    <cellStyle name="Énfasis3 27 2" xfId="9556"/>
    <cellStyle name="Énfasis3 27 20" xfId="34904"/>
    <cellStyle name="Énfasis3 27 21" xfId="36754"/>
    <cellStyle name="Énfasis3 27 22" xfId="38162"/>
    <cellStyle name="Énfasis3 27 23" xfId="39568"/>
    <cellStyle name="Énfasis3 27 24" xfId="40973"/>
    <cellStyle name="Énfasis3 27 25" xfId="42376"/>
    <cellStyle name="Énfasis3 27 26" xfId="43775"/>
    <cellStyle name="Énfasis3 27 27" xfId="45171"/>
    <cellStyle name="Énfasis3 27 28" xfId="46561"/>
    <cellStyle name="Énfasis3 27 29" xfId="47933"/>
    <cellStyle name="Énfasis3 27 3" xfId="11404"/>
    <cellStyle name="Énfasis3 27 30" xfId="49288"/>
    <cellStyle name="Énfasis3 27 31" xfId="50620"/>
    <cellStyle name="Énfasis3 27 32" xfId="51925"/>
    <cellStyle name="Énfasis3 27 33" xfId="53189"/>
    <cellStyle name="Énfasis3 27 34" xfId="54385"/>
    <cellStyle name="Énfasis3 27 35" xfId="55484"/>
    <cellStyle name="Énfasis3 27 36" xfId="56459"/>
    <cellStyle name="Énfasis3 27 37" xfId="57236"/>
    <cellStyle name="Énfasis3 27 4" xfId="12812"/>
    <cellStyle name="Énfasis3 27 5" xfId="14220"/>
    <cellStyle name="Énfasis3 27 6" xfId="15628"/>
    <cellStyle name="Énfasis3 27 7" xfId="17036"/>
    <cellStyle name="Énfasis3 27 8" xfId="18444"/>
    <cellStyle name="Énfasis3 27 9" xfId="19852"/>
    <cellStyle name="Énfasis3 28" xfId="5704"/>
    <cellStyle name="Énfasis3 28 10" xfId="21446"/>
    <cellStyle name="Énfasis3 28 11" xfId="22854"/>
    <cellStyle name="Énfasis3 28 12" xfId="24262"/>
    <cellStyle name="Énfasis3 28 13" xfId="25670"/>
    <cellStyle name="Énfasis3 28 14" xfId="27078"/>
    <cellStyle name="Énfasis3 28 15" xfId="28486"/>
    <cellStyle name="Énfasis3 28 16" xfId="29896"/>
    <cellStyle name="Énfasis3 28 17" xfId="31303"/>
    <cellStyle name="Énfasis3 28 18" xfId="32713"/>
    <cellStyle name="Énfasis3 28 19" xfId="34119"/>
    <cellStyle name="Énfasis3 28 2" xfId="10179"/>
    <cellStyle name="Énfasis3 28 20" xfId="35221"/>
    <cellStyle name="Énfasis3 28 21" xfId="36941"/>
    <cellStyle name="Énfasis3 28 22" xfId="38349"/>
    <cellStyle name="Énfasis3 28 23" xfId="39755"/>
    <cellStyle name="Énfasis3 28 24" xfId="41160"/>
    <cellStyle name="Énfasis3 28 25" xfId="42562"/>
    <cellStyle name="Énfasis3 28 26" xfId="43961"/>
    <cellStyle name="Énfasis3 28 27" xfId="45357"/>
    <cellStyle name="Énfasis3 28 28" xfId="46745"/>
    <cellStyle name="Énfasis3 28 29" xfId="48115"/>
    <cellStyle name="Énfasis3 28 3" xfId="11590"/>
    <cellStyle name="Énfasis3 28 30" xfId="49468"/>
    <cellStyle name="Énfasis3 28 31" xfId="50795"/>
    <cellStyle name="Énfasis3 28 32" xfId="52099"/>
    <cellStyle name="Énfasis3 28 33" xfId="53356"/>
    <cellStyle name="Énfasis3 28 34" xfId="54548"/>
    <cellStyle name="Énfasis3 28 35" xfId="55638"/>
    <cellStyle name="Énfasis3 28 36" xfId="56595"/>
    <cellStyle name="Énfasis3 28 37" xfId="57339"/>
    <cellStyle name="Énfasis3 28 4" xfId="12998"/>
    <cellStyle name="Énfasis3 28 5" xfId="14406"/>
    <cellStyle name="Énfasis3 28 6" xfId="15814"/>
    <cellStyle name="Énfasis3 28 7" xfId="17222"/>
    <cellStyle name="Énfasis3 28 8" xfId="18630"/>
    <cellStyle name="Énfasis3 28 9" xfId="20038"/>
    <cellStyle name="Énfasis3 29" xfId="5837"/>
    <cellStyle name="Énfasis3 29 10" xfId="20310"/>
    <cellStyle name="Énfasis3 29 11" xfId="21718"/>
    <cellStyle name="Énfasis3 29 12" xfId="23126"/>
    <cellStyle name="Énfasis3 29 13" xfId="24534"/>
    <cellStyle name="Énfasis3 29 14" xfId="25942"/>
    <cellStyle name="Énfasis3 29 15" xfId="27350"/>
    <cellStyle name="Énfasis3 29 16" xfId="28758"/>
    <cellStyle name="Énfasis3 29 17" xfId="30168"/>
    <cellStyle name="Énfasis3 29 18" xfId="31575"/>
    <cellStyle name="Énfasis3 29 19" xfId="32985"/>
    <cellStyle name="Énfasis3 29 2" xfId="10297"/>
    <cellStyle name="Énfasis3 29 20" xfId="29107"/>
    <cellStyle name="Énfasis3 29 21" xfId="35804"/>
    <cellStyle name="Énfasis3 29 22" xfId="37212"/>
    <cellStyle name="Énfasis3 29 23" xfId="38620"/>
    <cellStyle name="Énfasis3 29 24" xfId="40026"/>
    <cellStyle name="Énfasis3 29 25" xfId="41431"/>
    <cellStyle name="Énfasis3 29 26" xfId="42833"/>
    <cellStyle name="Énfasis3 29 27" xfId="44232"/>
    <cellStyle name="Énfasis3 29 28" xfId="45628"/>
    <cellStyle name="Énfasis3 29 29" xfId="47012"/>
    <cellStyle name="Énfasis3 29 3" xfId="10454"/>
    <cellStyle name="Énfasis3 29 30" xfId="48381"/>
    <cellStyle name="Énfasis3 29 31" xfId="49732"/>
    <cellStyle name="Énfasis3 29 32" xfId="51054"/>
    <cellStyle name="Énfasis3 29 33" xfId="52352"/>
    <cellStyle name="Énfasis3 29 34" xfId="53597"/>
    <cellStyle name="Énfasis3 29 35" xfId="54768"/>
    <cellStyle name="Énfasis3 29 36" xfId="55836"/>
    <cellStyle name="Énfasis3 29 37" xfId="56760"/>
    <cellStyle name="Énfasis3 29 4" xfId="11862"/>
    <cellStyle name="Énfasis3 29 5" xfId="13270"/>
    <cellStyle name="Énfasis3 29 6" xfId="14678"/>
    <cellStyle name="Énfasis3 29 7" xfId="16086"/>
    <cellStyle name="Énfasis3 29 8" xfId="17494"/>
    <cellStyle name="Énfasis3 29 9" xfId="18902"/>
    <cellStyle name="Énfasis3 3" xfId="481"/>
    <cellStyle name="Énfasis3 3 10" xfId="2113"/>
    <cellStyle name="Énfasis3 3 11" xfId="2259"/>
    <cellStyle name="Énfasis3 3 12" xfId="2448"/>
    <cellStyle name="Énfasis3 3 13" xfId="2605"/>
    <cellStyle name="Énfasis3 3 14" xfId="2754"/>
    <cellStyle name="Énfasis3 3 15" xfId="2895"/>
    <cellStyle name="Énfasis3 3 16" xfId="3071"/>
    <cellStyle name="Énfasis3 3 2" xfId="851"/>
    <cellStyle name="Énfasis3 3 2 2" xfId="57973"/>
    <cellStyle name="Énfasis3 3 3" xfId="1011"/>
    <cellStyle name="Énfasis3 3 3 2" xfId="58052"/>
    <cellStyle name="Énfasis3 3 4" xfId="1171"/>
    <cellStyle name="Énfasis3 3 4 2" xfId="58121"/>
    <cellStyle name="Énfasis3 3 5" xfId="1331"/>
    <cellStyle name="Énfasis3 3 6" xfId="1490"/>
    <cellStyle name="Énfasis3 3 7" xfId="1649"/>
    <cellStyle name="Énfasis3 3 8" xfId="1805"/>
    <cellStyle name="Énfasis3 3 9" xfId="1961"/>
    <cellStyle name="Énfasis3 30" xfId="5944"/>
    <cellStyle name="Énfasis3 30 10" xfId="16813"/>
    <cellStyle name="Énfasis3 30 11" xfId="18221"/>
    <cellStyle name="Énfasis3 30 12" xfId="19629"/>
    <cellStyle name="Énfasis3 30 13" xfId="21037"/>
    <cellStyle name="Énfasis3 30 14" xfId="22445"/>
    <cellStyle name="Énfasis3 30 15" xfId="23853"/>
    <cellStyle name="Énfasis3 30 16" xfId="25261"/>
    <cellStyle name="Énfasis3 30 17" xfId="26669"/>
    <cellStyle name="Énfasis3 30 18" xfId="28077"/>
    <cellStyle name="Énfasis3 30 19" xfId="29486"/>
    <cellStyle name="Énfasis3 30 2" xfId="10400"/>
    <cellStyle name="Énfasis3 30 20" xfId="35516"/>
    <cellStyle name="Énfasis3 30 21" xfId="35712"/>
    <cellStyle name="Énfasis3 30 22" xfId="35461"/>
    <cellStyle name="Énfasis3 30 23" xfId="34664"/>
    <cellStyle name="Énfasis3 30 24" xfId="36531"/>
    <cellStyle name="Énfasis3 30 25" xfId="37939"/>
    <cellStyle name="Énfasis3 30 26" xfId="39345"/>
    <cellStyle name="Énfasis3 30 27" xfId="40750"/>
    <cellStyle name="Énfasis3 30 28" xfId="42154"/>
    <cellStyle name="Énfasis3 30 29" xfId="43553"/>
    <cellStyle name="Énfasis3 30 3" xfId="8493"/>
    <cellStyle name="Énfasis3 30 30" xfId="44949"/>
    <cellStyle name="Énfasis3 30 31" xfId="46341"/>
    <cellStyle name="Énfasis3 30 32" xfId="47716"/>
    <cellStyle name="Énfasis3 30 33" xfId="49075"/>
    <cellStyle name="Énfasis3 30 34" xfId="50413"/>
    <cellStyle name="Énfasis3 30 35" xfId="51721"/>
    <cellStyle name="Énfasis3 30 36" xfId="52993"/>
    <cellStyle name="Énfasis3 30 37" xfId="54199"/>
    <cellStyle name="Énfasis3 30 4" xfId="8732"/>
    <cellStyle name="Énfasis3 30 5" xfId="8439"/>
    <cellStyle name="Énfasis3 30 6" xfId="11181"/>
    <cellStyle name="Énfasis3 30 7" xfId="12589"/>
    <cellStyle name="Énfasis3 30 8" xfId="13997"/>
    <cellStyle name="Énfasis3 30 9" xfId="15405"/>
    <cellStyle name="Énfasis3 31" xfId="6071"/>
    <cellStyle name="Énfasis3 31 10" xfId="21781"/>
    <cellStyle name="Énfasis3 31 11" xfId="23189"/>
    <cellStyle name="Énfasis3 31 12" xfId="24597"/>
    <cellStyle name="Énfasis3 31 13" xfId="26005"/>
    <cellStyle name="Énfasis3 31 14" xfId="27413"/>
    <cellStyle name="Énfasis3 31 15" xfId="28821"/>
    <cellStyle name="Énfasis3 31 16" xfId="30231"/>
    <cellStyle name="Énfasis3 31 17" xfId="31638"/>
    <cellStyle name="Énfasis3 31 18" xfId="33048"/>
    <cellStyle name="Énfasis3 31 19" xfId="34454"/>
    <cellStyle name="Énfasis3 31 2" xfId="10517"/>
    <cellStyle name="Énfasis3 31 20" xfId="35866"/>
    <cellStyle name="Énfasis3 31 21" xfId="37274"/>
    <cellStyle name="Énfasis3 31 22" xfId="38682"/>
    <cellStyle name="Énfasis3 31 23" xfId="40088"/>
    <cellStyle name="Énfasis3 31 24" xfId="41493"/>
    <cellStyle name="Énfasis3 31 25" xfId="42893"/>
    <cellStyle name="Énfasis3 31 26" xfId="44292"/>
    <cellStyle name="Énfasis3 31 27" xfId="45687"/>
    <cellStyle name="Énfasis3 31 28" xfId="47069"/>
    <cellStyle name="Énfasis3 31 29" xfId="48436"/>
    <cellStyle name="Énfasis3 31 3" xfId="11925"/>
    <cellStyle name="Énfasis3 31 30" xfId="49786"/>
    <cellStyle name="Énfasis3 31 31" xfId="51106"/>
    <cellStyle name="Énfasis3 31 32" xfId="52402"/>
    <cellStyle name="Énfasis3 31 33" xfId="53645"/>
    <cellStyle name="Énfasis3 31 34" xfId="54811"/>
    <cellStyle name="Énfasis3 31 35" xfId="55874"/>
    <cellStyle name="Énfasis3 31 36" xfId="56784"/>
    <cellStyle name="Énfasis3 31 37" xfId="57471"/>
    <cellStyle name="Énfasis3 31 4" xfId="13333"/>
    <cellStyle name="Énfasis3 31 5" xfId="14741"/>
    <cellStyle name="Énfasis3 31 6" xfId="16149"/>
    <cellStyle name="Énfasis3 31 7" xfId="17557"/>
    <cellStyle name="Énfasis3 31 8" xfId="18965"/>
    <cellStyle name="Énfasis3 31 9" xfId="20373"/>
    <cellStyle name="Énfasis3 32" xfId="6198"/>
    <cellStyle name="Énfasis3 32 10" xfId="21898"/>
    <cellStyle name="Énfasis3 32 11" xfId="23306"/>
    <cellStyle name="Énfasis3 32 12" xfId="24714"/>
    <cellStyle name="Énfasis3 32 13" xfId="26122"/>
    <cellStyle name="Énfasis3 32 14" xfId="27530"/>
    <cellStyle name="Énfasis3 32 15" xfId="28938"/>
    <cellStyle name="Énfasis3 32 16" xfId="30348"/>
    <cellStyle name="Énfasis3 32 17" xfId="31755"/>
    <cellStyle name="Énfasis3 32 18" xfId="33165"/>
    <cellStyle name="Énfasis3 32 19" xfId="34571"/>
    <cellStyle name="Énfasis3 32 2" xfId="10634"/>
    <cellStyle name="Énfasis3 32 20" xfId="35983"/>
    <cellStyle name="Énfasis3 32 21" xfId="37391"/>
    <cellStyle name="Énfasis3 32 22" xfId="38799"/>
    <cellStyle name="Énfasis3 32 23" xfId="40205"/>
    <cellStyle name="Énfasis3 32 24" xfId="41609"/>
    <cellStyle name="Énfasis3 32 25" xfId="43009"/>
    <cellStyle name="Énfasis3 32 26" xfId="44408"/>
    <cellStyle name="Énfasis3 32 27" xfId="45802"/>
    <cellStyle name="Énfasis3 32 28" xfId="47182"/>
    <cellStyle name="Énfasis3 32 29" xfId="48548"/>
    <cellStyle name="Énfasis3 32 3" xfId="12042"/>
    <cellStyle name="Énfasis3 32 30" xfId="49898"/>
    <cellStyle name="Énfasis3 32 31" xfId="51217"/>
    <cellStyle name="Énfasis3 32 32" xfId="52511"/>
    <cellStyle name="Énfasis3 32 33" xfId="53749"/>
    <cellStyle name="Énfasis3 32 34" xfId="54908"/>
    <cellStyle name="Énfasis3 32 35" xfId="55960"/>
    <cellStyle name="Énfasis3 32 36" xfId="56845"/>
    <cellStyle name="Énfasis3 32 37" xfId="57508"/>
    <cellStyle name="Énfasis3 32 4" xfId="13450"/>
    <cellStyle name="Énfasis3 32 5" xfId="14858"/>
    <cellStyle name="Énfasis3 32 6" xfId="16266"/>
    <cellStyle name="Énfasis3 32 7" xfId="17674"/>
    <cellStyle name="Énfasis3 32 8" xfId="19082"/>
    <cellStyle name="Énfasis3 32 9" xfId="20490"/>
    <cellStyle name="Énfasis3 33" xfId="6325"/>
    <cellStyle name="Énfasis3 33 10" xfId="22012"/>
    <cellStyle name="Énfasis3 33 11" xfId="23420"/>
    <cellStyle name="Énfasis3 33 12" xfId="24828"/>
    <cellStyle name="Énfasis3 33 13" xfId="26236"/>
    <cellStyle name="Énfasis3 33 14" xfId="27644"/>
    <cellStyle name="Énfasis3 33 15" xfId="29053"/>
    <cellStyle name="Énfasis3 33 16" xfId="30462"/>
    <cellStyle name="Énfasis3 33 17" xfId="31870"/>
    <cellStyle name="Énfasis3 33 18" xfId="33279"/>
    <cellStyle name="Énfasis3 33 19" xfId="34687"/>
    <cellStyle name="Énfasis3 33 2" xfId="10748"/>
    <cellStyle name="Énfasis3 33 20" xfId="36098"/>
    <cellStyle name="Énfasis3 33 21" xfId="37506"/>
    <cellStyle name="Énfasis3 33 22" xfId="38912"/>
    <cellStyle name="Énfasis3 33 23" xfId="40318"/>
    <cellStyle name="Énfasis3 33 24" xfId="41722"/>
    <cellStyle name="Énfasis3 33 25" xfId="43122"/>
    <cellStyle name="Énfasis3 33 26" xfId="44521"/>
    <cellStyle name="Énfasis3 33 27" xfId="45914"/>
    <cellStyle name="Énfasis3 33 28" xfId="47291"/>
    <cellStyle name="Énfasis3 33 29" xfId="48657"/>
    <cellStyle name="Énfasis3 33 3" xfId="12156"/>
    <cellStyle name="Énfasis3 33 30" xfId="50004"/>
    <cellStyle name="Énfasis3 33 31" xfId="51322"/>
    <cellStyle name="Énfasis3 33 32" xfId="52614"/>
    <cellStyle name="Énfasis3 33 33" xfId="53846"/>
    <cellStyle name="Énfasis3 33 34" xfId="54989"/>
    <cellStyle name="Énfasis3 33 35" xfId="56034"/>
    <cellStyle name="Énfasis3 33 36" xfId="56901"/>
    <cellStyle name="Énfasis3 33 37" xfId="57544"/>
    <cellStyle name="Énfasis3 33 4" xfId="13564"/>
    <cellStyle name="Énfasis3 33 5" xfId="14972"/>
    <cellStyle name="Énfasis3 33 6" xfId="16380"/>
    <cellStyle name="Énfasis3 33 7" xfId="17788"/>
    <cellStyle name="Énfasis3 33 8" xfId="19196"/>
    <cellStyle name="Énfasis3 33 9" xfId="20604"/>
    <cellStyle name="Énfasis3 34" xfId="6452"/>
    <cellStyle name="Énfasis3 34 10" xfId="22128"/>
    <cellStyle name="Énfasis3 34 11" xfId="23536"/>
    <cellStyle name="Énfasis3 34 12" xfId="24944"/>
    <cellStyle name="Énfasis3 34 13" xfId="26352"/>
    <cellStyle name="Énfasis3 34 14" xfId="27760"/>
    <cellStyle name="Énfasis3 34 15" xfId="29169"/>
    <cellStyle name="Énfasis3 34 16" xfId="30578"/>
    <cellStyle name="Énfasis3 34 17" xfId="31986"/>
    <cellStyle name="Énfasis3 34 18" xfId="33395"/>
    <cellStyle name="Énfasis3 34 19" xfId="34803"/>
    <cellStyle name="Énfasis3 34 2" xfId="10864"/>
    <cellStyle name="Énfasis3 34 20" xfId="36214"/>
    <cellStyle name="Énfasis3 34 21" xfId="37622"/>
    <cellStyle name="Énfasis3 34 22" xfId="39028"/>
    <cellStyle name="Énfasis3 34 23" xfId="40433"/>
    <cellStyle name="Énfasis3 34 24" xfId="41837"/>
    <cellStyle name="Énfasis3 34 25" xfId="43237"/>
    <cellStyle name="Énfasis3 34 26" xfId="44635"/>
    <cellStyle name="Énfasis3 34 27" xfId="46027"/>
    <cellStyle name="Énfasis3 34 28" xfId="47404"/>
    <cellStyle name="Énfasis3 34 29" xfId="48769"/>
    <cellStyle name="Énfasis3 34 3" xfId="12272"/>
    <cellStyle name="Énfasis3 34 30" xfId="50110"/>
    <cellStyle name="Énfasis3 34 31" xfId="51423"/>
    <cellStyle name="Énfasis3 34 32" xfId="52708"/>
    <cellStyle name="Énfasis3 34 33" xfId="53935"/>
    <cellStyle name="Énfasis3 34 34" xfId="55074"/>
    <cellStyle name="Énfasis3 34 35" xfId="56107"/>
    <cellStyle name="Énfasis3 34 36" xfId="56959"/>
    <cellStyle name="Énfasis3 34 37" xfId="57580"/>
    <cellStyle name="Énfasis3 34 4" xfId="13680"/>
    <cellStyle name="Énfasis3 34 5" xfId="15088"/>
    <cellStyle name="Énfasis3 34 6" xfId="16496"/>
    <cellStyle name="Énfasis3 34 7" xfId="17904"/>
    <cellStyle name="Énfasis3 34 8" xfId="19312"/>
    <cellStyle name="Énfasis3 34 9" xfId="20720"/>
    <cellStyle name="Énfasis3 35" xfId="6579"/>
    <cellStyle name="Énfasis3 35 10" xfId="22244"/>
    <cellStyle name="Énfasis3 35 11" xfId="23652"/>
    <cellStyle name="Énfasis3 35 12" xfId="25060"/>
    <cellStyle name="Énfasis3 35 13" xfId="26468"/>
    <cellStyle name="Énfasis3 35 14" xfId="27876"/>
    <cellStyle name="Énfasis3 35 15" xfId="29285"/>
    <cellStyle name="Énfasis3 35 16" xfId="30694"/>
    <cellStyle name="Énfasis3 35 17" xfId="32102"/>
    <cellStyle name="Énfasis3 35 18" xfId="33510"/>
    <cellStyle name="Énfasis3 35 19" xfId="34919"/>
    <cellStyle name="Énfasis3 35 2" xfId="10980"/>
    <cellStyle name="Énfasis3 35 20" xfId="36330"/>
    <cellStyle name="Énfasis3 35 21" xfId="37738"/>
    <cellStyle name="Énfasis3 35 22" xfId="39144"/>
    <cellStyle name="Énfasis3 35 23" xfId="40549"/>
    <cellStyle name="Énfasis3 35 24" xfId="41953"/>
    <cellStyle name="Énfasis3 35 25" xfId="43353"/>
    <cellStyle name="Énfasis3 35 26" xfId="44750"/>
    <cellStyle name="Énfasis3 35 27" xfId="46142"/>
    <cellStyle name="Énfasis3 35 28" xfId="47519"/>
    <cellStyle name="Énfasis3 35 29" xfId="48882"/>
    <cellStyle name="Énfasis3 35 3" xfId="12388"/>
    <cellStyle name="Énfasis3 35 30" xfId="50222"/>
    <cellStyle name="Énfasis3 35 31" xfId="51533"/>
    <cellStyle name="Énfasis3 35 32" xfId="52813"/>
    <cellStyle name="Énfasis3 35 33" xfId="54030"/>
    <cellStyle name="Énfasis3 35 34" xfId="55160"/>
    <cellStyle name="Énfasis3 35 35" xfId="56183"/>
    <cellStyle name="Énfasis3 35 36" xfId="57017"/>
    <cellStyle name="Énfasis3 35 37" xfId="57616"/>
    <cellStyle name="Énfasis3 35 4" xfId="13796"/>
    <cellStyle name="Énfasis3 35 5" xfId="15204"/>
    <cellStyle name="Énfasis3 35 6" xfId="16612"/>
    <cellStyle name="Énfasis3 35 7" xfId="18020"/>
    <cellStyle name="Énfasis3 35 8" xfId="19428"/>
    <cellStyle name="Énfasis3 35 9" xfId="20836"/>
    <cellStyle name="Énfasis3 36" xfId="6706"/>
    <cellStyle name="Énfasis3 36 10" xfId="22356"/>
    <cellStyle name="Énfasis3 36 11" xfId="23764"/>
    <cellStyle name="Énfasis3 36 12" xfId="25172"/>
    <cellStyle name="Énfasis3 36 13" xfId="26580"/>
    <cellStyle name="Énfasis3 36 14" xfId="27988"/>
    <cellStyle name="Énfasis3 36 15" xfId="29397"/>
    <cellStyle name="Énfasis3 36 16" xfId="30806"/>
    <cellStyle name="Énfasis3 36 17" xfId="32214"/>
    <cellStyle name="Énfasis3 36 18" xfId="33622"/>
    <cellStyle name="Énfasis3 36 19" xfId="35030"/>
    <cellStyle name="Énfasis3 36 2" xfId="11092"/>
    <cellStyle name="Énfasis3 36 20" xfId="36442"/>
    <cellStyle name="Énfasis3 36 21" xfId="37850"/>
    <cellStyle name="Énfasis3 36 22" xfId="39256"/>
    <cellStyle name="Énfasis3 36 23" xfId="40661"/>
    <cellStyle name="Énfasis3 36 24" xfId="42065"/>
    <cellStyle name="Énfasis3 36 25" xfId="43464"/>
    <cellStyle name="Énfasis3 36 26" xfId="44860"/>
    <cellStyle name="Énfasis3 36 27" xfId="46252"/>
    <cellStyle name="Énfasis3 36 28" xfId="47629"/>
    <cellStyle name="Énfasis3 36 29" xfId="48989"/>
    <cellStyle name="Énfasis3 36 3" xfId="12500"/>
    <cellStyle name="Énfasis3 36 30" xfId="50328"/>
    <cellStyle name="Énfasis3 36 31" xfId="51638"/>
    <cellStyle name="Énfasis3 36 32" xfId="52915"/>
    <cellStyle name="Énfasis3 36 33" xfId="54122"/>
    <cellStyle name="Énfasis3 36 34" xfId="55244"/>
    <cellStyle name="Énfasis3 36 35" xfId="56253"/>
    <cellStyle name="Énfasis3 36 36" xfId="57073"/>
    <cellStyle name="Énfasis3 36 37" xfId="57652"/>
    <cellStyle name="Énfasis3 36 4" xfId="13908"/>
    <cellStyle name="Énfasis3 36 5" xfId="15316"/>
    <cellStyle name="Énfasis3 36 6" xfId="16724"/>
    <cellStyle name="Énfasis3 36 7" xfId="18132"/>
    <cellStyle name="Énfasis3 36 8" xfId="19540"/>
    <cellStyle name="Énfasis3 36 9" xfId="20948"/>
    <cellStyle name="Énfasis3 37" xfId="6833"/>
    <cellStyle name="Énfasis3 37 10" xfId="22467"/>
    <cellStyle name="Énfasis3 37 11" xfId="23875"/>
    <cellStyle name="Énfasis3 37 12" xfId="25283"/>
    <cellStyle name="Énfasis3 37 13" xfId="26691"/>
    <cellStyle name="Énfasis3 37 14" xfId="28099"/>
    <cellStyle name="Énfasis3 37 15" xfId="29508"/>
    <cellStyle name="Énfasis3 37 16" xfId="30917"/>
    <cellStyle name="Énfasis3 37 17" xfId="32325"/>
    <cellStyle name="Énfasis3 37 18" xfId="33732"/>
    <cellStyle name="Énfasis3 37 19" xfId="35141"/>
    <cellStyle name="Énfasis3 37 2" xfId="11203"/>
    <cellStyle name="Énfasis3 37 20" xfId="36553"/>
    <cellStyle name="Énfasis3 37 21" xfId="37961"/>
    <cellStyle name="Énfasis3 37 22" xfId="39367"/>
    <cellStyle name="Énfasis3 37 23" xfId="40772"/>
    <cellStyle name="Énfasis3 37 24" xfId="42176"/>
    <cellStyle name="Énfasis3 37 25" xfId="43575"/>
    <cellStyle name="Énfasis3 37 26" xfId="44971"/>
    <cellStyle name="Énfasis3 37 27" xfId="46362"/>
    <cellStyle name="Énfasis3 37 28" xfId="47736"/>
    <cellStyle name="Énfasis3 37 29" xfId="49095"/>
    <cellStyle name="Énfasis3 37 3" xfId="12611"/>
    <cellStyle name="Énfasis3 37 30" xfId="50433"/>
    <cellStyle name="Énfasis3 37 31" xfId="51741"/>
    <cellStyle name="Énfasis3 37 32" xfId="53013"/>
    <cellStyle name="Énfasis3 37 33" xfId="54217"/>
    <cellStyle name="Énfasis3 37 34" xfId="55329"/>
    <cellStyle name="Énfasis3 37 35" xfId="56331"/>
    <cellStyle name="Énfasis3 37 36" xfId="57133"/>
    <cellStyle name="Énfasis3 37 37" xfId="57688"/>
    <cellStyle name="Énfasis3 37 4" xfId="14019"/>
    <cellStyle name="Énfasis3 37 5" xfId="15427"/>
    <cellStyle name="Énfasis3 37 6" xfId="16835"/>
    <cellStyle name="Énfasis3 37 7" xfId="18243"/>
    <cellStyle name="Énfasis3 37 8" xfId="19651"/>
    <cellStyle name="Énfasis3 37 9" xfId="21059"/>
    <cellStyle name="Énfasis3 38" xfId="6960"/>
    <cellStyle name="Énfasis3 38 10" xfId="22575"/>
    <cellStyle name="Énfasis3 38 11" xfId="23983"/>
    <cellStyle name="Énfasis3 38 12" xfId="25391"/>
    <cellStyle name="Énfasis3 38 13" xfId="26799"/>
    <cellStyle name="Énfasis3 38 14" xfId="28207"/>
    <cellStyle name="Énfasis3 38 15" xfId="29616"/>
    <cellStyle name="Énfasis3 38 16" xfId="31025"/>
    <cellStyle name="Énfasis3 38 17" xfId="32433"/>
    <cellStyle name="Énfasis3 38 18" xfId="33840"/>
    <cellStyle name="Énfasis3 38 19" xfId="35249"/>
    <cellStyle name="Énfasis3 38 2" xfId="11311"/>
    <cellStyle name="Énfasis3 38 20" xfId="36661"/>
    <cellStyle name="Énfasis3 38 21" xfId="38069"/>
    <cellStyle name="Énfasis3 38 22" xfId="39475"/>
    <cellStyle name="Énfasis3 38 23" xfId="40880"/>
    <cellStyle name="Énfasis3 38 24" xfId="42283"/>
    <cellStyle name="Énfasis3 38 25" xfId="43682"/>
    <cellStyle name="Énfasis3 38 26" xfId="45078"/>
    <cellStyle name="Énfasis3 38 27" xfId="46469"/>
    <cellStyle name="Énfasis3 38 28" xfId="47843"/>
    <cellStyle name="Énfasis3 38 29" xfId="49201"/>
    <cellStyle name="Énfasis3 38 3" xfId="12719"/>
    <cellStyle name="Énfasis3 38 30" xfId="50536"/>
    <cellStyle name="Énfasis3 38 31" xfId="51841"/>
    <cellStyle name="Énfasis3 38 32" xfId="53109"/>
    <cellStyle name="Énfasis3 38 33" xfId="54311"/>
    <cellStyle name="Énfasis3 38 34" xfId="55416"/>
    <cellStyle name="Énfasis3 38 35" xfId="56401"/>
    <cellStyle name="Énfasis3 38 36" xfId="57188"/>
    <cellStyle name="Énfasis3 38 37" xfId="57724"/>
    <cellStyle name="Énfasis3 38 4" xfId="14127"/>
    <cellStyle name="Énfasis3 38 5" xfId="15535"/>
    <cellStyle name="Énfasis3 38 6" xfId="16943"/>
    <cellStyle name="Énfasis3 38 7" xfId="18351"/>
    <cellStyle name="Énfasis3 38 8" xfId="19759"/>
    <cellStyle name="Énfasis3 38 9" xfId="21167"/>
    <cellStyle name="Énfasis3 39" xfId="7087"/>
    <cellStyle name="Énfasis3 39 10" xfId="22680"/>
    <cellStyle name="Énfasis3 39 11" xfId="24088"/>
    <cellStyle name="Énfasis3 39 12" xfId="25496"/>
    <cellStyle name="Énfasis3 39 13" xfId="26904"/>
    <cellStyle name="Énfasis3 39 14" xfId="28312"/>
    <cellStyle name="Énfasis3 39 15" xfId="29721"/>
    <cellStyle name="Énfasis3 39 16" xfId="31128"/>
    <cellStyle name="Énfasis3 39 17" xfId="32538"/>
    <cellStyle name="Énfasis3 39 18" xfId="33945"/>
    <cellStyle name="Énfasis3 39 19" xfId="35354"/>
    <cellStyle name="Énfasis3 39 2" xfId="11416"/>
    <cellStyle name="Énfasis3 39 20" xfId="36766"/>
    <cellStyle name="Énfasis3 39 21" xfId="38174"/>
    <cellStyle name="Énfasis3 39 22" xfId="39580"/>
    <cellStyle name="Énfasis3 39 23" xfId="40985"/>
    <cellStyle name="Énfasis3 39 24" xfId="42388"/>
    <cellStyle name="Énfasis3 39 25" xfId="43787"/>
    <cellStyle name="Énfasis3 39 26" xfId="45183"/>
    <cellStyle name="Énfasis3 39 27" xfId="46573"/>
    <cellStyle name="Énfasis3 39 28" xfId="47945"/>
    <cellStyle name="Énfasis3 39 29" xfId="49299"/>
    <cellStyle name="Énfasis3 39 3" xfId="12824"/>
    <cellStyle name="Énfasis3 39 30" xfId="50631"/>
    <cellStyle name="Énfasis3 39 31" xfId="51936"/>
    <cellStyle name="Énfasis3 39 32" xfId="53200"/>
    <cellStyle name="Énfasis3 39 33" xfId="54396"/>
    <cellStyle name="Énfasis3 39 34" xfId="55495"/>
    <cellStyle name="Énfasis3 39 35" xfId="56468"/>
    <cellStyle name="Énfasis3 39 36" xfId="57243"/>
    <cellStyle name="Énfasis3 39 37" xfId="57758"/>
    <cellStyle name="Énfasis3 39 4" xfId="14232"/>
    <cellStyle name="Énfasis3 39 5" xfId="15640"/>
    <cellStyle name="Énfasis3 39 6" xfId="17048"/>
    <cellStyle name="Énfasis3 39 7" xfId="18456"/>
    <cellStyle name="Énfasis3 39 8" xfId="19864"/>
    <cellStyle name="Énfasis3 39 9" xfId="21272"/>
    <cellStyle name="Énfasis3 4" xfId="2639"/>
    <cellStyle name="Énfasis3 4 2" xfId="3072"/>
    <cellStyle name="Énfasis3 40" xfId="7214"/>
    <cellStyle name="Énfasis3 40 10" xfId="22781"/>
    <cellStyle name="Énfasis3 40 11" xfId="24189"/>
    <cellStyle name="Énfasis3 40 12" xfId="25597"/>
    <cellStyle name="Énfasis3 40 13" xfId="27005"/>
    <cellStyle name="Énfasis3 40 14" xfId="28413"/>
    <cellStyle name="Énfasis3 40 15" xfId="29823"/>
    <cellStyle name="Énfasis3 40 16" xfId="31230"/>
    <cellStyle name="Énfasis3 40 17" xfId="32640"/>
    <cellStyle name="Énfasis3 40 18" xfId="34047"/>
    <cellStyle name="Énfasis3 40 19" xfId="35455"/>
    <cellStyle name="Énfasis3 40 2" xfId="11517"/>
    <cellStyle name="Énfasis3 40 20" xfId="36868"/>
    <cellStyle name="Énfasis3 40 21" xfId="38276"/>
    <cellStyle name="Énfasis3 40 22" xfId="39682"/>
    <cellStyle name="Énfasis3 40 23" xfId="41087"/>
    <cellStyle name="Énfasis3 40 24" xfId="42489"/>
    <cellStyle name="Énfasis3 40 25" xfId="43888"/>
    <cellStyle name="Énfasis3 40 26" xfId="45284"/>
    <cellStyle name="Énfasis3 40 27" xfId="46672"/>
    <cellStyle name="Énfasis3 40 28" xfId="48042"/>
    <cellStyle name="Énfasis3 40 29" xfId="49395"/>
    <cellStyle name="Énfasis3 40 3" xfId="12925"/>
    <cellStyle name="Énfasis3 40 30" xfId="50724"/>
    <cellStyle name="Énfasis3 40 31" xfId="52028"/>
    <cellStyle name="Énfasis3 40 32" xfId="53288"/>
    <cellStyle name="Énfasis3 40 33" xfId="54482"/>
    <cellStyle name="Énfasis3 40 34" xfId="55573"/>
    <cellStyle name="Énfasis3 40 35" xfId="56540"/>
    <cellStyle name="Énfasis3 40 36" xfId="57297"/>
    <cellStyle name="Énfasis3 40 37" xfId="57792"/>
    <cellStyle name="Énfasis3 40 4" xfId="14333"/>
    <cellStyle name="Énfasis3 40 5" xfId="15741"/>
    <cellStyle name="Énfasis3 40 6" xfId="17149"/>
    <cellStyle name="Énfasis3 40 7" xfId="18557"/>
    <cellStyle name="Énfasis3 40 8" xfId="19965"/>
    <cellStyle name="Énfasis3 40 9" xfId="21373"/>
    <cellStyle name="Énfasis3 41" xfId="7341"/>
    <cellStyle name="Énfasis3 41 10" xfId="22880"/>
    <cellStyle name="Énfasis3 41 11" xfId="24288"/>
    <cellStyle name="Énfasis3 41 12" xfId="25696"/>
    <cellStyle name="Énfasis3 41 13" xfId="27104"/>
    <cellStyle name="Énfasis3 41 14" xfId="28512"/>
    <cellStyle name="Énfasis3 41 15" xfId="29922"/>
    <cellStyle name="Énfasis3 41 16" xfId="31329"/>
    <cellStyle name="Énfasis3 41 17" xfId="32739"/>
    <cellStyle name="Énfasis3 41 18" xfId="34145"/>
    <cellStyle name="Énfasis3 41 19" xfId="35554"/>
    <cellStyle name="Énfasis3 41 2" xfId="11616"/>
    <cellStyle name="Énfasis3 41 20" xfId="36967"/>
    <cellStyle name="Énfasis3 41 21" xfId="38375"/>
    <cellStyle name="Énfasis3 41 22" xfId="39781"/>
    <cellStyle name="Énfasis3 41 23" xfId="41186"/>
    <cellStyle name="Énfasis3 41 24" xfId="42588"/>
    <cellStyle name="Énfasis3 41 25" xfId="43987"/>
    <cellStyle name="Énfasis3 41 26" xfId="45383"/>
    <cellStyle name="Énfasis3 41 27" xfId="46771"/>
    <cellStyle name="Énfasis3 41 28" xfId="48141"/>
    <cellStyle name="Énfasis3 41 29" xfId="49493"/>
    <cellStyle name="Énfasis3 41 3" xfId="13024"/>
    <cellStyle name="Énfasis3 41 30" xfId="50820"/>
    <cellStyle name="Énfasis3 41 31" xfId="52124"/>
    <cellStyle name="Énfasis3 41 32" xfId="53379"/>
    <cellStyle name="Énfasis3 41 33" xfId="54569"/>
    <cellStyle name="Énfasis3 41 34" xfId="55654"/>
    <cellStyle name="Énfasis3 41 35" xfId="56608"/>
    <cellStyle name="Énfasis3 41 36" xfId="57348"/>
    <cellStyle name="Énfasis3 41 37" xfId="57826"/>
    <cellStyle name="Énfasis3 41 4" xfId="14432"/>
    <cellStyle name="Énfasis3 41 5" xfId="15840"/>
    <cellStyle name="Énfasis3 41 6" xfId="17248"/>
    <cellStyle name="Énfasis3 41 7" xfId="18656"/>
    <cellStyle name="Énfasis3 41 8" xfId="20064"/>
    <cellStyle name="Énfasis3 41 9" xfId="21472"/>
    <cellStyle name="Énfasis3 42" xfId="7467"/>
    <cellStyle name="Énfasis3 43" xfId="9260"/>
    <cellStyle name="Énfasis3 44" xfId="9413"/>
    <cellStyle name="Énfasis3 45" xfId="8645"/>
    <cellStyle name="Énfasis3 46" xfId="10362"/>
    <cellStyle name="Énfasis3 47" xfId="8161"/>
    <cellStyle name="Énfasis3 48" xfId="8250"/>
    <cellStyle name="Énfasis3 49" xfId="9226"/>
    <cellStyle name="Énfasis3 5" xfId="3073"/>
    <cellStyle name="Énfasis3 50" xfId="10731"/>
    <cellStyle name="Énfasis3 51" xfId="12139"/>
    <cellStyle name="Énfasis3 52" xfId="13547"/>
    <cellStyle name="Énfasis3 53" xfId="14955"/>
    <cellStyle name="Énfasis3 54" xfId="16363"/>
    <cellStyle name="Énfasis3 55" xfId="17771"/>
    <cellStyle name="Énfasis3 56" xfId="19179"/>
    <cellStyle name="Énfasis3 57" xfId="20587"/>
    <cellStyle name="Énfasis3 58" xfId="21995"/>
    <cellStyle name="Énfasis3 59" xfId="23403"/>
    <cellStyle name="Énfasis3 6" xfId="3074"/>
    <cellStyle name="Énfasis3 60" xfId="34327"/>
    <cellStyle name="Énfasis3 61" xfId="30353"/>
    <cellStyle name="Énfasis3 62" xfId="35644"/>
    <cellStyle name="Énfasis3 63" xfId="34228"/>
    <cellStyle name="Énfasis3 64" xfId="33497"/>
    <cellStyle name="Énfasis3 65" xfId="32624"/>
    <cellStyle name="Énfasis3 66" xfId="34287"/>
    <cellStyle name="Énfasis3 67" xfId="29155"/>
    <cellStyle name="Énfasis3 68" xfId="36080"/>
    <cellStyle name="Énfasis3 69" xfId="37488"/>
    <cellStyle name="Énfasis3 7" xfId="3075"/>
    <cellStyle name="Énfasis3 70" xfId="38894"/>
    <cellStyle name="Énfasis3 71" xfId="40300"/>
    <cellStyle name="Énfasis3 72" xfId="41704"/>
    <cellStyle name="Énfasis3 73" xfId="43104"/>
    <cellStyle name="Énfasis3 74" xfId="44503"/>
    <cellStyle name="Énfasis3 75" xfId="45896"/>
    <cellStyle name="Énfasis3 76" xfId="47273"/>
    <cellStyle name="Énfasis3 77" xfId="48639"/>
    <cellStyle name="Énfasis3 8" xfId="3181"/>
    <cellStyle name="Énfasis3 8 10" xfId="4626"/>
    <cellStyle name="Énfasis3 8 11" xfId="4763"/>
    <cellStyle name="Énfasis3 8 12" xfId="4885"/>
    <cellStyle name="Énfasis3 8 13" xfId="5011"/>
    <cellStyle name="Énfasis3 8 14" xfId="5129"/>
    <cellStyle name="Énfasis3 8 15" xfId="5262"/>
    <cellStyle name="Énfasis3 8 16" xfId="5388"/>
    <cellStyle name="Énfasis3 8 17" xfId="5512"/>
    <cellStyle name="Énfasis3 8 18" xfId="5635"/>
    <cellStyle name="Énfasis3 8 19" xfId="5733"/>
    <cellStyle name="Énfasis3 8 2" xfId="3651"/>
    <cellStyle name="Énfasis3 8 20" xfId="5903"/>
    <cellStyle name="Énfasis3 8 21" xfId="6030"/>
    <cellStyle name="Énfasis3 8 22" xfId="6157"/>
    <cellStyle name="Énfasis3 8 23" xfId="6284"/>
    <cellStyle name="Énfasis3 8 24" xfId="6411"/>
    <cellStyle name="Énfasis3 8 25" xfId="6538"/>
    <cellStyle name="Énfasis3 8 26" xfId="6665"/>
    <cellStyle name="Énfasis3 8 27" xfId="6792"/>
    <cellStyle name="Énfasis3 8 28" xfId="6919"/>
    <cellStyle name="Énfasis3 8 29" xfId="7046"/>
    <cellStyle name="Énfasis3 8 3" xfId="3773"/>
    <cellStyle name="Énfasis3 8 30" xfId="7173"/>
    <cellStyle name="Énfasis3 8 31" xfId="7300"/>
    <cellStyle name="Énfasis3 8 32" xfId="7427"/>
    <cellStyle name="Énfasis3 8 33" xfId="7553"/>
    <cellStyle name="Énfasis3 8 34" xfId="7680"/>
    <cellStyle name="Énfasis3 8 35" xfId="7771"/>
    <cellStyle name="Énfasis3 8 36" xfId="7079"/>
    <cellStyle name="Énfasis3 8 37" xfId="8039"/>
    <cellStyle name="Énfasis3 8 38" xfId="9539"/>
    <cellStyle name="Énfasis3 8 39" xfId="7455"/>
    <cellStyle name="Énfasis3 8 4" xfId="3894"/>
    <cellStyle name="Énfasis3 8 40" xfId="8316"/>
    <cellStyle name="Énfasis3 8 41" xfId="9606"/>
    <cellStyle name="Énfasis3 8 42" xfId="7596"/>
    <cellStyle name="Énfasis3 8 43" xfId="9828"/>
    <cellStyle name="Énfasis3 8 44" xfId="5804"/>
    <cellStyle name="Énfasis3 8 45" xfId="9143"/>
    <cellStyle name="Énfasis3 8 46" xfId="11701"/>
    <cellStyle name="Énfasis3 8 47" xfId="13109"/>
    <cellStyle name="Énfasis3 8 48" xfId="14517"/>
    <cellStyle name="Énfasis3 8 49" xfId="15925"/>
    <cellStyle name="Énfasis3 8 5" xfId="4017"/>
    <cellStyle name="Énfasis3 8 50" xfId="17333"/>
    <cellStyle name="Énfasis3 8 51" xfId="18741"/>
    <cellStyle name="Énfasis3 8 52" xfId="20149"/>
    <cellStyle name="Énfasis3 8 53" xfId="30005"/>
    <cellStyle name="Énfasis3 8 54" xfId="33483"/>
    <cellStyle name="Énfasis3 8 55" xfId="29452"/>
    <cellStyle name="Énfasis3 8 56" xfId="26991"/>
    <cellStyle name="Énfasis3 8 57" xfId="24538"/>
    <cellStyle name="Énfasis3 8 58" xfId="33934"/>
    <cellStyle name="Énfasis3 8 59" xfId="32488"/>
    <cellStyle name="Énfasis3 8 6" xfId="4140"/>
    <cellStyle name="Énfasis3 8 60" xfId="32888"/>
    <cellStyle name="Énfasis3 8 61" xfId="28697"/>
    <cellStyle name="Énfasis3 8 62" xfId="31770"/>
    <cellStyle name="Énfasis3 8 63" xfId="35343"/>
    <cellStyle name="Énfasis3 8 64" xfId="37052"/>
    <cellStyle name="Énfasis3 8 65" xfId="38460"/>
    <cellStyle name="Énfasis3 8 66" xfId="39866"/>
    <cellStyle name="Énfasis3 8 67" xfId="41271"/>
    <cellStyle name="Énfasis3 8 68" xfId="42673"/>
    <cellStyle name="Énfasis3 8 69" xfId="44072"/>
    <cellStyle name="Énfasis3 8 7" xfId="4264"/>
    <cellStyle name="Énfasis3 8 70" xfId="45468"/>
    <cellStyle name="Énfasis3 8 8" xfId="4387"/>
    <cellStyle name="Énfasis3 8 9" xfId="4512"/>
    <cellStyle name="Énfasis3 9" xfId="3222"/>
    <cellStyle name="Énfasis3 9 10" xfId="4065"/>
    <cellStyle name="Énfasis3 9 11" xfId="4657"/>
    <cellStyle name="Énfasis3 9 12" xfId="4174"/>
    <cellStyle name="Énfasis3 9 13" xfId="3801"/>
    <cellStyle name="Énfasis3 9 14" xfId="4048"/>
    <cellStyle name="Énfasis3 9 15" xfId="3391"/>
    <cellStyle name="Énfasis3 9 16" xfId="5042"/>
    <cellStyle name="Énfasis3 9 17" xfId="5063"/>
    <cellStyle name="Énfasis3 9 18" xfId="4914"/>
    <cellStyle name="Énfasis3 9 19" xfId="5173"/>
    <cellStyle name="Énfasis3 9 2" xfId="3413"/>
    <cellStyle name="Énfasis3 9 20" xfId="4939"/>
    <cellStyle name="Énfasis3 9 21" xfId="5784"/>
    <cellStyle name="Énfasis3 9 22" xfId="5809"/>
    <cellStyle name="Énfasis3 9 23" xfId="4075"/>
    <cellStyle name="Énfasis3 9 24" xfId="5544"/>
    <cellStyle name="Énfasis3 9 25" xfId="5953"/>
    <cellStyle name="Énfasis3 9 26" xfId="6080"/>
    <cellStyle name="Énfasis3 9 27" xfId="6207"/>
    <cellStyle name="Énfasis3 9 28" xfId="6334"/>
    <cellStyle name="Énfasis3 9 29" xfId="6461"/>
    <cellStyle name="Énfasis3 9 3" xfId="3245"/>
    <cellStyle name="Énfasis3 9 30" xfId="6588"/>
    <cellStyle name="Énfasis3 9 31" xfId="6715"/>
    <cellStyle name="Énfasis3 9 32" xfId="6842"/>
    <cellStyle name="Énfasis3 9 33" xfId="6969"/>
    <cellStyle name="Énfasis3 9 34" xfId="7096"/>
    <cellStyle name="Énfasis3 9 35" xfId="7811"/>
    <cellStyle name="Énfasis3 9 36" xfId="8024"/>
    <cellStyle name="Énfasis3 9 37" xfId="8131"/>
    <cellStyle name="Énfasis3 9 38" xfId="7721"/>
    <cellStyle name="Énfasis3 9 39" xfId="8712"/>
    <cellStyle name="Énfasis3 9 4" xfId="3565"/>
    <cellStyle name="Énfasis3 9 40" xfId="9991"/>
    <cellStyle name="Énfasis3 9 41" xfId="8631"/>
    <cellStyle name="Énfasis3 9 42" xfId="8500"/>
    <cellStyle name="Énfasis3 9 43" xfId="11493"/>
    <cellStyle name="Énfasis3 9 44" xfId="12901"/>
    <cellStyle name="Énfasis3 9 45" xfId="14309"/>
    <cellStyle name="Énfasis3 9 46" xfId="15717"/>
    <cellStyle name="Énfasis3 9 47" xfId="17125"/>
    <cellStyle name="Énfasis3 9 48" xfId="18533"/>
    <cellStyle name="Énfasis3 9 49" xfId="19941"/>
    <cellStyle name="Énfasis3 9 5" xfId="3681"/>
    <cellStyle name="Énfasis3 9 50" xfId="21349"/>
    <cellStyle name="Énfasis3 9 51" xfId="22757"/>
    <cellStyle name="Énfasis3 9 52" xfId="24165"/>
    <cellStyle name="Énfasis3 9 53" xfId="30579"/>
    <cellStyle name="Énfasis3 9 54" xfId="34694"/>
    <cellStyle name="Énfasis3 9 55" xfId="32172"/>
    <cellStyle name="Énfasis3 9 56" xfId="35692"/>
    <cellStyle name="Énfasis3 9 57" xfId="30435"/>
    <cellStyle name="Énfasis3 9 58" xfId="35637"/>
    <cellStyle name="Énfasis3 9 59" xfId="35523"/>
    <cellStyle name="Énfasis3 9 6" xfId="3257"/>
    <cellStyle name="Énfasis3 9 60" xfId="35115"/>
    <cellStyle name="Énfasis3 9 61" xfId="36844"/>
    <cellStyle name="Énfasis3 9 62" xfId="38252"/>
    <cellStyle name="Énfasis3 9 63" xfId="39658"/>
    <cellStyle name="Énfasis3 9 64" xfId="41063"/>
    <cellStyle name="Énfasis3 9 65" xfId="42465"/>
    <cellStyle name="Énfasis3 9 66" xfId="43864"/>
    <cellStyle name="Énfasis3 9 67" xfId="45260"/>
    <cellStyle name="Énfasis3 9 68" xfId="46648"/>
    <cellStyle name="Énfasis3 9 69" xfId="48020"/>
    <cellStyle name="Énfasis3 9 7" xfId="3375"/>
    <cellStyle name="Énfasis3 9 70" xfId="49373"/>
    <cellStyle name="Énfasis3 9 8" xfId="3820"/>
    <cellStyle name="Énfasis3 9 9" xfId="3942"/>
    <cellStyle name="Énfasis4" xfId="274" builtinId="41" customBuiltin="1"/>
    <cellStyle name="Énfasis4 10" xfId="3303"/>
    <cellStyle name="Énfasis4 10 10" xfId="20364"/>
    <cellStyle name="Énfasis4 10 11" xfId="21772"/>
    <cellStyle name="Énfasis4 10 12" xfId="23180"/>
    <cellStyle name="Énfasis4 10 13" xfId="24588"/>
    <cellStyle name="Énfasis4 10 14" xfId="25996"/>
    <cellStyle name="Énfasis4 10 15" xfId="27404"/>
    <cellStyle name="Énfasis4 10 16" xfId="28812"/>
    <cellStyle name="Énfasis4 10 17" xfId="30222"/>
    <cellStyle name="Énfasis4 10 18" xfId="31629"/>
    <cellStyle name="Énfasis4 10 19" xfId="33039"/>
    <cellStyle name="Énfasis4 10 2" xfId="7889"/>
    <cellStyle name="Énfasis4 10 20" xfId="22654"/>
    <cellStyle name="Énfasis4 10 21" xfId="35857"/>
    <cellStyle name="Énfasis4 10 22" xfId="37265"/>
    <cellStyle name="Énfasis4 10 23" xfId="38673"/>
    <cellStyle name="Énfasis4 10 24" xfId="40079"/>
    <cellStyle name="Énfasis4 10 25" xfId="41484"/>
    <cellStyle name="Énfasis4 10 26" xfId="42884"/>
    <cellStyle name="Énfasis4 10 27" xfId="44283"/>
    <cellStyle name="Énfasis4 10 28" xfId="45678"/>
    <cellStyle name="Énfasis4 10 29" xfId="47060"/>
    <cellStyle name="Énfasis4 10 3" xfId="10508"/>
    <cellStyle name="Énfasis4 10 30" xfId="48427"/>
    <cellStyle name="Énfasis4 10 31" xfId="49777"/>
    <cellStyle name="Énfasis4 10 32" xfId="51097"/>
    <cellStyle name="Énfasis4 10 33" xfId="52393"/>
    <cellStyle name="Énfasis4 10 34" xfId="53637"/>
    <cellStyle name="Énfasis4 10 35" xfId="54803"/>
    <cellStyle name="Énfasis4 10 36" xfId="55866"/>
    <cellStyle name="Énfasis4 10 37" xfId="56777"/>
    <cellStyle name="Énfasis4 10 4" xfId="11916"/>
    <cellStyle name="Énfasis4 10 5" xfId="13324"/>
    <cellStyle name="Énfasis4 10 6" xfId="14732"/>
    <cellStyle name="Énfasis4 10 7" xfId="16140"/>
    <cellStyle name="Énfasis4 10 8" xfId="17548"/>
    <cellStyle name="Énfasis4 10 9" xfId="18956"/>
    <cellStyle name="Énfasis4 11" xfId="3721"/>
    <cellStyle name="Énfasis4 11 10" xfId="14193"/>
    <cellStyle name="Énfasis4 11 11" xfId="15601"/>
    <cellStyle name="Énfasis4 11 12" xfId="17009"/>
    <cellStyle name="Énfasis4 11 13" xfId="18417"/>
    <cellStyle name="Énfasis4 11 14" xfId="19825"/>
    <cellStyle name="Énfasis4 11 15" xfId="21233"/>
    <cellStyle name="Énfasis4 11 16" xfId="22641"/>
    <cellStyle name="Énfasis4 11 17" xfId="24049"/>
    <cellStyle name="Énfasis4 11 18" xfId="25457"/>
    <cellStyle name="Énfasis4 11 19" xfId="26865"/>
    <cellStyle name="Énfasis4 11 2" xfId="8341"/>
    <cellStyle name="Énfasis4 11 20" xfId="32922"/>
    <cellStyle name="Énfasis4 11 21" xfId="30777"/>
    <cellStyle name="Énfasis4 11 22" xfId="21327"/>
    <cellStyle name="Énfasis4 11 23" xfId="33803"/>
    <cellStyle name="Énfasis4 11 24" xfId="29259"/>
    <cellStyle name="Énfasis4 11 25" xfId="34877"/>
    <cellStyle name="Énfasis4 11 26" xfId="36727"/>
    <cellStyle name="Énfasis4 11 27" xfId="38135"/>
    <cellStyle name="Énfasis4 11 28" xfId="39541"/>
    <cellStyle name="Énfasis4 11 29" xfId="40946"/>
    <cellStyle name="Énfasis4 11 3" xfId="10164"/>
    <cellStyle name="Énfasis4 11 30" xfId="42349"/>
    <cellStyle name="Énfasis4 11 31" xfId="43748"/>
    <cellStyle name="Énfasis4 11 32" xfId="45144"/>
    <cellStyle name="Énfasis4 11 33" xfId="46534"/>
    <cellStyle name="Énfasis4 11 34" xfId="47908"/>
    <cellStyle name="Énfasis4 11 35" xfId="49265"/>
    <cellStyle name="Énfasis4 11 36" xfId="50598"/>
    <cellStyle name="Énfasis4 11 37" xfId="51903"/>
    <cellStyle name="Énfasis4 11 4" xfId="9336"/>
    <cellStyle name="Énfasis4 11 5" xfId="4451"/>
    <cellStyle name="Énfasis4 11 6" xfId="8032"/>
    <cellStyle name="Énfasis4 11 7" xfId="10407"/>
    <cellStyle name="Énfasis4 11 8" xfId="11377"/>
    <cellStyle name="Énfasis4 11 9" xfId="12785"/>
    <cellStyle name="Énfasis4 12" xfId="3842"/>
    <cellStyle name="Énfasis4 12 10" xfId="19948"/>
    <cellStyle name="Énfasis4 12 11" xfId="21356"/>
    <cellStyle name="Énfasis4 12 12" xfId="22764"/>
    <cellStyle name="Énfasis4 12 13" xfId="24172"/>
    <cellStyle name="Énfasis4 12 14" xfId="25580"/>
    <cellStyle name="Énfasis4 12 15" xfId="26988"/>
    <cellStyle name="Énfasis4 12 16" xfId="28396"/>
    <cellStyle name="Énfasis4 12 17" xfId="29806"/>
    <cellStyle name="Énfasis4 12 18" xfId="31213"/>
    <cellStyle name="Énfasis4 12 19" xfId="32623"/>
    <cellStyle name="Énfasis4 12 2" xfId="8454"/>
    <cellStyle name="Énfasis4 12 20" xfId="31731"/>
    <cellStyle name="Énfasis4 12 21" xfId="35122"/>
    <cellStyle name="Énfasis4 12 22" xfId="36851"/>
    <cellStyle name="Énfasis4 12 23" xfId="38259"/>
    <cellStyle name="Énfasis4 12 24" xfId="39665"/>
    <cellStyle name="Énfasis4 12 25" xfId="41070"/>
    <cellStyle name="Énfasis4 12 26" xfId="42472"/>
    <cellStyle name="Énfasis4 12 27" xfId="43871"/>
    <cellStyle name="Énfasis4 12 28" xfId="45267"/>
    <cellStyle name="Énfasis4 12 29" xfId="46655"/>
    <cellStyle name="Énfasis4 12 3" xfId="9178"/>
    <cellStyle name="Énfasis4 12 30" xfId="48026"/>
    <cellStyle name="Énfasis4 12 31" xfId="49379"/>
    <cellStyle name="Énfasis4 12 32" xfId="50708"/>
    <cellStyle name="Énfasis4 12 33" xfId="52012"/>
    <cellStyle name="Énfasis4 12 34" xfId="53275"/>
    <cellStyle name="Énfasis4 12 35" xfId="54469"/>
    <cellStyle name="Énfasis4 12 36" xfId="55563"/>
    <cellStyle name="Énfasis4 12 37" xfId="56530"/>
    <cellStyle name="Énfasis4 12 4" xfId="11500"/>
    <cellStyle name="Énfasis4 12 5" xfId="12908"/>
    <cellStyle name="Énfasis4 12 6" xfId="14316"/>
    <cellStyle name="Énfasis4 12 7" xfId="15724"/>
    <cellStyle name="Énfasis4 12 8" xfId="17132"/>
    <cellStyle name="Énfasis4 12 9" xfId="18540"/>
    <cellStyle name="Énfasis4 13" xfId="3965"/>
    <cellStyle name="Énfasis4 13 10" xfId="21540"/>
    <cellStyle name="Énfasis4 13 11" xfId="22948"/>
    <cellStyle name="Énfasis4 13 12" xfId="24356"/>
    <cellStyle name="Énfasis4 13 13" xfId="25764"/>
    <cellStyle name="Énfasis4 13 14" xfId="27172"/>
    <cellStyle name="Énfasis4 13 15" xfId="28580"/>
    <cellStyle name="Énfasis4 13 16" xfId="29990"/>
    <cellStyle name="Énfasis4 13 17" xfId="31397"/>
    <cellStyle name="Énfasis4 13 18" xfId="32807"/>
    <cellStyle name="Énfasis4 13 19" xfId="34213"/>
    <cellStyle name="Énfasis4 13 2" xfId="8566"/>
    <cellStyle name="Énfasis4 13 20" xfId="35326"/>
    <cellStyle name="Énfasis4 13 21" xfId="37035"/>
    <cellStyle name="Énfasis4 13 22" xfId="38443"/>
    <cellStyle name="Énfasis4 13 23" xfId="39849"/>
    <cellStyle name="Énfasis4 13 24" xfId="41254"/>
    <cellStyle name="Énfasis4 13 25" xfId="42656"/>
    <cellStyle name="Énfasis4 13 26" xfId="44055"/>
    <cellStyle name="Énfasis4 13 27" xfId="45451"/>
    <cellStyle name="Énfasis4 13 28" xfId="46838"/>
    <cellStyle name="Énfasis4 13 29" xfId="48208"/>
    <cellStyle name="Énfasis4 13 3" xfId="11684"/>
    <cellStyle name="Énfasis4 13 30" xfId="49560"/>
    <cellStyle name="Énfasis4 13 31" xfId="50886"/>
    <cellStyle name="Énfasis4 13 32" xfId="52189"/>
    <cellStyle name="Énfasis4 13 33" xfId="53443"/>
    <cellStyle name="Énfasis4 13 34" xfId="54631"/>
    <cellStyle name="Énfasis4 13 35" xfId="55713"/>
    <cellStyle name="Énfasis4 13 36" xfId="56656"/>
    <cellStyle name="Énfasis4 13 37" xfId="57388"/>
    <cellStyle name="Énfasis4 13 4" xfId="13092"/>
    <cellStyle name="Énfasis4 13 5" xfId="14500"/>
    <cellStyle name="Énfasis4 13 6" xfId="15908"/>
    <cellStyle name="Énfasis4 13 7" xfId="17316"/>
    <cellStyle name="Énfasis4 13 8" xfId="18724"/>
    <cellStyle name="Énfasis4 13 9" xfId="20132"/>
    <cellStyle name="Énfasis4 14" xfId="4088"/>
    <cellStyle name="Énfasis4 14 10" xfId="20485"/>
    <cellStyle name="Énfasis4 14 11" xfId="21893"/>
    <cellStyle name="Énfasis4 14 12" xfId="23301"/>
    <cellStyle name="Énfasis4 14 13" xfId="24709"/>
    <cellStyle name="Énfasis4 14 14" xfId="26117"/>
    <cellStyle name="Énfasis4 14 15" xfId="27525"/>
    <cellStyle name="Énfasis4 14 16" xfId="28933"/>
    <cellStyle name="Énfasis4 14 17" xfId="30343"/>
    <cellStyle name="Énfasis4 14 18" xfId="31750"/>
    <cellStyle name="Énfasis4 14 19" xfId="33160"/>
    <cellStyle name="Énfasis4 14 2" xfId="8679"/>
    <cellStyle name="Énfasis4 14 20" xfId="26061"/>
    <cellStyle name="Énfasis4 14 21" xfId="35978"/>
    <cellStyle name="Énfasis4 14 22" xfId="37386"/>
    <cellStyle name="Énfasis4 14 23" xfId="38794"/>
    <cellStyle name="Énfasis4 14 24" xfId="40200"/>
    <cellStyle name="Énfasis4 14 25" xfId="41604"/>
    <cellStyle name="Énfasis4 14 26" xfId="43004"/>
    <cellStyle name="Énfasis4 14 27" xfId="44403"/>
    <cellStyle name="Énfasis4 14 28" xfId="45797"/>
    <cellStyle name="Énfasis4 14 29" xfId="47177"/>
    <cellStyle name="Énfasis4 14 3" xfId="10629"/>
    <cellStyle name="Énfasis4 14 30" xfId="48543"/>
    <cellStyle name="Énfasis4 14 31" xfId="49893"/>
    <cellStyle name="Énfasis4 14 32" xfId="51212"/>
    <cellStyle name="Énfasis4 14 33" xfId="52506"/>
    <cellStyle name="Énfasis4 14 34" xfId="53744"/>
    <cellStyle name="Énfasis4 14 35" xfId="54903"/>
    <cellStyle name="Énfasis4 14 36" xfId="55955"/>
    <cellStyle name="Énfasis4 14 37" xfId="56840"/>
    <cellStyle name="Énfasis4 14 4" xfId="12037"/>
    <cellStyle name="Énfasis4 14 5" xfId="13445"/>
    <cellStyle name="Énfasis4 14 6" xfId="14853"/>
    <cellStyle name="Énfasis4 14 7" xfId="16261"/>
    <cellStyle name="Énfasis4 14 8" xfId="17669"/>
    <cellStyle name="Énfasis4 14 9" xfId="19077"/>
    <cellStyle name="Énfasis4 15" xfId="4212"/>
    <cellStyle name="Énfasis4 15 10" xfId="18617"/>
    <cellStyle name="Énfasis4 15 11" xfId="20025"/>
    <cellStyle name="Énfasis4 15 12" xfId="21433"/>
    <cellStyle name="Énfasis4 15 13" xfId="22841"/>
    <cellStyle name="Énfasis4 15 14" xfId="24249"/>
    <cellStyle name="Énfasis4 15 15" xfId="25657"/>
    <cellStyle name="Énfasis4 15 16" xfId="27065"/>
    <cellStyle name="Énfasis4 15 17" xfId="28473"/>
    <cellStyle name="Énfasis4 15 18" xfId="29883"/>
    <cellStyle name="Énfasis4 15 19" xfId="31290"/>
    <cellStyle name="Énfasis4 15 2" xfId="8791"/>
    <cellStyle name="Énfasis4 15 20" xfId="28252"/>
    <cellStyle name="Énfasis4 15 21" xfId="35733"/>
    <cellStyle name="Énfasis4 15 22" xfId="35208"/>
    <cellStyle name="Énfasis4 15 23" xfId="36928"/>
    <cellStyle name="Énfasis4 15 24" xfId="38336"/>
    <cellStyle name="Énfasis4 15 25" xfId="39742"/>
    <cellStyle name="Énfasis4 15 26" xfId="41147"/>
    <cellStyle name="Énfasis4 15 27" xfId="42549"/>
    <cellStyle name="Énfasis4 15 28" xfId="43948"/>
    <cellStyle name="Énfasis4 15 29" xfId="45344"/>
    <cellStyle name="Énfasis4 15 3" xfId="6313"/>
    <cellStyle name="Énfasis4 15 30" xfId="46732"/>
    <cellStyle name="Énfasis4 15 31" xfId="48102"/>
    <cellStyle name="Énfasis4 15 32" xfId="49455"/>
    <cellStyle name="Énfasis4 15 33" xfId="50782"/>
    <cellStyle name="Énfasis4 15 34" xfId="52086"/>
    <cellStyle name="Énfasis4 15 35" xfId="53346"/>
    <cellStyle name="Énfasis4 15 36" xfId="54538"/>
    <cellStyle name="Énfasis4 15 37" xfId="55628"/>
    <cellStyle name="Énfasis4 15 4" xfId="8769"/>
    <cellStyle name="Énfasis4 15 5" xfId="11577"/>
    <cellStyle name="Énfasis4 15 6" xfId="12985"/>
    <cellStyle name="Énfasis4 15 7" xfId="14393"/>
    <cellStyle name="Énfasis4 15 8" xfId="15801"/>
    <cellStyle name="Énfasis4 15 9" xfId="17209"/>
    <cellStyle name="Énfasis4 16" xfId="4336"/>
    <cellStyle name="Énfasis4 16 10" xfId="21427"/>
    <cellStyle name="Énfasis4 16 11" xfId="22835"/>
    <cellStyle name="Énfasis4 16 12" xfId="24243"/>
    <cellStyle name="Énfasis4 16 13" xfId="25651"/>
    <cellStyle name="Énfasis4 16 14" xfId="27059"/>
    <cellStyle name="Énfasis4 16 15" xfId="28467"/>
    <cellStyle name="Énfasis4 16 16" xfId="29877"/>
    <cellStyle name="Énfasis4 16 17" xfId="31284"/>
    <cellStyle name="Énfasis4 16 18" xfId="32694"/>
    <cellStyle name="Énfasis4 16 19" xfId="34100"/>
    <cellStyle name="Énfasis4 16 2" xfId="8903"/>
    <cellStyle name="Énfasis4 16 20" xfId="35202"/>
    <cellStyle name="Énfasis4 16 21" xfId="36922"/>
    <cellStyle name="Énfasis4 16 22" xfId="38330"/>
    <cellStyle name="Énfasis4 16 23" xfId="39736"/>
    <cellStyle name="Énfasis4 16 24" xfId="41141"/>
    <cellStyle name="Énfasis4 16 25" xfId="42543"/>
    <cellStyle name="Énfasis4 16 26" xfId="43942"/>
    <cellStyle name="Énfasis4 16 27" xfId="45338"/>
    <cellStyle name="Énfasis4 16 28" xfId="46726"/>
    <cellStyle name="Énfasis4 16 29" xfId="48096"/>
    <cellStyle name="Énfasis4 16 3" xfId="11571"/>
    <cellStyle name="Énfasis4 16 30" xfId="49449"/>
    <cellStyle name="Énfasis4 16 31" xfId="50776"/>
    <cellStyle name="Énfasis4 16 32" xfId="52080"/>
    <cellStyle name="Énfasis4 16 33" xfId="53340"/>
    <cellStyle name="Énfasis4 16 34" xfId="54533"/>
    <cellStyle name="Énfasis4 16 35" xfId="55624"/>
    <cellStyle name="Énfasis4 16 36" xfId="56585"/>
    <cellStyle name="Énfasis4 16 37" xfId="57333"/>
    <cellStyle name="Énfasis4 16 4" xfId="12979"/>
    <cellStyle name="Énfasis4 16 5" xfId="14387"/>
    <cellStyle name="Énfasis4 16 6" xfId="15795"/>
    <cellStyle name="Énfasis4 16 7" xfId="17203"/>
    <cellStyle name="Énfasis4 16 8" xfId="18611"/>
    <cellStyle name="Énfasis4 16 9" xfId="20019"/>
    <cellStyle name="Énfasis4 17" xfId="4460"/>
    <cellStyle name="Énfasis4 17 10" xfId="18538"/>
    <cellStyle name="Énfasis4 17 11" xfId="19946"/>
    <cellStyle name="Énfasis4 17 12" xfId="21354"/>
    <cellStyle name="Énfasis4 17 13" xfId="22762"/>
    <cellStyle name="Énfasis4 17 14" xfId="24170"/>
    <cellStyle name="Énfasis4 17 15" xfId="25578"/>
    <cellStyle name="Énfasis4 17 16" xfId="26986"/>
    <cellStyle name="Énfasis4 17 17" xfId="28394"/>
    <cellStyle name="Énfasis4 17 18" xfId="29804"/>
    <cellStyle name="Énfasis4 17 19" xfId="31211"/>
    <cellStyle name="Énfasis4 17 2" xfId="9013"/>
    <cellStyle name="Énfasis4 17 20" xfId="33131"/>
    <cellStyle name="Énfasis4 17 21" xfId="29465"/>
    <cellStyle name="Énfasis4 17 22" xfId="35120"/>
    <cellStyle name="Énfasis4 17 23" xfId="36849"/>
    <cellStyle name="Énfasis4 17 24" xfId="38257"/>
    <cellStyle name="Énfasis4 17 25" xfId="39663"/>
    <cellStyle name="Énfasis4 17 26" xfId="41068"/>
    <cellStyle name="Énfasis4 17 27" xfId="42470"/>
    <cellStyle name="Énfasis4 17 28" xfId="43869"/>
    <cellStyle name="Énfasis4 17 29" xfId="45265"/>
    <cellStyle name="Énfasis4 17 3" xfId="9432"/>
    <cellStyle name="Énfasis4 17 30" xfId="46653"/>
    <cellStyle name="Énfasis4 17 31" xfId="48024"/>
    <cellStyle name="Énfasis4 17 32" xfId="49377"/>
    <cellStyle name="Énfasis4 17 33" xfId="50706"/>
    <cellStyle name="Énfasis4 17 34" xfId="52010"/>
    <cellStyle name="Énfasis4 17 35" xfId="53273"/>
    <cellStyle name="Énfasis4 17 36" xfId="54467"/>
    <cellStyle name="Énfasis4 17 37" xfId="55561"/>
    <cellStyle name="Énfasis4 17 4" xfId="10030"/>
    <cellStyle name="Énfasis4 17 5" xfId="11498"/>
    <cellStyle name="Énfasis4 17 6" xfId="12906"/>
    <cellStyle name="Énfasis4 17 7" xfId="14314"/>
    <cellStyle name="Énfasis4 17 8" xfId="15722"/>
    <cellStyle name="Énfasis4 17 9" xfId="17130"/>
    <cellStyle name="Énfasis4 18" xfId="4358"/>
    <cellStyle name="Énfasis4 18 10" xfId="18300"/>
    <cellStyle name="Énfasis4 18 11" xfId="19708"/>
    <cellStyle name="Énfasis4 18 12" xfId="21116"/>
    <cellStyle name="Énfasis4 18 13" xfId="22524"/>
    <cellStyle name="Énfasis4 18 14" xfId="23932"/>
    <cellStyle name="Énfasis4 18 15" xfId="25340"/>
    <cellStyle name="Énfasis4 18 16" xfId="26748"/>
    <cellStyle name="Énfasis4 18 17" xfId="28156"/>
    <cellStyle name="Énfasis4 18 18" xfId="29565"/>
    <cellStyle name="Énfasis4 18 19" xfId="30974"/>
    <cellStyle name="Énfasis4 18 2" xfId="8918"/>
    <cellStyle name="Énfasis4 18 20" xfId="27995"/>
    <cellStyle name="Énfasis4 18 21" xfId="35348"/>
    <cellStyle name="Énfasis4 18 22" xfId="34750"/>
    <cellStyle name="Énfasis4 18 23" xfId="36610"/>
    <cellStyle name="Énfasis4 18 24" xfId="38018"/>
    <cellStyle name="Énfasis4 18 25" xfId="39424"/>
    <cellStyle name="Énfasis4 18 26" xfId="40829"/>
    <cellStyle name="Énfasis4 18 27" xfId="42233"/>
    <cellStyle name="Énfasis4 18 28" xfId="43632"/>
    <cellStyle name="Énfasis4 18 29" xfId="45028"/>
    <cellStyle name="Énfasis4 18 3" xfId="9276"/>
    <cellStyle name="Énfasis4 18 30" xfId="46419"/>
    <cellStyle name="Énfasis4 18 31" xfId="47793"/>
    <cellStyle name="Énfasis4 18 32" xfId="49152"/>
    <cellStyle name="Énfasis4 18 33" xfId="50489"/>
    <cellStyle name="Énfasis4 18 34" xfId="51796"/>
    <cellStyle name="Énfasis4 18 35" xfId="53066"/>
    <cellStyle name="Énfasis4 18 36" xfId="54269"/>
    <cellStyle name="Énfasis4 18 37" xfId="55378"/>
    <cellStyle name="Énfasis4 18 4" xfId="8065"/>
    <cellStyle name="Énfasis4 18 5" xfId="11260"/>
    <cellStyle name="Énfasis4 18 6" xfId="12668"/>
    <cellStyle name="Énfasis4 18 7" xfId="14076"/>
    <cellStyle name="Énfasis4 18 8" xfId="15484"/>
    <cellStyle name="Énfasis4 18 9" xfId="16892"/>
    <cellStyle name="Énfasis4 19" xfId="4711"/>
    <cellStyle name="Énfasis4 19 10" xfId="21633"/>
    <cellStyle name="Énfasis4 19 11" xfId="23041"/>
    <cellStyle name="Énfasis4 19 12" xfId="24449"/>
    <cellStyle name="Énfasis4 19 13" xfId="25857"/>
    <cellStyle name="Énfasis4 19 14" xfId="27265"/>
    <cellStyle name="Énfasis4 19 15" xfId="28673"/>
    <cellStyle name="Énfasis4 19 16" xfId="30083"/>
    <cellStyle name="Énfasis4 19 17" xfId="31490"/>
    <cellStyle name="Énfasis4 19 18" xfId="32900"/>
    <cellStyle name="Énfasis4 19 19" xfId="34306"/>
    <cellStyle name="Énfasis4 19 2" xfId="9244"/>
    <cellStyle name="Énfasis4 19 20" xfId="28190"/>
    <cellStyle name="Énfasis4 19 21" xfId="37128"/>
    <cellStyle name="Énfasis4 19 22" xfId="38536"/>
    <cellStyle name="Énfasis4 19 23" xfId="39942"/>
    <cellStyle name="Énfasis4 19 24" xfId="41347"/>
    <cellStyle name="Énfasis4 19 25" xfId="42749"/>
    <cellStyle name="Énfasis4 19 26" xfId="44148"/>
    <cellStyle name="Énfasis4 19 27" xfId="45544"/>
    <cellStyle name="Énfasis4 19 28" xfId="46930"/>
    <cellStyle name="Énfasis4 19 29" xfId="48300"/>
    <cellStyle name="Énfasis4 19 3" xfId="11777"/>
    <cellStyle name="Énfasis4 19 30" xfId="49652"/>
    <cellStyle name="Énfasis4 19 31" xfId="50977"/>
    <cellStyle name="Énfasis4 19 32" xfId="52276"/>
    <cellStyle name="Énfasis4 19 33" xfId="53527"/>
    <cellStyle name="Énfasis4 19 34" xfId="54708"/>
    <cellStyle name="Énfasis4 19 35" xfId="55783"/>
    <cellStyle name="Énfasis4 19 36" xfId="56717"/>
    <cellStyle name="Énfasis4 19 37" xfId="57434"/>
    <cellStyle name="Énfasis4 19 4" xfId="13185"/>
    <cellStyle name="Énfasis4 19 5" xfId="14593"/>
    <cellStyle name="Énfasis4 19 6" xfId="16001"/>
    <cellStyle name="Énfasis4 19 7" xfId="17409"/>
    <cellStyle name="Énfasis4 19 8" xfId="18817"/>
    <cellStyle name="Énfasis4 19 9" xfId="20225"/>
    <cellStyle name="Énfasis4 2" xfId="329"/>
    <cellStyle name="Énfasis4 2 10" xfId="1448"/>
    <cellStyle name="Énfasis4 2 11" xfId="1606"/>
    <cellStyle name="Énfasis4 2 12" xfId="1763"/>
    <cellStyle name="Énfasis4 2 13" xfId="1918"/>
    <cellStyle name="Énfasis4 2 14" xfId="2073"/>
    <cellStyle name="Énfasis4 2 15" xfId="2223"/>
    <cellStyle name="Énfasis4 2 16" xfId="1934"/>
    <cellStyle name="Énfasis4 2 17" xfId="2563"/>
    <cellStyle name="Énfasis4 2 18" xfId="2715"/>
    <cellStyle name="Énfasis4 2 19" xfId="2862"/>
    <cellStyle name="Énfasis4 2 2" xfId="403"/>
    <cellStyle name="Énfasis4 2 20" xfId="2398"/>
    <cellStyle name="Énfasis4 2 3" xfId="461"/>
    <cellStyle name="Énfasis4 2 4" xfId="563"/>
    <cellStyle name="Énfasis4 2 5" xfId="620"/>
    <cellStyle name="Énfasis4 2 5 2" xfId="57941"/>
    <cellStyle name="Énfasis4 2 6" xfId="677"/>
    <cellStyle name="Énfasis4 2 6 2" xfId="58020"/>
    <cellStyle name="Énfasis4 2 7" xfId="968"/>
    <cellStyle name="Énfasis4 2 7 2" xfId="58089"/>
    <cellStyle name="Énfasis4 2 8" xfId="1128"/>
    <cellStyle name="Énfasis4 2 9" xfId="1288"/>
    <cellStyle name="Énfasis4 20" xfId="4834"/>
    <cellStyle name="Énfasis4 20 10" xfId="19938"/>
    <cellStyle name="Énfasis4 20 11" xfId="21346"/>
    <cellStyle name="Énfasis4 20 12" xfId="22754"/>
    <cellStyle name="Énfasis4 20 13" xfId="24162"/>
    <cellStyle name="Énfasis4 20 14" xfId="25570"/>
    <cellStyle name="Énfasis4 20 15" xfId="26978"/>
    <cellStyle name="Énfasis4 20 16" xfId="28386"/>
    <cellStyle name="Énfasis4 20 17" xfId="29796"/>
    <cellStyle name="Énfasis4 20 18" xfId="31203"/>
    <cellStyle name="Énfasis4 20 19" xfId="32613"/>
    <cellStyle name="Énfasis4 20 2" xfId="9358"/>
    <cellStyle name="Énfasis4 20 20" xfId="21728"/>
    <cellStyle name="Énfasis4 20 21" xfId="35112"/>
    <cellStyle name="Énfasis4 20 22" xfId="36841"/>
    <cellStyle name="Énfasis4 20 23" xfId="38249"/>
    <cellStyle name="Énfasis4 20 24" xfId="39655"/>
    <cellStyle name="Énfasis4 20 25" xfId="41060"/>
    <cellStyle name="Énfasis4 20 26" xfId="42462"/>
    <cellStyle name="Énfasis4 20 27" xfId="43861"/>
    <cellStyle name="Énfasis4 20 28" xfId="45257"/>
    <cellStyle name="Énfasis4 20 29" xfId="46645"/>
    <cellStyle name="Énfasis4 20 3" xfId="10180"/>
    <cellStyle name="Énfasis4 20 30" xfId="48017"/>
    <cellStyle name="Énfasis4 20 31" xfId="49370"/>
    <cellStyle name="Énfasis4 20 32" xfId="50700"/>
    <cellStyle name="Énfasis4 20 33" xfId="52004"/>
    <cellStyle name="Énfasis4 20 34" xfId="53267"/>
    <cellStyle name="Énfasis4 20 35" xfId="54461"/>
    <cellStyle name="Énfasis4 20 36" xfId="55556"/>
    <cellStyle name="Énfasis4 20 37" xfId="56524"/>
    <cellStyle name="Énfasis4 20 4" xfId="11490"/>
    <cellStyle name="Énfasis4 20 5" xfId="12898"/>
    <cellStyle name="Énfasis4 20 6" xfId="14306"/>
    <cellStyle name="Énfasis4 20 7" xfId="15714"/>
    <cellStyle name="Énfasis4 20 8" xfId="17122"/>
    <cellStyle name="Énfasis4 20 9" xfId="18530"/>
    <cellStyle name="Énfasis4 21" xfId="4958"/>
    <cellStyle name="Énfasis4 21 10" xfId="18955"/>
    <cellStyle name="Énfasis4 21 11" xfId="20363"/>
    <cellStyle name="Énfasis4 21 12" xfId="21771"/>
    <cellStyle name="Énfasis4 21 13" xfId="23179"/>
    <cellStyle name="Énfasis4 21 14" xfId="24587"/>
    <cellStyle name="Énfasis4 21 15" xfId="25995"/>
    <cellStyle name="Énfasis4 21 16" xfId="27403"/>
    <cellStyle name="Énfasis4 21 17" xfId="28811"/>
    <cellStyle name="Énfasis4 21 18" xfId="30221"/>
    <cellStyle name="Énfasis4 21 19" xfId="31628"/>
    <cellStyle name="Énfasis4 21 2" xfId="9468"/>
    <cellStyle name="Énfasis4 21 20" xfId="25403"/>
    <cellStyle name="Énfasis4 21 21" xfId="33594"/>
    <cellStyle name="Énfasis4 21 22" xfId="35856"/>
    <cellStyle name="Énfasis4 21 23" xfId="37264"/>
    <cellStyle name="Énfasis4 21 24" xfId="38672"/>
    <cellStyle name="Énfasis4 21 25" xfId="40078"/>
    <cellStyle name="Énfasis4 21 26" xfId="41483"/>
    <cellStyle name="Énfasis4 21 27" xfId="42883"/>
    <cellStyle name="Énfasis4 21 28" xfId="44282"/>
    <cellStyle name="Énfasis4 21 29" xfId="45677"/>
    <cellStyle name="Énfasis4 21 3" xfId="9289"/>
    <cellStyle name="Énfasis4 21 30" xfId="47059"/>
    <cellStyle name="Énfasis4 21 31" xfId="48426"/>
    <cellStyle name="Énfasis4 21 32" xfId="49776"/>
    <cellStyle name="Énfasis4 21 33" xfId="51096"/>
    <cellStyle name="Énfasis4 21 34" xfId="52392"/>
    <cellStyle name="Énfasis4 21 35" xfId="53636"/>
    <cellStyle name="Énfasis4 21 36" xfId="54802"/>
    <cellStyle name="Énfasis4 21 37" xfId="55865"/>
    <cellStyle name="Énfasis4 21 4" xfId="10507"/>
    <cellStyle name="Énfasis4 21 5" xfId="11915"/>
    <cellStyle name="Énfasis4 21 6" xfId="13323"/>
    <cellStyle name="Énfasis4 21 7" xfId="14731"/>
    <cellStyle name="Énfasis4 21 8" xfId="16139"/>
    <cellStyle name="Énfasis4 21 9" xfId="17547"/>
    <cellStyle name="Énfasis4 22" xfId="5078"/>
    <cellStyle name="Énfasis4 22 10" xfId="9632"/>
    <cellStyle name="Énfasis4 22 11" xfId="10614"/>
    <cellStyle name="Énfasis4 22 12" xfId="12022"/>
    <cellStyle name="Énfasis4 22 13" xfId="13430"/>
    <cellStyle name="Énfasis4 22 14" xfId="14838"/>
    <cellStyle name="Énfasis4 22 15" xfId="16246"/>
    <cellStyle name="Énfasis4 22 16" xfId="17654"/>
    <cellStyle name="Énfasis4 22 17" xfId="19062"/>
    <cellStyle name="Énfasis4 22 18" xfId="20470"/>
    <cellStyle name="Énfasis4 22 19" xfId="21878"/>
    <cellStyle name="Énfasis4 22 2" xfId="9576"/>
    <cellStyle name="Énfasis4 22 20" xfId="28667"/>
    <cellStyle name="Énfasis4 22 21" xfId="33949"/>
    <cellStyle name="Énfasis4 22 22" xfId="31813"/>
    <cellStyle name="Énfasis4 22 23" xfId="33270"/>
    <cellStyle name="Énfasis4 22 24" xfId="30363"/>
    <cellStyle name="Énfasis4 22 25" xfId="33920"/>
    <cellStyle name="Énfasis4 22 26" xfId="32221"/>
    <cellStyle name="Énfasis4 22 27" xfId="30678"/>
    <cellStyle name="Énfasis4 22 28" xfId="26344"/>
    <cellStyle name="Énfasis4 22 29" xfId="35963"/>
    <cellStyle name="Énfasis4 22 3" xfId="8962"/>
    <cellStyle name="Énfasis4 22 30" xfId="37371"/>
    <cellStyle name="Énfasis4 22 31" xfId="38779"/>
    <cellStyle name="Énfasis4 22 32" xfId="40185"/>
    <cellStyle name="Énfasis4 22 33" xfId="41590"/>
    <cellStyle name="Énfasis4 22 34" xfId="42990"/>
    <cellStyle name="Énfasis4 22 35" xfId="44389"/>
    <cellStyle name="Énfasis4 22 36" xfId="45783"/>
    <cellStyle name="Énfasis4 22 37" xfId="47163"/>
    <cellStyle name="Énfasis4 22 4" xfId="9045"/>
    <cellStyle name="Énfasis4 22 5" xfId="10347"/>
    <cellStyle name="Énfasis4 22 6" xfId="9751"/>
    <cellStyle name="Énfasis4 22 7" xfId="9296"/>
    <cellStyle name="Énfasis4 22 8" xfId="9781"/>
    <cellStyle name="Énfasis4 22 9" xfId="9331"/>
    <cellStyle name="Énfasis4 23" xfId="5210"/>
    <cellStyle name="Énfasis4 23 10" xfId="15294"/>
    <cellStyle name="Énfasis4 23 11" xfId="16702"/>
    <cellStyle name="Énfasis4 23 12" xfId="18110"/>
    <cellStyle name="Énfasis4 23 13" xfId="19518"/>
    <cellStyle name="Énfasis4 23 14" xfId="20926"/>
    <cellStyle name="Énfasis4 23 15" xfId="22334"/>
    <cellStyle name="Énfasis4 23 16" xfId="23742"/>
    <cellStyle name="Énfasis4 23 17" xfId="25150"/>
    <cellStyle name="Énfasis4 23 18" xfId="26558"/>
    <cellStyle name="Énfasis4 23 19" xfId="27966"/>
    <cellStyle name="Énfasis4 23 2" xfId="9702"/>
    <cellStyle name="Énfasis4 23 20" xfId="31174"/>
    <cellStyle name="Énfasis4 23 21" xfId="27862"/>
    <cellStyle name="Énfasis4 23 22" xfId="29404"/>
    <cellStyle name="Énfasis4 23 23" xfId="33286"/>
    <cellStyle name="Énfasis4 23 24" xfId="34548"/>
    <cellStyle name="Énfasis4 23 25" xfId="36420"/>
    <cellStyle name="Énfasis4 23 26" xfId="37828"/>
    <cellStyle name="Énfasis4 23 27" xfId="39234"/>
    <cellStyle name="Énfasis4 23 28" xfId="40639"/>
    <cellStyle name="Énfasis4 23 29" xfId="42043"/>
    <cellStyle name="Énfasis4 23 3" xfId="8992"/>
    <cellStyle name="Énfasis4 23 30" xfId="43443"/>
    <cellStyle name="Énfasis4 23 31" xfId="44839"/>
    <cellStyle name="Énfasis4 23 32" xfId="46231"/>
    <cellStyle name="Énfasis4 23 33" xfId="47608"/>
    <cellStyle name="Énfasis4 23 34" xfId="48969"/>
    <cellStyle name="Énfasis4 23 35" xfId="50308"/>
    <cellStyle name="Énfasis4 23 36" xfId="51618"/>
    <cellStyle name="Énfasis4 23 37" xfId="52896"/>
    <cellStyle name="Énfasis4 23 4" xfId="7361"/>
    <cellStyle name="Énfasis4 23 5" xfId="9490"/>
    <cellStyle name="Énfasis4 23 6" xfId="10035"/>
    <cellStyle name="Énfasis4 23 7" xfId="11070"/>
    <cellStyle name="Énfasis4 23 8" xfId="12478"/>
    <cellStyle name="Énfasis4 23 9" xfId="13886"/>
    <cellStyle name="Énfasis4 24" xfId="5335"/>
    <cellStyle name="Énfasis4 24 10" xfId="16464"/>
    <cellStyle name="Énfasis4 24 11" xfId="17872"/>
    <cellStyle name="Énfasis4 24 12" xfId="19280"/>
    <cellStyle name="Énfasis4 24 13" xfId="20688"/>
    <cellStyle name="Énfasis4 24 14" xfId="22096"/>
    <cellStyle name="Énfasis4 24 15" xfId="23504"/>
    <cellStyle name="Énfasis4 24 16" xfId="24912"/>
    <cellStyle name="Énfasis4 24 17" xfId="26320"/>
    <cellStyle name="Énfasis4 24 18" xfId="27728"/>
    <cellStyle name="Énfasis4 24 19" xfId="29137"/>
    <cellStyle name="Énfasis4 24 2" xfId="9824"/>
    <cellStyle name="Énfasis4 24 20" xfId="32824"/>
    <cellStyle name="Énfasis4 24 21" xfId="34991"/>
    <cellStyle name="Énfasis4 24 22" xfId="34342"/>
    <cellStyle name="Énfasis4 24 23" xfId="32825"/>
    <cellStyle name="Énfasis4 24 24" xfId="36182"/>
    <cellStyle name="Énfasis4 24 25" xfId="37590"/>
    <cellStyle name="Énfasis4 24 26" xfId="38996"/>
    <cellStyle name="Énfasis4 24 27" xfId="40402"/>
    <cellStyle name="Énfasis4 24 28" xfId="41806"/>
    <cellStyle name="Énfasis4 24 29" xfId="43206"/>
    <cellStyle name="Énfasis4 24 3" xfId="9516"/>
    <cellStyle name="Énfasis4 24 30" xfId="44605"/>
    <cellStyle name="Énfasis4 24 31" xfId="45997"/>
    <cellStyle name="Énfasis4 24 32" xfId="47374"/>
    <cellStyle name="Énfasis4 24 33" xfId="48739"/>
    <cellStyle name="Énfasis4 24 34" xfId="50081"/>
    <cellStyle name="Énfasis4 24 35" xfId="51394"/>
    <cellStyle name="Énfasis4 24 36" xfId="52681"/>
    <cellStyle name="Énfasis4 24 37" xfId="53910"/>
    <cellStyle name="Énfasis4 24 4" xfId="8382"/>
    <cellStyle name="Énfasis4 24 5" xfId="9385"/>
    <cellStyle name="Énfasis4 24 6" xfId="10832"/>
    <cellStyle name="Énfasis4 24 7" xfId="12240"/>
    <cellStyle name="Énfasis4 24 8" xfId="13648"/>
    <cellStyle name="Énfasis4 24 9" xfId="15056"/>
    <cellStyle name="Énfasis4 25" xfId="5461"/>
    <cellStyle name="Énfasis4 25 10" xfId="15590"/>
    <cellStyle name="Énfasis4 25 11" xfId="16998"/>
    <cellStyle name="Énfasis4 25 12" xfId="18406"/>
    <cellStyle name="Énfasis4 25 13" xfId="19814"/>
    <cellStyle name="Énfasis4 25 14" xfId="21222"/>
    <cellStyle name="Énfasis4 25 15" xfId="22630"/>
    <cellStyle name="Énfasis4 25 16" xfId="24038"/>
    <cellStyle name="Énfasis4 25 17" xfId="25446"/>
    <cellStyle name="Énfasis4 25 18" xfId="26854"/>
    <cellStyle name="Énfasis4 25 19" xfId="28262"/>
    <cellStyle name="Énfasis4 25 2" xfId="9945"/>
    <cellStyle name="Énfasis4 25 20" xfId="33287"/>
    <cellStyle name="Énfasis4 25 21" xfId="33496"/>
    <cellStyle name="Énfasis4 25 22" xfId="30977"/>
    <cellStyle name="Énfasis4 25 23" xfId="30235"/>
    <cellStyle name="Énfasis4 25 24" xfId="34866"/>
    <cellStyle name="Énfasis4 25 25" xfId="36716"/>
    <cellStyle name="Énfasis4 25 26" xfId="38124"/>
    <cellStyle name="Énfasis4 25 27" xfId="39530"/>
    <cellStyle name="Énfasis4 25 28" xfId="40935"/>
    <cellStyle name="Énfasis4 25 29" xfId="42338"/>
    <cellStyle name="Énfasis4 25 3" xfId="9052"/>
    <cellStyle name="Énfasis4 25 30" xfId="43737"/>
    <cellStyle name="Énfasis4 25 31" xfId="45133"/>
    <cellStyle name="Énfasis4 25 32" xfId="46523"/>
    <cellStyle name="Énfasis4 25 33" xfId="47897"/>
    <cellStyle name="Énfasis4 25 34" xfId="49254"/>
    <cellStyle name="Énfasis4 25 35" xfId="50587"/>
    <cellStyle name="Énfasis4 25 36" xfId="51892"/>
    <cellStyle name="Énfasis4 25 37" xfId="53160"/>
    <cellStyle name="Énfasis4 25 4" xfId="9610"/>
    <cellStyle name="Énfasis4 25 5" xfId="7491"/>
    <cellStyle name="Énfasis4 25 6" xfId="8064"/>
    <cellStyle name="Énfasis4 25 7" xfId="11366"/>
    <cellStyle name="Énfasis4 25 8" xfId="12774"/>
    <cellStyle name="Énfasis4 25 9" xfId="14182"/>
    <cellStyle name="Énfasis4 26" xfId="5583"/>
    <cellStyle name="Énfasis4 26 10" xfId="19955"/>
    <cellStyle name="Énfasis4 26 11" xfId="21363"/>
    <cellStyle name="Énfasis4 26 12" xfId="22771"/>
    <cellStyle name="Énfasis4 26 13" xfId="24179"/>
    <cellStyle name="Énfasis4 26 14" xfId="25587"/>
    <cellStyle name="Énfasis4 26 15" xfId="26995"/>
    <cellStyle name="Énfasis4 26 16" xfId="28403"/>
    <cellStyle name="Énfasis4 26 17" xfId="29813"/>
    <cellStyle name="Énfasis4 26 18" xfId="31220"/>
    <cellStyle name="Énfasis4 26 19" xfId="32630"/>
    <cellStyle name="Énfasis4 26 2" xfId="10064"/>
    <cellStyle name="Énfasis4 26 20" xfId="35294"/>
    <cellStyle name="Énfasis4 26 21" xfId="35129"/>
    <cellStyle name="Énfasis4 26 22" xfId="36858"/>
    <cellStyle name="Énfasis4 26 23" xfId="38266"/>
    <cellStyle name="Énfasis4 26 24" xfId="39672"/>
    <cellStyle name="Énfasis4 26 25" xfId="41077"/>
    <cellStyle name="Énfasis4 26 26" xfId="42479"/>
    <cellStyle name="Énfasis4 26 27" xfId="43878"/>
    <cellStyle name="Énfasis4 26 28" xfId="45274"/>
    <cellStyle name="Énfasis4 26 29" xfId="46662"/>
    <cellStyle name="Énfasis4 26 3" xfId="8150"/>
    <cellStyle name="Énfasis4 26 30" xfId="48032"/>
    <cellStyle name="Énfasis4 26 31" xfId="49385"/>
    <cellStyle name="Énfasis4 26 32" xfId="50714"/>
    <cellStyle name="Énfasis4 26 33" xfId="52018"/>
    <cellStyle name="Énfasis4 26 34" xfId="53280"/>
    <cellStyle name="Énfasis4 26 35" xfId="54474"/>
    <cellStyle name="Énfasis4 26 36" xfId="55566"/>
    <cellStyle name="Énfasis4 26 37" xfId="56533"/>
    <cellStyle name="Énfasis4 26 4" xfId="11507"/>
    <cellStyle name="Énfasis4 26 5" xfId="12915"/>
    <cellStyle name="Énfasis4 26 6" xfId="14323"/>
    <cellStyle name="Énfasis4 26 7" xfId="15731"/>
    <cellStyle name="Énfasis4 26 8" xfId="17139"/>
    <cellStyle name="Énfasis4 26 9" xfId="18547"/>
    <cellStyle name="Énfasis4 27" xfId="4541"/>
    <cellStyle name="Énfasis4 27 10" xfId="19445"/>
    <cellStyle name="Énfasis4 27 11" xfId="20853"/>
    <cellStyle name="Énfasis4 27 12" xfId="22261"/>
    <cellStyle name="Énfasis4 27 13" xfId="23669"/>
    <cellStyle name="Énfasis4 27 14" xfId="25077"/>
    <cellStyle name="Énfasis4 27 15" xfId="26485"/>
    <cellStyle name="Énfasis4 27 16" xfId="27893"/>
    <cellStyle name="Énfasis4 27 17" xfId="29302"/>
    <cellStyle name="Énfasis4 27 18" xfId="30711"/>
    <cellStyle name="Énfasis4 27 19" xfId="32119"/>
    <cellStyle name="Énfasis4 27 2" xfId="9085"/>
    <cellStyle name="Énfasis4 27 20" xfId="33251"/>
    <cellStyle name="Énfasis4 27 21" xfId="34472"/>
    <cellStyle name="Énfasis4 27 22" xfId="36347"/>
    <cellStyle name="Énfasis4 27 23" xfId="37755"/>
    <cellStyle name="Énfasis4 27 24" xfId="39161"/>
    <cellStyle name="Énfasis4 27 25" xfId="40566"/>
    <cellStyle name="Énfasis4 27 26" xfId="41970"/>
    <cellStyle name="Énfasis4 27 27" xfId="43370"/>
    <cellStyle name="Énfasis4 27 28" xfId="44767"/>
    <cellStyle name="Énfasis4 27 29" xfId="46159"/>
    <cellStyle name="Énfasis4 27 3" xfId="7925"/>
    <cellStyle name="Énfasis4 27 30" xfId="47536"/>
    <cellStyle name="Énfasis4 27 31" xfId="48899"/>
    <cellStyle name="Énfasis4 27 32" xfId="50238"/>
    <cellStyle name="Énfasis4 27 33" xfId="51548"/>
    <cellStyle name="Énfasis4 27 34" xfId="52828"/>
    <cellStyle name="Énfasis4 27 35" xfId="54045"/>
    <cellStyle name="Énfasis4 27 36" xfId="55173"/>
    <cellStyle name="Énfasis4 27 37" xfId="56191"/>
    <cellStyle name="Énfasis4 27 4" xfId="10997"/>
    <cellStyle name="Énfasis4 27 5" xfId="12405"/>
    <cellStyle name="Énfasis4 27 6" xfId="13813"/>
    <cellStyle name="Énfasis4 27 7" xfId="15221"/>
    <cellStyle name="Énfasis4 27 8" xfId="16629"/>
    <cellStyle name="Énfasis4 27 9" xfId="18037"/>
    <cellStyle name="Énfasis4 28" xfId="5850"/>
    <cellStyle name="Énfasis4 28 10" xfId="15922"/>
    <cellStyle name="Énfasis4 28 11" xfId="17330"/>
    <cellStyle name="Énfasis4 28 12" xfId="18738"/>
    <cellStyle name="Énfasis4 28 13" xfId="20146"/>
    <cellStyle name="Énfasis4 28 14" xfId="21554"/>
    <cellStyle name="Énfasis4 28 15" xfId="22962"/>
    <cellStyle name="Énfasis4 28 16" xfId="24370"/>
    <cellStyle name="Énfasis4 28 17" xfId="25778"/>
    <cellStyle name="Énfasis4 28 18" xfId="27186"/>
    <cellStyle name="Énfasis4 28 19" xfId="28594"/>
    <cellStyle name="Énfasis4 28 2" xfId="10310"/>
    <cellStyle name="Énfasis4 28 20" xfId="33264"/>
    <cellStyle name="Énfasis4 28 21" xfId="32931"/>
    <cellStyle name="Énfasis4 28 22" xfId="32489"/>
    <cellStyle name="Énfasis4 28 23" xfId="35011"/>
    <cellStyle name="Énfasis4 28 24" xfId="35340"/>
    <cellStyle name="Énfasis4 28 25" xfId="37049"/>
    <cellStyle name="Énfasis4 28 26" xfId="38457"/>
    <cellStyle name="Énfasis4 28 27" xfId="39863"/>
    <cellStyle name="Énfasis4 28 28" xfId="41268"/>
    <cellStyle name="Énfasis4 28 29" xfId="42670"/>
    <cellStyle name="Énfasis4 28 3" xfId="8881"/>
    <cellStyle name="Énfasis4 28 30" xfId="44069"/>
    <cellStyle name="Énfasis4 28 31" xfId="45465"/>
    <cellStyle name="Énfasis4 28 32" xfId="46852"/>
    <cellStyle name="Énfasis4 28 33" xfId="48222"/>
    <cellStyle name="Énfasis4 28 34" xfId="49574"/>
    <cellStyle name="Énfasis4 28 35" xfId="50900"/>
    <cellStyle name="Énfasis4 28 36" xfId="52203"/>
    <cellStyle name="Énfasis4 28 37" xfId="53456"/>
    <cellStyle name="Énfasis4 28 4" xfId="10052"/>
    <cellStyle name="Énfasis4 28 5" xfId="9179"/>
    <cellStyle name="Énfasis4 28 6" xfId="8402"/>
    <cellStyle name="Énfasis4 28 7" xfId="11698"/>
    <cellStyle name="Énfasis4 28 8" xfId="13106"/>
    <cellStyle name="Énfasis4 28 9" xfId="14514"/>
    <cellStyle name="Énfasis4 29" xfId="5977"/>
    <cellStyle name="Énfasis4 29 10" xfId="19015"/>
    <cellStyle name="Énfasis4 29 11" xfId="20423"/>
    <cellStyle name="Énfasis4 29 12" xfId="21831"/>
    <cellStyle name="Énfasis4 29 13" xfId="23239"/>
    <cellStyle name="Énfasis4 29 14" xfId="24647"/>
    <cellStyle name="Énfasis4 29 15" xfId="26055"/>
    <cellStyle name="Énfasis4 29 16" xfId="27463"/>
    <cellStyle name="Énfasis4 29 17" xfId="28871"/>
    <cellStyle name="Énfasis4 29 18" xfId="30281"/>
    <cellStyle name="Énfasis4 29 19" xfId="31688"/>
    <cellStyle name="Énfasis4 29 2" xfId="10429"/>
    <cellStyle name="Énfasis4 29 20" xfId="33841"/>
    <cellStyle name="Énfasis4 29 21" xfId="32176"/>
    <cellStyle name="Énfasis4 29 22" xfId="35916"/>
    <cellStyle name="Énfasis4 29 23" xfId="37324"/>
    <cellStyle name="Énfasis4 29 24" xfId="38732"/>
    <cellStyle name="Énfasis4 29 25" xfId="40138"/>
    <cellStyle name="Énfasis4 29 26" xfId="41543"/>
    <cellStyle name="Énfasis4 29 27" xfId="42943"/>
    <cellStyle name="Énfasis4 29 28" xfId="44342"/>
    <cellStyle name="Énfasis4 29 29" xfId="45737"/>
    <cellStyle name="Énfasis4 29 3" xfId="6596"/>
    <cellStyle name="Énfasis4 29 30" xfId="47118"/>
    <cellStyle name="Énfasis4 29 31" xfId="48485"/>
    <cellStyle name="Énfasis4 29 32" xfId="49835"/>
    <cellStyle name="Énfasis4 29 33" xfId="51155"/>
    <cellStyle name="Énfasis4 29 34" xfId="52450"/>
    <cellStyle name="Énfasis4 29 35" xfId="53691"/>
    <cellStyle name="Énfasis4 29 36" xfId="54855"/>
    <cellStyle name="Énfasis4 29 37" xfId="55917"/>
    <cellStyle name="Énfasis4 29 4" xfId="10567"/>
    <cellStyle name="Énfasis4 29 5" xfId="11975"/>
    <cellStyle name="Énfasis4 29 6" xfId="13383"/>
    <cellStyle name="Énfasis4 29 7" xfId="14791"/>
    <cellStyle name="Énfasis4 29 8" xfId="16199"/>
    <cellStyle name="Énfasis4 29 9" xfId="17607"/>
    <cellStyle name="Énfasis4 3" xfId="485"/>
    <cellStyle name="Énfasis4 3 10" xfId="2117"/>
    <cellStyle name="Énfasis4 3 11" xfId="2263"/>
    <cellStyle name="Énfasis4 3 12" xfId="2452"/>
    <cellStyle name="Énfasis4 3 13" xfId="2609"/>
    <cellStyle name="Énfasis4 3 14" xfId="2758"/>
    <cellStyle name="Énfasis4 3 15" xfId="2899"/>
    <cellStyle name="Énfasis4 3 16" xfId="3076"/>
    <cellStyle name="Énfasis4 3 2" xfId="855"/>
    <cellStyle name="Énfasis4 3 2 2" xfId="57975"/>
    <cellStyle name="Énfasis4 3 3" xfId="1015"/>
    <cellStyle name="Énfasis4 3 3 2" xfId="58054"/>
    <cellStyle name="Énfasis4 3 4" xfId="1175"/>
    <cellStyle name="Énfasis4 3 4 2" xfId="58123"/>
    <cellStyle name="Énfasis4 3 5" xfId="1335"/>
    <cellStyle name="Énfasis4 3 6" xfId="1494"/>
    <cellStyle name="Énfasis4 3 7" xfId="1653"/>
    <cellStyle name="Énfasis4 3 8" xfId="1809"/>
    <cellStyle name="Énfasis4 3 9" xfId="1965"/>
    <cellStyle name="Énfasis4 30" xfId="6104"/>
    <cellStyle name="Énfasis4 30 10" xfId="21810"/>
    <cellStyle name="Énfasis4 30 11" xfId="23218"/>
    <cellStyle name="Énfasis4 30 12" xfId="24626"/>
    <cellStyle name="Énfasis4 30 13" xfId="26034"/>
    <cellStyle name="Énfasis4 30 14" xfId="27442"/>
    <cellStyle name="Énfasis4 30 15" xfId="28850"/>
    <cellStyle name="Énfasis4 30 16" xfId="30260"/>
    <cellStyle name="Énfasis4 30 17" xfId="31667"/>
    <cellStyle name="Énfasis4 30 18" xfId="33077"/>
    <cellStyle name="Énfasis4 30 19" xfId="34483"/>
    <cellStyle name="Énfasis4 30 2" xfId="10546"/>
    <cellStyle name="Énfasis4 30 20" xfId="35895"/>
    <cellStyle name="Énfasis4 30 21" xfId="37303"/>
    <cellStyle name="Énfasis4 30 22" xfId="38711"/>
    <cellStyle name="Énfasis4 30 23" xfId="40117"/>
    <cellStyle name="Énfasis4 30 24" xfId="41522"/>
    <cellStyle name="Énfasis4 30 25" xfId="42922"/>
    <cellStyle name="Énfasis4 30 26" xfId="44321"/>
    <cellStyle name="Énfasis4 30 27" xfId="45716"/>
    <cellStyle name="Énfasis4 30 28" xfId="47097"/>
    <cellStyle name="Énfasis4 30 29" xfId="48464"/>
    <cellStyle name="Énfasis4 30 3" xfId="11954"/>
    <cellStyle name="Énfasis4 30 30" xfId="49814"/>
    <cellStyle name="Énfasis4 30 31" xfId="51134"/>
    <cellStyle name="Énfasis4 30 32" xfId="52429"/>
    <cellStyle name="Énfasis4 30 33" xfId="53670"/>
    <cellStyle name="Énfasis4 30 34" xfId="54834"/>
    <cellStyle name="Énfasis4 30 35" xfId="55896"/>
    <cellStyle name="Énfasis4 30 36" xfId="56800"/>
    <cellStyle name="Énfasis4 30 37" xfId="57480"/>
    <cellStyle name="Énfasis4 30 4" xfId="13362"/>
    <cellStyle name="Énfasis4 30 5" xfId="14770"/>
    <cellStyle name="Énfasis4 30 6" xfId="16178"/>
    <cellStyle name="Énfasis4 30 7" xfId="17586"/>
    <cellStyle name="Énfasis4 30 8" xfId="18994"/>
    <cellStyle name="Énfasis4 30 9" xfId="20402"/>
    <cellStyle name="Énfasis4 31" xfId="6231"/>
    <cellStyle name="Énfasis4 31 10" xfId="21927"/>
    <cellStyle name="Énfasis4 31 11" xfId="23335"/>
    <cellStyle name="Énfasis4 31 12" xfId="24743"/>
    <cellStyle name="Énfasis4 31 13" xfId="26151"/>
    <cellStyle name="Énfasis4 31 14" xfId="27559"/>
    <cellStyle name="Énfasis4 31 15" xfId="28967"/>
    <cellStyle name="Énfasis4 31 16" xfId="30377"/>
    <cellStyle name="Énfasis4 31 17" xfId="31784"/>
    <cellStyle name="Énfasis4 31 18" xfId="33193"/>
    <cellStyle name="Énfasis4 31 19" xfId="34600"/>
    <cellStyle name="Énfasis4 31 2" xfId="10663"/>
    <cellStyle name="Énfasis4 31 20" xfId="36012"/>
    <cellStyle name="Énfasis4 31 21" xfId="37420"/>
    <cellStyle name="Énfasis4 31 22" xfId="38828"/>
    <cellStyle name="Énfasis4 31 23" xfId="40234"/>
    <cellStyle name="Énfasis4 31 24" xfId="41638"/>
    <cellStyle name="Énfasis4 31 25" xfId="43038"/>
    <cellStyle name="Énfasis4 31 26" xfId="44437"/>
    <cellStyle name="Énfasis4 31 27" xfId="45830"/>
    <cellStyle name="Énfasis4 31 28" xfId="47209"/>
    <cellStyle name="Énfasis4 31 29" xfId="48575"/>
    <cellStyle name="Énfasis4 31 3" xfId="12071"/>
    <cellStyle name="Énfasis4 31 30" xfId="49925"/>
    <cellStyle name="Énfasis4 31 31" xfId="51244"/>
    <cellStyle name="Énfasis4 31 32" xfId="52537"/>
    <cellStyle name="Énfasis4 31 33" xfId="53775"/>
    <cellStyle name="Énfasis4 31 34" xfId="54929"/>
    <cellStyle name="Énfasis4 31 35" xfId="55980"/>
    <cellStyle name="Énfasis4 31 36" xfId="56859"/>
    <cellStyle name="Énfasis4 31 37" xfId="57517"/>
    <cellStyle name="Énfasis4 31 4" xfId="13479"/>
    <cellStyle name="Énfasis4 31 5" xfId="14887"/>
    <cellStyle name="Énfasis4 31 6" xfId="16295"/>
    <cellStyle name="Énfasis4 31 7" xfId="17703"/>
    <cellStyle name="Énfasis4 31 8" xfId="19111"/>
    <cellStyle name="Énfasis4 31 9" xfId="20519"/>
    <cellStyle name="Énfasis4 32" xfId="6358"/>
    <cellStyle name="Énfasis4 32 10" xfId="22041"/>
    <cellStyle name="Énfasis4 32 11" xfId="23449"/>
    <cellStyle name="Énfasis4 32 12" xfId="24857"/>
    <cellStyle name="Énfasis4 32 13" xfId="26265"/>
    <cellStyle name="Énfasis4 32 14" xfId="27673"/>
    <cellStyle name="Énfasis4 32 15" xfId="29082"/>
    <cellStyle name="Énfasis4 32 16" xfId="30491"/>
    <cellStyle name="Énfasis4 32 17" xfId="31899"/>
    <cellStyle name="Énfasis4 32 18" xfId="33308"/>
    <cellStyle name="Énfasis4 32 19" xfId="34716"/>
    <cellStyle name="Énfasis4 32 2" xfId="10777"/>
    <cellStyle name="Énfasis4 32 20" xfId="36127"/>
    <cellStyle name="Énfasis4 32 21" xfId="37535"/>
    <cellStyle name="Énfasis4 32 22" xfId="38941"/>
    <cellStyle name="Énfasis4 32 23" xfId="40347"/>
    <cellStyle name="Énfasis4 32 24" xfId="41751"/>
    <cellStyle name="Énfasis4 32 25" xfId="43151"/>
    <cellStyle name="Énfasis4 32 26" xfId="44550"/>
    <cellStyle name="Énfasis4 32 27" xfId="45943"/>
    <cellStyle name="Énfasis4 32 28" xfId="47320"/>
    <cellStyle name="Énfasis4 32 29" xfId="48685"/>
    <cellStyle name="Énfasis4 32 3" xfId="12185"/>
    <cellStyle name="Énfasis4 32 30" xfId="50031"/>
    <cellStyle name="Énfasis4 32 31" xfId="51347"/>
    <cellStyle name="Énfasis4 32 32" xfId="52636"/>
    <cellStyle name="Énfasis4 32 33" xfId="53867"/>
    <cellStyle name="Énfasis4 32 34" xfId="55010"/>
    <cellStyle name="Énfasis4 32 35" xfId="56051"/>
    <cellStyle name="Énfasis4 32 36" xfId="56916"/>
    <cellStyle name="Énfasis4 32 37" xfId="57553"/>
    <cellStyle name="Énfasis4 32 4" xfId="13593"/>
    <cellStyle name="Énfasis4 32 5" xfId="15001"/>
    <cellStyle name="Énfasis4 32 6" xfId="16409"/>
    <cellStyle name="Énfasis4 32 7" xfId="17817"/>
    <cellStyle name="Énfasis4 32 8" xfId="19225"/>
    <cellStyle name="Énfasis4 32 9" xfId="20633"/>
    <cellStyle name="Énfasis4 33" xfId="6485"/>
    <cellStyle name="Énfasis4 33 10" xfId="22157"/>
    <cellStyle name="Énfasis4 33 11" xfId="23565"/>
    <cellStyle name="Énfasis4 33 12" xfId="24973"/>
    <cellStyle name="Énfasis4 33 13" xfId="26381"/>
    <cellStyle name="Énfasis4 33 14" xfId="27789"/>
    <cellStyle name="Énfasis4 33 15" xfId="29198"/>
    <cellStyle name="Énfasis4 33 16" xfId="30607"/>
    <cellStyle name="Énfasis4 33 17" xfId="32015"/>
    <cellStyle name="Énfasis4 33 18" xfId="33424"/>
    <cellStyle name="Énfasis4 33 19" xfId="34832"/>
    <cellStyle name="Énfasis4 33 2" xfId="10893"/>
    <cellStyle name="Énfasis4 33 20" xfId="36243"/>
    <cellStyle name="Énfasis4 33 21" xfId="37651"/>
    <cellStyle name="Énfasis4 33 22" xfId="39057"/>
    <cellStyle name="Énfasis4 33 23" xfId="40462"/>
    <cellStyle name="Énfasis4 33 24" xfId="41866"/>
    <cellStyle name="Énfasis4 33 25" xfId="43266"/>
    <cellStyle name="Énfasis4 33 26" xfId="44664"/>
    <cellStyle name="Énfasis4 33 27" xfId="46056"/>
    <cellStyle name="Énfasis4 33 28" xfId="47433"/>
    <cellStyle name="Énfasis4 33 29" xfId="48798"/>
    <cellStyle name="Énfasis4 33 3" xfId="12301"/>
    <cellStyle name="Énfasis4 33 30" xfId="50139"/>
    <cellStyle name="Énfasis4 33 31" xfId="51452"/>
    <cellStyle name="Énfasis4 33 32" xfId="52737"/>
    <cellStyle name="Énfasis4 33 33" xfId="53958"/>
    <cellStyle name="Énfasis4 33 34" xfId="55096"/>
    <cellStyle name="Énfasis4 33 35" xfId="56125"/>
    <cellStyle name="Énfasis4 33 36" xfId="56976"/>
    <cellStyle name="Énfasis4 33 37" xfId="57589"/>
    <cellStyle name="Énfasis4 33 4" xfId="13709"/>
    <cellStyle name="Énfasis4 33 5" xfId="15117"/>
    <cellStyle name="Énfasis4 33 6" xfId="16525"/>
    <cellStyle name="Énfasis4 33 7" xfId="17933"/>
    <cellStyle name="Énfasis4 33 8" xfId="19341"/>
    <cellStyle name="Énfasis4 33 9" xfId="20749"/>
    <cellStyle name="Énfasis4 34" xfId="6612"/>
    <cellStyle name="Énfasis4 34 10" xfId="22271"/>
    <cellStyle name="Énfasis4 34 11" xfId="23679"/>
    <cellStyle name="Énfasis4 34 12" xfId="25087"/>
    <cellStyle name="Énfasis4 34 13" xfId="26495"/>
    <cellStyle name="Énfasis4 34 14" xfId="27903"/>
    <cellStyle name="Énfasis4 34 15" xfId="29312"/>
    <cellStyle name="Énfasis4 34 16" xfId="30721"/>
    <cellStyle name="Énfasis4 34 17" xfId="32129"/>
    <cellStyle name="Énfasis4 34 18" xfId="33537"/>
    <cellStyle name="Énfasis4 34 19" xfId="34946"/>
    <cellStyle name="Énfasis4 34 2" xfId="11007"/>
    <cellStyle name="Énfasis4 34 20" xfId="36357"/>
    <cellStyle name="Énfasis4 34 21" xfId="37765"/>
    <cellStyle name="Énfasis4 34 22" xfId="39171"/>
    <cellStyle name="Énfasis4 34 23" xfId="40576"/>
    <cellStyle name="Énfasis4 34 24" xfId="41980"/>
    <cellStyle name="Énfasis4 34 25" xfId="43380"/>
    <cellStyle name="Énfasis4 34 26" xfId="44777"/>
    <cellStyle name="Énfasis4 34 27" xfId="46169"/>
    <cellStyle name="Énfasis4 34 28" xfId="47546"/>
    <cellStyle name="Énfasis4 34 29" xfId="48908"/>
    <cellStyle name="Énfasis4 34 3" xfId="12415"/>
    <cellStyle name="Énfasis4 34 30" xfId="50247"/>
    <cellStyle name="Énfasis4 34 31" xfId="51557"/>
    <cellStyle name="Énfasis4 34 32" xfId="52837"/>
    <cellStyle name="Énfasis4 34 33" xfId="54054"/>
    <cellStyle name="Énfasis4 34 34" xfId="55182"/>
    <cellStyle name="Énfasis4 34 35" xfId="56200"/>
    <cellStyle name="Énfasis4 34 36" xfId="57030"/>
    <cellStyle name="Énfasis4 34 37" xfId="57625"/>
    <cellStyle name="Énfasis4 34 4" xfId="13823"/>
    <cellStyle name="Énfasis4 34 5" xfId="15231"/>
    <cellStyle name="Énfasis4 34 6" xfId="16639"/>
    <cellStyle name="Énfasis4 34 7" xfId="18047"/>
    <cellStyle name="Énfasis4 34 8" xfId="19455"/>
    <cellStyle name="Énfasis4 34 9" xfId="20863"/>
    <cellStyle name="Énfasis4 35" xfId="6739"/>
    <cellStyle name="Énfasis4 35 10" xfId="22383"/>
    <cellStyle name="Énfasis4 35 11" xfId="23791"/>
    <cellStyle name="Énfasis4 35 12" xfId="25199"/>
    <cellStyle name="Énfasis4 35 13" xfId="26607"/>
    <cellStyle name="Énfasis4 35 14" xfId="28015"/>
    <cellStyle name="Énfasis4 35 15" xfId="29424"/>
    <cellStyle name="Énfasis4 35 16" xfId="30833"/>
    <cellStyle name="Énfasis4 35 17" xfId="32241"/>
    <cellStyle name="Énfasis4 35 18" xfId="33649"/>
    <cellStyle name="Énfasis4 35 19" xfId="35057"/>
    <cellStyle name="Énfasis4 35 2" xfId="11119"/>
    <cellStyle name="Énfasis4 35 20" xfId="36469"/>
    <cellStyle name="Énfasis4 35 21" xfId="37877"/>
    <cellStyle name="Énfasis4 35 22" xfId="39283"/>
    <cellStyle name="Énfasis4 35 23" xfId="40688"/>
    <cellStyle name="Énfasis4 35 24" xfId="42092"/>
    <cellStyle name="Énfasis4 35 25" xfId="43491"/>
    <cellStyle name="Énfasis4 35 26" xfId="44887"/>
    <cellStyle name="Énfasis4 35 27" xfId="46279"/>
    <cellStyle name="Énfasis4 35 28" xfId="47656"/>
    <cellStyle name="Énfasis4 35 29" xfId="49015"/>
    <cellStyle name="Énfasis4 35 3" xfId="12527"/>
    <cellStyle name="Énfasis4 35 30" xfId="50354"/>
    <cellStyle name="Énfasis4 35 31" xfId="51664"/>
    <cellStyle name="Énfasis4 35 32" xfId="52940"/>
    <cellStyle name="Énfasis4 35 33" xfId="54147"/>
    <cellStyle name="Énfasis4 35 34" xfId="55267"/>
    <cellStyle name="Énfasis4 35 35" xfId="56274"/>
    <cellStyle name="Énfasis4 35 36" xfId="57088"/>
    <cellStyle name="Énfasis4 35 37" xfId="57661"/>
    <cellStyle name="Énfasis4 35 4" xfId="13935"/>
    <cellStyle name="Énfasis4 35 5" xfId="15343"/>
    <cellStyle name="Énfasis4 35 6" xfId="16751"/>
    <cellStyle name="Énfasis4 35 7" xfId="18159"/>
    <cellStyle name="Énfasis4 35 8" xfId="19567"/>
    <cellStyle name="Énfasis4 35 9" xfId="20975"/>
    <cellStyle name="Énfasis4 36" xfId="6866"/>
    <cellStyle name="Énfasis4 36 10" xfId="22492"/>
    <cellStyle name="Énfasis4 36 11" xfId="23900"/>
    <cellStyle name="Énfasis4 36 12" xfId="25308"/>
    <cellStyle name="Énfasis4 36 13" xfId="26716"/>
    <cellStyle name="Énfasis4 36 14" xfId="28124"/>
    <cellStyle name="Énfasis4 36 15" xfId="29533"/>
    <cellStyle name="Énfasis4 36 16" xfId="30942"/>
    <cellStyle name="Énfasis4 36 17" xfId="32350"/>
    <cellStyle name="Énfasis4 36 18" xfId="33757"/>
    <cellStyle name="Énfasis4 36 19" xfId="35166"/>
    <cellStyle name="Énfasis4 36 2" xfId="11228"/>
    <cellStyle name="Énfasis4 36 20" xfId="36578"/>
    <cellStyle name="Énfasis4 36 21" xfId="37986"/>
    <cellStyle name="Énfasis4 36 22" xfId="39392"/>
    <cellStyle name="Énfasis4 36 23" xfId="40797"/>
    <cellStyle name="Énfasis4 36 24" xfId="42201"/>
    <cellStyle name="Énfasis4 36 25" xfId="43600"/>
    <cellStyle name="Énfasis4 36 26" xfId="44996"/>
    <cellStyle name="Énfasis4 36 27" xfId="46387"/>
    <cellStyle name="Énfasis4 36 28" xfId="47761"/>
    <cellStyle name="Énfasis4 36 29" xfId="49120"/>
    <cellStyle name="Énfasis4 36 3" xfId="12636"/>
    <cellStyle name="Énfasis4 36 30" xfId="50457"/>
    <cellStyle name="Énfasis4 36 31" xfId="51765"/>
    <cellStyle name="Énfasis4 36 32" xfId="53035"/>
    <cellStyle name="Énfasis4 36 33" xfId="54238"/>
    <cellStyle name="Énfasis4 36 34" xfId="55349"/>
    <cellStyle name="Énfasis4 36 35" xfId="56348"/>
    <cellStyle name="Énfasis4 36 36" xfId="57147"/>
    <cellStyle name="Énfasis4 36 37" xfId="57697"/>
    <cellStyle name="Énfasis4 36 4" xfId="14044"/>
    <cellStyle name="Énfasis4 36 5" xfId="15452"/>
    <cellStyle name="Énfasis4 36 6" xfId="16860"/>
    <cellStyle name="Énfasis4 36 7" xfId="18268"/>
    <cellStyle name="Énfasis4 36 8" xfId="19676"/>
    <cellStyle name="Énfasis4 36 9" xfId="21084"/>
    <cellStyle name="Énfasis4 37" xfId="6993"/>
    <cellStyle name="Énfasis4 37 10" xfId="22598"/>
    <cellStyle name="Énfasis4 37 11" xfId="24006"/>
    <cellStyle name="Énfasis4 37 12" xfId="25414"/>
    <cellStyle name="Énfasis4 37 13" xfId="26822"/>
    <cellStyle name="Énfasis4 37 14" xfId="28230"/>
    <cellStyle name="Énfasis4 37 15" xfId="29639"/>
    <cellStyle name="Énfasis4 37 16" xfId="31048"/>
    <cellStyle name="Énfasis4 37 17" xfId="32456"/>
    <cellStyle name="Énfasis4 37 18" xfId="33863"/>
    <cellStyle name="Énfasis4 37 19" xfId="35272"/>
    <cellStyle name="Énfasis4 37 2" xfId="11334"/>
    <cellStyle name="Énfasis4 37 20" xfId="36684"/>
    <cellStyle name="Énfasis4 37 21" xfId="38092"/>
    <cellStyle name="Énfasis4 37 22" xfId="39498"/>
    <cellStyle name="Énfasis4 37 23" xfId="40903"/>
    <cellStyle name="Énfasis4 37 24" xfId="42306"/>
    <cellStyle name="Énfasis4 37 25" xfId="43705"/>
    <cellStyle name="Énfasis4 37 26" xfId="45101"/>
    <cellStyle name="Énfasis4 37 27" xfId="46491"/>
    <cellStyle name="Énfasis4 37 28" xfId="47865"/>
    <cellStyle name="Énfasis4 37 29" xfId="49223"/>
    <cellStyle name="Énfasis4 37 3" xfId="12742"/>
    <cellStyle name="Énfasis4 37 30" xfId="50557"/>
    <cellStyle name="Énfasis4 37 31" xfId="51862"/>
    <cellStyle name="Énfasis4 37 32" xfId="53130"/>
    <cellStyle name="Énfasis4 37 33" xfId="54331"/>
    <cellStyle name="Énfasis4 37 34" xfId="55435"/>
    <cellStyle name="Énfasis4 37 35" xfId="56419"/>
    <cellStyle name="Énfasis4 37 36" xfId="57201"/>
    <cellStyle name="Énfasis4 37 37" xfId="57732"/>
    <cellStyle name="Énfasis4 37 4" xfId="14150"/>
    <cellStyle name="Énfasis4 37 5" xfId="15558"/>
    <cellStyle name="Énfasis4 37 6" xfId="16966"/>
    <cellStyle name="Énfasis4 37 7" xfId="18374"/>
    <cellStyle name="Énfasis4 37 8" xfId="19782"/>
    <cellStyle name="Énfasis4 37 9" xfId="21190"/>
    <cellStyle name="Énfasis4 38" xfId="7120"/>
    <cellStyle name="Énfasis4 38 10" xfId="22701"/>
    <cellStyle name="Énfasis4 38 11" xfId="24109"/>
    <cellStyle name="Énfasis4 38 12" xfId="25517"/>
    <cellStyle name="Énfasis4 38 13" xfId="26925"/>
    <cellStyle name="Énfasis4 38 14" xfId="28333"/>
    <cellStyle name="Énfasis4 38 15" xfId="29742"/>
    <cellStyle name="Énfasis4 38 16" xfId="31149"/>
    <cellStyle name="Énfasis4 38 17" xfId="32559"/>
    <cellStyle name="Énfasis4 38 18" xfId="33966"/>
    <cellStyle name="Énfasis4 38 19" xfId="35374"/>
    <cellStyle name="Énfasis4 38 2" xfId="11437"/>
    <cellStyle name="Énfasis4 38 20" xfId="36787"/>
    <cellStyle name="Énfasis4 38 21" xfId="38195"/>
    <cellStyle name="Énfasis4 38 22" xfId="39601"/>
    <cellStyle name="Énfasis4 38 23" xfId="41006"/>
    <cellStyle name="Énfasis4 38 24" xfId="42409"/>
    <cellStyle name="Énfasis4 38 25" xfId="43808"/>
    <cellStyle name="Énfasis4 38 26" xfId="45204"/>
    <cellStyle name="Énfasis4 38 27" xfId="46594"/>
    <cellStyle name="Énfasis4 38 28" xfId="47966"/>
    <cellStyle name="Énfasis4 38 29" xfId="49319"/>
    <cellStyle name="Énfasis4 38 3" xfId="12845"/>
    <cellStyle name="Énfasis4 38 30" xfId="50651"/>
    <cellStyle name="Énfasis4 38 31" xfId="51955"/>
    <cellStyle name="Énfasis4 38 32" xfId="53218"/>
    <cellStyle name="Énfasis4 38 33" xfId="54413"/>
    <cellStyle name="Énfasis4 38 34" xfId="55511"/>
    <cellStyle name="Énfasis4 38 35" xfId="56482"/>
    <cellStyle name="Énfasis4 38 36" xfId="57255"/>
    <cellStyle name="Énfasis4 38 37" xfId="57766"/>
    <cellStyle name="Énfasis4 38 4" xfId="14253"/>
    <cellStyle name="Énfasis4 38 5" xfId="15661"/>
    <cellStyle name="Énfasis4 38 6" xfId="17069"/>
    <cellStyle name="Énfasis4 38 7" xfId="18477"/>
    <cellStyle name="Énfasis4 38 8" xfId="19885"/>
    <cellStyle name="Énfasis4 38 9" xfId="21293"/>
    <cellStyle name="Énfasis4 39" xfId="7247"/>
    <cellStyle name="Énfasis4 39 10" xfId="22800"/>
    <cellStyle name="Énfasis4 39 11" xfId="24208"/>
    <cellStyle name="Énfasis4 39 12" xfId="25616"/>
    <cellStyle name="Énfasis4 39 13" xfId="27024"/>
    <cellStyle name="Énfasis4 39 14" xfId="28432"/>
    <cellStyle name="Énfasis4 39 15" xfId="29842"/>
    <cellStyle name="Énfasis4 39 16" xfId="31249"/>
    <cellStyle name="Énfasis4 39 17" xfId="32659"/>
    <cellStyle name="Énfasis4 39 18" xfId="34066"/>
    <cellStyle name="Énfasis4 39 19" xfId="35474"/>
    <cellStyle name="Énfasis4 39 2" xfId="11536"/>
    <cellStyle name="Énfasis4 39 20" xfId="36887"/>
    <cellStyle name="Énfasis4 39 21" xfId="38295"/>
    <cellStyle name="Énfasis4 39 22" xfId="39701"/>
    <cellStyle name="Énfasis4 39 23" xfId="41106"/>
    <cellStyle name="Énfasis4 39 24" xfId="42508"/>
    <cellStyle name="Énfasis4 39 25" xfId="43907"/>
    <cellStyle name="Énfasis4 39 26" xfId="45303"/>
    <cellStyle name="Énfasis4 39 27" xfId="46691"/>
    <cellStyle name="Énfasis4 39 28" xfId="48061"/>
    <cellStyle name="Énfasis4 39 29" xfId="49414"/>
    <cellStyle name="Énfasis4 39 3" xfId="12944"/>
    <cellStyle name="Énfasis4 39 30" xfId="50742"/>
    <cellStyle name="Énfasis4 39 31" xfId="52046"/>
    <cellStyle name="Énfasis4 39 32" xfId="53306"/>
    <cellStyle name="Énfasis4 39 33" xfId="54499"/>
    <cellStyle name="Énfasis4 39 34" xfId="55590"/>
    <cellStyle name="Énfasis4 39 35" xfId="56553"/>
    <cellStyle name="Énfasis4 39 36" xfId="57308"/>
    <cellStyle name="Énfasis4 39 37" xfId="57800"/>
    <cellStyle name="Énfasis4 39 4" xfId="14352"/>
    <cellStyle name="Énfasis4 39 5" xfId="15760"/>
    <cellStyle name="Énfasis4 39 6" xfId="17168"/>
    <cellStyle name="Énfasis4 39 7" xfId="18576"/>
    <cellStyle name="Énfasis4 39 8" xfId="19984"/>
    <cellStyle name="Énfasis4 39 9" xfId="21392"/>
    <cellStyle name="Énfasis4 4" xfId="2930"/>
    <cellStyle name="Énfasis4 4 2" xfId="3077"/>
    <cellStyle name="Énfasis4 40" xfId="7374"/>
    <cellStyle name="Énfasis4 40 10" xfId="22897"/>
    <cellStyle name="Énfasis4 40 11" xfId="24305"/>
    <cellStyle name="Énfasis4 40 12" xfId="25713"/>
    <cellStyle name="Énfasis4 40 13" xfId="27121"/>
    <cellStyle name="Énfasis4 40 14" xfId="28529"/>
    <cellStyle name="Énfasis4 40 15" xfId="29939"/>
    <cellStyle name="Énfasis4 40 16" xfId="31346"/>
    <cellStyle name="Énfasis4 40 17" xfId="32756"/>
    <cellStyle name="Énfasis4 40 18" xfId="34162"/>
    <cellStyle name="Énfasis4 40 19" xfId="35571"/>
    <cellStyle name="Énfasis4 40 2" xfId="11633"/>
    <cellStyle name="Énfasis4 40 20" xfId="36984"/>
    <cellStyle name="Énfasis4 40 21" xfId="38392"/>
    <cellStyle name="Énfasis4 40 22" xfId="39798"/>
    <cellStyle name="Énfasis4 40 23" xfId="41203"/>
    <cellStyle name="Énfasis4 40 24" xfId="42605"/>
    <cellStyle name="Énfasis4 40 25" xfId="44004"/>
    <cellStyle name="Énfasis4 40 26" xfId="45400"/>
    <cellStyle name="Énfasis4 40 27" xfId="46788"/>
    <cellStyle name="Énfasis4 40 28" xfId="48158"/>
    <cellStyle name="Énfasis4 40 29" xfId="49510"/>
    <cellStyle name="Énfasis4 40 3" xfId="13041"/>
    <cellStyle name="Énfasis4 40 30" xfId="50836"/>
    <cellStyle name="Énfasis4 40 31" xfId="52140"/>
    <cellStyle name="Énfasis4 40 32" xfId="53395"/>
    <cellStyle name="Énfasis4 40 33" xfId="54584"/>
    <cellStyle name="Énfasis4 40 34" xfId="55669"/>
    <cellStyle name="Énfasis4 40 35" xfId="56622"/>
    <cellStyle name="Énfasis4 40 36" xfId="57359"/>
    <cellStyle name="Énfasis4 40 37" xfId="57834"/>
    <cellStyle name="Énfasis4 40 4" xfId="14449"/>
    <cellStyle name="Énfasis4 40 5" xfId="15857"/>
    <cellStyle name="Énfasis4 40 6" xfId="17265"/>
    <cellStyle name="Énfasis4 40 7" xfId="18673"/>
    <cellStyle name="Énfasis4 40 8" xfId="20081"/>
    <cellStyle name="Énfasis4 40 9" xfId="21489"/>
    <cellStyle name="Énfasis4 41" xfId="7500"/>
    <cellStyle name="Énfasis4 41 10" xfId="22985"/>
    <cellStyle name="Énfasis4 41 11" xfId="24393"/>
    <cellStyle name="Énfasis4 41 12" xfId="25801"/>
    <cellStyle name="Énfasis4 41 13" xfId="27209"/>
    <cellStyle name="Énfasis4 41 14" xfId="28617"/>
    <cellStyle name="Énfasis4 41 15" xfId="30027"/>
    <cellStyle name="Énfasis4 41 16" xfId="31434"/>
    <cellStyle name="Énfasis4 41 17" xfId="32844"/>
    <cellStyle name="Énfasis4 41 18" xfId="34250"/>
    <cellStyle name="Énfasis4 41 19" xfId="35659"/>
    <cellStyle name="Énfasis4 41 2" xfId="11721"/>
    <cellStyle name="Énfasis4 41 20" xfId="37072"/>
    <cellStyle name="Énfasis4 41 21" xfId="38480"/>
    <cellStyle name="Énfasis4 41 22" xfId="39886"/>
    <cellStyle name="Énfasis4 41 23" xfId="41291"/>
    <cellStyle name="Énfasis4 41 24" xfId="42693"/>
    <cellStyle name="Énfasis4 41 25" xfId="44092"/>
    <cellStyle name="Énfasis4 41 26" xfId="45488"/>
    <cellStyle name="Énfasis4 41 27" xfId="46874"/>
    <cellStyle name="Énfasis4 41 28" xfId="48244"/>
    <cellStyle name="Énfasis4 41 29" xfId="49596"/>
    <cellStyle name="Énfasis4 41 3" xfId="13129"/>
    <cellStyle name="Énfasis4 41 30" xfId="50922"/>
    <cellStyle name="Énfasis4 41 31" xfId="52225"/>
    <cellStyle name="Énfasis4 41 32" xfId="53478"/>
    <cellStyle name="Énfasis4 41 33" xfId="54663"/>
    <cellStyle name="Énfasis4 41 34" xfId="55741"/>
    <cellStyle name="Énfasis4 41 35" xfId="56680"/>
    <cellStyle name="Énfasis4 41 36" xfId="57406"/>
    <cellStyle name="Énfasis4 41 37" xfId="57866"/>
    <cellStyle name="Énfasis4 41 4" xfId="14537"/>
    <cellStyle name="Énfasis4 41 5" xfId="15945"/>
    <cellStyle name="Énfasis4 41 6" xfId="17353"/>
    <cellStyle name="Énfasis4 41 7" xfId="18761"/>
    <cellStyle name="Énfasis4 41 8" xfId="20169"/>
    <cellStyle name="Énfasis4 41 9" xfId="21577"/>
    <cellStyle name="Énfasis4 42" xfId="7627"/>
    <cellStyle name="Énfasis4 43" xfId="8100"/>
    <cellStyle name="Énfasis4 44" xfId="11798"/>
    <cellStyle name="Énfasis4 45" xfId="13206"/>
    <cellStyle name="Énfasis4 46" xfId="14614"/>
    <cellStyle name="Énfasis4 47" xfId="16022"/>
    <cellStyle name="Énfasis4 48" xfId="17430"/>
    <cellStyle name="Énfasis4 49" xfId="18838"/>
    <cellStyle name="Énfasis4 5" xfId="3078"/>
    <cellStyle name="Énfasis4 50" xfId="20246"/>
    <cellStyle name="Énfasis4 51" xfId="21654"/>
    <cellStyle name="Énfasis4 52" xfId="23062"/>
    <cellStyle name="Énfasis4 53" xfId="24470"/>
    <cellStyle name="Énfasis4 54" xfId="25878"/>
    <cellStyle name="Énfasis4 55" xfId="27286"/>
    <cellStyle name="Énfasis4 56" xfId="28694"/>
    <cellStyle name="Énfasis4 57" xfId="30104"/>
    <cellStyle name="Énfasis4 58" xfId="31511"/>
    <cellStyle name="Énfasis4 59" xfId="32921"/>
    <cellStyle name="Énfasis4 6" xfId="3079"/>
    <cellStyle name="Énfasis4 60" xfId="33646"/>
    <cellStyle name="Énfasis4 61" xfId="35398"/>
    <cellStyle name="Énfasis4 62" xfId="37148"/>
    <cellStyle name="Énfasis4 63" xfId="38556"/>
    <cellStyle name="Énfasis4 64" xfId="39962"/>
    <cellStyle name="Énfasis4 65" xfId="41367"/>
    <cellStyle name="Énfasis4 66" xfId="42769"/>
    <cellStyle name="Énfasis4 67" xfId="44168"/>
    <cellStyle name="Énfasis4 68" xfId="45564"/>
    <cellStyle name="Énfasis4 69" xfId="46949"/>
    <cellStyle name="Énfasis4 7" xfId="3080"/>
    <cellStyle name="Énfasis4 70" xfId="48319"/>
    <cellStyle name="Énfasis4 71" xfId="49671"/>
    <cellStyle name="Énfasis4 72" xfId="50996"/>
    <cellStyle name="Énfasis4 73" xfId="52295"/>
    <cellStyle name="Énfasis4 74" xfId="53544"/>
    <cellStyle name="Énfasis4 75" xfId="54723"/>
    <cellStyle name="Énfasis4 76" xfId="55797"/>
    <cellStyle name="Énfasis4 77" xfId="56728"/>
    <cellStyle name="Énfasis4 8" xfId="3185"/>
    <cellStyle name="Énfasis4 8 10" xfId="4630"/>
    <cellStyle name="Énfasis4 8 11" xfId="4767"/>
    <cellStyle name="Énfasis4 8 12" xfId="4889"/>
    <cellStyle name="Énfasis4 8 13" xfId="5015"/>
    <cellStyle name="Énfasis4 8 14" xfId="5133"/>
    <cellStyle name="Énfasis4 8 15" xfId="5266"/>
    <cellStyle name="Énfasis4 8 16" xfId="5392"/>
    <cellStyle name="Énfasis4 8 17" xfId="5516"/>
    <cellStyle name="Énfasis4 8 18" xfId="5639"/>
    <cellStyle name="Énfasis4 8 19" xfId="5737"/>
    <cellStyle name="Énfasis4 8 2" xfId="3653"/>
    <cellStyle name="Énfasis4 8 20" xfId="5907"/>
    <cellStyle name="Énfasis4 8 21" xfId="6034"/>
    <cellStyle name="Énfasis4 8 22" xfId="6161"/>
    <cellStyle name="Énfasis4 8 23" xfId="6288"/>
    <cellStyle name="Énfasis4 8 24" xfId="6415"/>
    <cellStyle name="Énfasis4 8 25" xfId="6542"/>
    <cellStyle name="Énfasis4 8 26" xfId="6669"/>
    <cellStyle name="Énfasis4 8 27" xfId="6796"/>
    <cellStyle name="Énfasis4 8 28" xfId="6923"/>
    <cellStyle name="Énfasis4 8 29" xfId="7050"/>
    <cellStyle name="Énfasis4 8 3" xfId="3777"/>
    <cellStyle name="Énfasis4 8 30" xfId="7177"/>
    <cellStyle name="Énfasis4 8 31" xfId="7304"/>
    <cellStyle name="Énfasis4 8 32" xfId="7431"/>
    <cellStyle name="Énfasis4 8 33" xfId="7557"/>
    <cellStyle name="Énfasis4 8 34" xfId="7684"/>
    <cellStyle name="Énfasis4 8 35" xfId="7775"/>
    <cellStyle name="Énfasis4 8 36" xfId="7334"/>
    <cellStyle name="Énfasis4 8 37" xfId="7852"/>
    <cellStyle name="Énfasis4 8 38" xfId="8649"/>
    <cellStyle name="Énfasis4 8 39" xfId="9995"/>
    <cellStyle name="Énfasis4 8 4" xfId="3898"/>
    <cellStyle name="Énfasis4 8 40" xfId="11699"/>
    <cellStyle name="Énfasis4 8 41" xfId="13107"/>
    <cellStyle name="Énfasis4 8 42" xfId="14515"/>
    <cellStyle name="Énfasis4 8 43" xfId="15923"/>
    <cellStyle name="Énfasis4 8 44" xfId="17331"/>
    <cellStyle name="Énfasis4 8 45" xfId="18739"/>
    <cellStyle name="Énfasis4 8 46" xfId="20147"/>
    <cellStyle name="Énfasis4 8 47" xfId="21555"/>
    <cellStyle name="Énfasis4 8 48" xfId="22963"/>
    <cellStyle name="Énfasis4 8 49" xfId="24371"/>
    <cellStyle name="Énfasis4 8 5" xfId="4021"/>
    <cellStyle name="Énfasis4 8 50" xfId="25779"/>
    <cellStyle name="Énfasis4 8 51" xfId="27187"/>
    <cellStyle name="Énfasis4 8 52" xfId="28595"/>
    <cellStyle name="Énfasis4 8 53" xfId="24905"/>
    <cellStyle name="Énfasis4 8 54" xfId="22965"/>
    <cellStyle name="Énfasis4 8 55" xfId="30355"/>
    <cellStyle name="Énfasis4 8 56" xfId="34109"/>
    <cellStyle name="Énfasis4 8 57" xfId="35341"/>
    <cellStyle name="Énfasis4 8 58" xfId="37050"/>
    <cellStyle name="Énfasis4 8 59" xfId="38458"/>
    <cellStyle name="Énfasis4 8 6" xfId="4144"/>
    <cellStyle name="Énfasis4 8 60" xfId="39864"/>
    <cellStyle name="Énfasis4 8 61" xfId="41269"/>
    <cellStyle name="Énfasis4 8 62" xfId="42671"/>
    <cellStyle name="Énfasis4 8 63" xfId="44070"/>
    <cellStyle name="Énfasis4 8 64" xfId="45466"/>
    <cellStyle name="Énfasis4 8 65" xfId="46853"/>
    <cellStyle name="Énfasis4 8 66" xfId="48223"/>
    <cellStyle name="Énfasis4 8 67" xfId="49575"/>
    <cellStyle name="Énfasis4 8 68" xfId="50901"/>
    <cellStyle name="Énfasis4 8 69" xfId="52204"/>
    <cellStyle name="Énfasis4 8 7" xfId="4268"/>
    <cellStyle name="Énfasis4 8 70" xfId="53457"/>
    <cellStyle name="Énfasis4 8 8" xfId="4391"/>
    <cellStyle name="Énfasis4 8 9" xfId="4516"/>
    <cellStyle name="Énfasis4 9" xfId="3226"/>
    <cellStyle name="Énfasis4 9 10" xfId="4440"/>
    <cellStyle name="Énfasis4 9 11" xfId="3310"/>
    <cellStyle name="Énfasis4 9 12" xfId="4539"/>
    <cellStyle name="Énfasis4 9 13" xfId="4815"/>
    <cellStyle name="Énfasis4 9 14" xfId="4938"/>
    <cellStyle name="Énfasis4 9 15" xfId="3470"/>
    <cellStyle name="Énfasis4 9 16" xfId="5177"/>
    <cellStyle name="Énfasis4 9 17" xfId="5315"/>
    <cellStyle name="Énfasis4 9 18" xfId="5441"/>
    <cellStyle name="Énfasis4 9 19" xfId="5563"/>
    <cellStyle name="Énfasis4 9 2" xfId="3385"/>
    <cellStyle name="Énfasis4 9 20" xfId="5438"/>
    <cellStyle name="Énfasis4 9 21" xfId="4416"/>
    <cellStyle name="Énfasis4 9 22" xfId="5957"/>
    <cellStyle name="Énfasis4 9 23" xfId="6084"/>
    <cellStyle name="Énfasis4 9 24" xfId="6211"/>
    <cellStyle name="Énfasis4 9 25" xfId="6338"/>
    <cellStyle name="Énfasis4 9 26" xfId="6465"/>
    <cellStyle name="Énfasis4 9 27" xfId="6592"/>
    <cellStyle name="Énfasis4 9 28" xfId="6719"/>
    <cellStyle name="Énfasis4 9 29" xfId="6846"/>
    <cellStyle name="Énfasis4 9 3" xfId="3500"/>
    <cellStyle name="Énfasis4 9 30" xfId="6973"/>
    <cellStyle name="Énfasis4 9 31" xfId="7100"/>
    <cellStyle name="Énfasis4 9 32" xfId="7227"/>
    <cellStyle name="Énfasis4 9 33" xfId="7354"/>
    <cellStyle name="Énfasis4 9 34" xfId="7480"/>
    <cellStyle name="Énfasis4 9 35" xfId="7815"/>
    <cellStyle name="Énfasis4 9 36" xfId="8708"/>
    <cellStyle name="Énfasis4 9 37" xfId="10358"/>
    <cellStyle name="Énfasis4 9 38" xfId="8273"/>
    <cellStyle name="Énfasis4 9 39" xfId="10865"/>
    <cellStyle name="Énfasis4 9 4" xfId="3383"/>
    <cellStyle name="Énfasis4 9 40" xfId="12273"/>
    <cellStyle name="Énfasis4 9 41" xfId="13681"/>
    <cellStyle name="Énfasis4 9 42" xfId="15089"/>
    <cellStyle name="Énfasis4 9 43" xfId="16497"/>
    <cellStyle name="Énfasis4 9 44" xfId="17905"/>
    <cellStyle name="Énfasis4 9 45" xfId="19313"/>
    <cellStyle name="Énfasis4 9 46" xfId="20721"/>
    <cellStyle name="Énfasis4 9 47" xfId="22129"/>
    <cellStyle name="Énfasis4 9 48" xfId="23537"/>
    <cellStyle name="Énfasis4 9 49" xfId="24945"/>
    <cellStyle name="Énfasis4 9 5" xfId="3824"/>
    <cellStyle name="Énfasis4 9 50" xfId="26353"/>
    <cellStyle name="Énfasis4 9 51" xfId="27761"/>
    <cellStyle name="Énfasis4 9 52" xfId="29170"/>
    <cellStyle name="Énfasis4 9 53" xfId="35688"/>
    <cellStyle name="Énfasis4 9 54" xfId="31206"/>
    <cellStyle name="Énfasis4 9 55" xfId="30444"/>
    <cellStyle name="Énfasis4 9 56" xfId="34345"/>
    <cellStyle name="Énfasis4 9 57" xfId="36215"/>
    <cellStyle name="Énfasis4 9 58" xfId="37623"/>
    <cellStyle name="Énfasis4 9 59" xfId="39029"/>
    <cellStyle name="Énfasis4 9 6" xfId="3946"/>
    <cellStyle name="Énfasis4 9 60" xfId="40434"/>
    <cellStyle name="Énfasis4 9 61" xfId="41838"/>
    <cellStyle name="Énfasis4 9 62" xfId="43238"/>
    <cellStyle name="Énfasis4 9 63" xfId="44636"/>
    <cellStyle name="Énfasis4 9 64" xfId="46028"/>
    <cellStyle name="Énfasis4 9 65" xfId="47405"/>
    <cellStyle name="Énfasis4 9 66" xfId="48770"/>
    <cellStyle name="Énfasis4 9 67" xfId="50111"/>
    <cellStyle name="Énfasis4 9 68" xfId="51424"/>
    <cellStyle name="Énfasis4 9 69" xfId="52709"/>
    <cellStyle name="Énfasis4 9 7" xfId="4069"/>
    <cellStyle name="Énfasis4 9 70" xfId="53936"/>
    <cellStyle name="Énfasis4 9 8" xfId="4193"/>
    <cellStyle name="Énfasis4 9 9" xfId="4317"/>
    <cellStyle name="Énfasis5" xfId="278" builtinId="45" customBuiltin="1"/>
    <cellStyle name="Énfasis5 10" xfId="3602"/>
    <cellStyle name="Énfasis5 10 10" xfId="18360"/>
    <cellStyle name="Énfasis5 10 11" xfId="19768"/>
    <cellStyle name="Énfasis5 10 12" xfId="21176"/>
    <cellStyle name="Énfasis5 10 13" xfId="22584"/>
    <cellStyle name="Énfasis5 10 14" xfId="23992"/>
    <cellStyle name="Énfasis5 10 15" xfId="25400"/>
    <cellStyle name="Énfasis5 10 16" xfId="26808"/>
    <cellStyle name="Énfasis5 10 17" xfId="28216"/>
    <cellStyle name="Énfasis5 10 18" xfId="29625"/>
    <cellStyle name="Énfasis5 10 19" xfId="31034"/>
    <cellStyle name="Énfasis5 10 2" xfId="8177"/>
    <cellStyle name="Énfasis5 10 20" xfId="34457"/>
    <cellStyle name="Énfasis5 10 21" xfId="35495"/>
    <cellStyle name="Énfasis5 10 22" xfId="34816"/>
    <cellStyle name="Énfasis5 10 23" xfId="36670"/>
    <cellStyle name="Énfasis5 10 24" xfId="38078"/>
    <cellStyle name="Énfasis5 10 25" xfId="39484"/>
    <cellStyle name="Énfasis5 10 26" xfId="40889"/>
    <cellStyle name="Énfasis5 10 27" xfId="42292"/>
    <cellStyle name="Énfasis5 10 28" xfId="43691"/>
    <cellStyle name="Énfasis5 10 29" xfId="45087"/>
    <cellStyle name="Énfasis5 10 3" xfId="7095"/>
    <cellStyle name="Énfasis5 10 30" xfId="46477"/>
    <cellStyle name="Énfasis5 10 31" xfId="47851"/>
    <cellStyle name="Énfasis5 10 32" xfId="49209"/>
    <cellStyle name="Énfasis5 10 33" xfId="50544"/>
    <cellStyle name="Énfasis5 10 34" xfId="51849"/>
    <cellStyle name="Énfasis5 10 35" xfId="53117"/>
    <cellStyle name="Énfasis5 10 36" xfId="54319"/>
    <cellStyle name="Énfasis5 10 37" xfId="55423"/>
    <cellStyle name="Énfasis5 10 4" xfId="8469"/>
    <cellStyle name="Énfasis5 10 5" xfId="11320"/>
    <cellStyle name="Énfasis5 10 6" xfId="12728"/>
    <cellStyle name="Énfasis5 10 7" xfId="14136"/>
    <cellStyle name="Énfasis5 10 8" xfId="15544"/>
    <cellStyle name="Énfasis5 10 9" xfId="16952"/>
    <cellStyle name="Énfasis5 11" xfId="3569"/>
    <cellStyle name="Énfasis5 11 10" xfId="20128"/>
    <cellStyle name="Énfasis5 11 11" xfId="21536"/>
    <cellStyle name="Énfasis5 11 12" xfId="22944"/>
    <cellStyle name="Énfasis5 11 13" xfId="24352"/>
    <cellStyle name="Énfasis5 11 14" xfId="25760"/>
    <cellStyle name="Énfasis5 11 15" xfId="27168"/>
    <cellStyle name="Énfasis5 11 16" xfId="28576"/>
    <cellStyle name="Énfasis5 11 17" xfId="29986"/>
    <cellStyle name="Énfasis5 11 18" xfId="31393"/>
    <cellStyle name="Énfasis5 11 19" xfId="32803"/>
    <cellStyle name="Énfasis5 11 2" xfId="8145"/>
    <cellStyle name="Énfasis5 11 20" xfId="35640"/>
    <cellStyle name="Énfasis5 11 21" xfId="35322"/>
    <cellStyle name="Énfasis5 11 22" xfId="37031"/>
    <cellStyle name="Énfasis5 11 23" xfId="38439"/>
    <cellStyle name="Énfasis5 11 24" xfId="39845"/>
    <cellStyle name="Énfasis5 11 25" xfId="41250"/>
    <cellStyle name="Énfasis5 11 26" xfId="42652"/>
    <cellStyle name="Énfasis5 11 27" xfId="44051"/>
    <cellStyle name="Énfasis5 11 28" xfId="45447"/>
    <cellStyle name="Énfasis5 11 29" xfId="46834"/>
    <cellStyle name="Énfasis5 11 3" xfId="8634"/>
    <cellStyle name="Énfasis5 11 30" xfId="48204"/>
    <cellStyle name="Énfasis5 11 31" xfId="49556"/>
    <cellStyle name="Énfasis5 11 32" xfId="50882"/>
    <cellStyle name="Énfasis5 11 33" xfId="52185"/>
    <cellStyle name="Énfasis5 11 34" xfId="53440"/>
    <cellStyle name="Énfasis5 11 35" xfId="54628"/>
    <cellStyle name="Énfasis5 11 36" xfId="55711"/>
    <cellStyle name="Énfasis5 11 37" xfId="56655"/>
    <cellStyle name="Énfasis5 11 4" xfId="11680"/>
    <cellStyle name="Énfasis5 11 5" xfId="13088"/>
    <cellStyle name="Énfasis5 11 6" xfId="14496"/>
    <cellStyle name="Énfasis5 11 7" xfId="15904"/>
    <cellStyle name="Énfasis5 11 8" xfId="17312"/>
    <cellStyle name="Énfasis5 11 9" xfId="18720"/>
    <cellStyle name="Énfasis5 12" xfId="3688"/>
    <cellStyle name="Énfasis5 12 10" xfId="13071"/>
    <cellStyle name="Énfasis5 12 11" xfId="14479"/>
    <cellStyle name="Énfasis5 12 12" xfId="15887"/>
    <cellStyle name="Énfasis5 12 13" xfId="17295"/>
    <cellStyle name="Énfasis5 12 14" xfId="18703"/>
    <cellStyle name="Énfasis5 12 15" xfId="20111"/>
    <cellStyle name="Énfasis5 12 16" xfId="21519"/>
    <cellStyle name="Énfasis5 12 17" xfId="22927"/>
    <cellStyle name="Énfasis5 12 18" xfId="24335"/>
    <cellStyle name="Énfasis5 12 19" xfId="25743"/>
    <cellStyle name="Énfasis5 12 2" xfId="8313"/>
    <cellStyle name="Énfasis5 12 20" xfId="28597"/>
    <cellStyle name="Énfasis5 12 21" xfId="33137"/>
    <cellStyle name="Énfasis5 12 22" xfId="29989"/>
    <cellStyle name="Énfasis5 12 23" xfId="35629"/>
    <cellStyle name="Énfasis5 12 24" xfId="30408"/>
    <cellStyle name="Énfasis5 12 25" xfId="26954"/>
    <cellStyle name="Énfasis5 12 26" xfId="35305"/>
    <cellStyle name="Énfasis5 12 27" xfId="37014"/>
    <cellStyle name="Énfasis5 12 28" xfId="38422"/>
    <cellStyle name="Énfasis5 12 29" xfId="39828"/>
    <cellStyle name="Énfasis5 12 3" xfId="10096"/>
    <cellStyle name="Énfasis5 12 30" xfId="41233"/>
    <cellStyle name="Énfasis5 12 31" xfId="42635"/>
    <cellStyle name="Énfasis5 12 32" xfId="44034"/>
    <cellStyle name="Énfasis5 12 33" xfId="45430"/>
    <cellStyle name="Énfasis5 12 34" xfId="46817"/>
    <cellStyle name="Énfasis5 12 35" xfId="48187"/>
    <cellStyle name="Énfasis5 12 36" xfId="49539"/>
    <cellStyle name="Énfasis5 12 37" xfId="50865"/>
    <cellStyle name="Énfasis5 12 4" xfId="8957"/>
    <cellStyle name="Énfasis5 12 5" xfId="9242"/>
    <cellStyle name="Énfasis5 12 6" xfId="8623"/>
    <cellStyle name="Énfasis5 12 7" xfId="8756"/>
    <cellStyle name="Énfasis5 12 8" xfId="8360"/>
    <cellStyle name="Énfasis5 12 9" xfId="11663"/>
    <cellStyle name="Énfasis5 13" xfId="3515"/>
    <cellStyle name="Énfasis5 13 10" xfId="20018"/>
    <cellStyle name="Énfasis5 13 11" xfId="21426"/>
    <cellStyle name="Énfasis5 13 12" xfId="22834"/>
    <cellStyle name="Énfasis5 13 13" xfId="24242"/>
    <cellStyle name="Énfasis5 13 14" xfId="25650"/>
    <cellStyle name="Énfasis5 13 15" xfId="27058"/>
    <cellStyle name="Énfasis5 13 16" xfId="28466"/>
    <cellStyle name="Énfasis5 13 17" xfId="29876"/>
    <cellStyle name="Énfasis5 13 18" xfId="31283"/>
    <cellStyle name="Énfasis5 13 19" xfId="32693"/>
    <cellStyle name="Énfasis5 13 2" xfId="8095"/>
    <cellStyle name="Énfasis5 13 20" xfId="31643"/>
    <cellStyle name="Énfasis5 13 21" xfId="35201"/>
    <cellStyle name="Énfasis5 13 22" xfId="36921"/>
    <cellStyle name="Énfasis5 13 23" xfId="38329"/>
    <cellStyle name="Énfasis5 13 24" xfId="39735"/>
    <cellStyle name="Énfasis5 13 25" xfId="41140"/>
    <cellStyle name="Énfasis5 13 26" xfId="42542"/>
    <cellStyle name="Énfasis5 13 27" xfId="43941"/>
    <cellStyle name="Énfasis5 13 28" xfId="45337"/>
    <cellStyle name="Énfasis5 13 29" xfId="46725"/>
    <cellStyle name="Énfasis5 13 3" xfId="9033"/>
    <cellStyle name="Énfasis5 13 30" xfId="48095"/>
    <cellStyle name="Énfasis5 13 31" xfId="49448"/>
    <cellStyle name="Énfasis5 13 32" xfId="50775"/>
    <cellStyle name="Énfasis5 13 33" xfId="52079"/>
    <cellStyle name="Énfasis5 13 34" xfId="53339"/>
    <cellStyle name="Énfasis5 13 35" xfId="54532"/>
    <cellStyle name="Énfasis5 13 36" xfId="55623"/>
    <cellStyle name="Énfasis5 13 37" xfId="56584"/>
    <cellStyle name="Énfasis5 13 4" xfId="11570"/>
    <cellStyle name="Énfasis5 13 5" xfId="12978"/>
    <cellStyle name="Énfasis5 13 6" xfId="14386"/>
    <cellStyle name="Énfasis5 13 7" xfId="15794"/>
    <cellStyle name="Énfasis5 13 8" xfId="17202"/>
    <cellStyle name="Énfasis5 13 9" xfId="18610"/>
    <cellStyle name="Énfasis5 14" xfId="3551"/>
    <cellStyle name="Énfasis5 14 10" xfId="19383"/>
    <cellStyle name="Énfasis5 14 11" xfId="20791"/>
    <cellStyle name="Énfasis5 14 12" xfId="22199"/>
    <cellStyle name="Énfasis5 14 13" xfId="23607"/>
    <cellStyle name="Énfasis5 14 14" xfId="25015"/>
    <cellStyle name="Énfasis5 14 15" xfId="26423"/>
    <cellStyle name="Énfasis5 14 16" xfId="27831"/>
    <cellStyle name="Énfasis5 14 17" xfId="29240"/>
    <cellStyle name="Énfasis5 14 18" xfId="30649"/>
    <cellStyle name="Énfasis5 14 19" xfId="32057"/>
    <cellStyle name="Énfasis5 14 2" xfId="8127"/>
    <cellStyle name="Énfasis5 14 20" xfId="28389"/>
    <cellStyle name="Énfasis5 14 21" xfId="34408"/>
    <cellStyle name="Énfasis5 14 22" xfId="36285"/>
    <cellStyle name="Énfasis5 14 23" xfId="37693"/>
    <cellStyle name="Énfasis5 14 24" xfId="39099"/>
    <cellStyle name="Énfasis5 14 25" xfId="40504"/>
    <cellStyle name="Énfasis5 14 26" xfId="41908"/>
    <cellStyle name="Énfasis5 14 27" xfId="43308"/>
    <cellStyle name="Énfasis5 14 28" xfId="44705"/>
    <cellStyle name="Énfasis5 14 29" xfId="46097"/>
    <cellStyle name="Énfasis5 14 3" xfId="7074"/>
    <cellStyle name="Énfasis5 14 30" xfId="47474"/>
    <cellStyle name="Énfasis5 14 31" xfId="48839"/>
    <cellStyle name="Énfasis5 14 32" xfId="50180"/>
    <cellStyle name="Énfasis5 14 33" xfId="51493"/>
    <cellStyle name="Énfasis5 14 34" xfId="52777"/>
    <cellStyle name="Énfasis5 14 35" xfId="53996"/>
    <cellStyle name="Énfasis5 14 36" xfId="55132"/>
    <cellStyle name="Énfasis5 14 37" xfId="56159"/>
    <cellStyle name="Énfasis5 14 4" xfId="10935"/>
    <cellStyle name="Énfasis5 14 5" xfId="12343"/>
    <cellStyle name="Énfasis5 14 6" xfId="13751"/>
    <cellStyle name="Énfasis5 14 7" xfId="15159"/>
    <cellStyle name="Énfasis5 14 8" xfId="16567"/>
    <cellStyle name="Énfasis5 14 9" xfId="17975"/>
    <cellStyle name="Énfasis5 15" xfId="3673"/>
    <cellStyle name="Énfasis5 15 10" xfId="21517"/>
    <cellStyle name="Énfasis5 15 11" xfId="22925"/>
    <cellStyle name="Énfasis5 15 12" xfId="24333"/>
    <cellStyle name="Énfasis5 15 13" xfId="25741"/>
    <cellStyle name="Énfasis5 15 14" xfId="27149"/>
    <cellStyle name="Énfasis5 15 15" xfId="28557"/>
    <cellStyle name="Énfasis5 15 16" xfId="29967"/>
    <cellStyle name="Énfasis5 15 17" xfId="31374"/>
    <cellStyle name="Énfasis5 15 18" xfId="32784"/>
    <cellStyle name="Énfasis5 15 19" xfId="34190"/>
    <cellStyle name="Énfasis5 15 2" xfId="8298"/>
    <cellStyle name="Énfasis5 15 20" xfId="35303"/>
    <cellStyle name="Énfasis5 15 21" xfId="37012"/>
    <cellStyle name="Énfasis5 15 22" xfId="38420"/>
    <cellStyle name="Énfasis5 15 23" xfId="39826"/>
    <cellStyle name="Énfasis5 15 24" xfId="41231"/>
    <cellStyle name="Énfasis5 15 25" xfId="42633"/>
    <cellStyle name="Énfasis5 15 26" xfId="44032"/>
    <cellStyle name="Énfasis5 15 27" xfId="45428"/>
    <cellStyle name="Énfasis5 15 28" xfId="46815"/>
    <cellStyle name="Énfasis5 15 29" xfId="48185"/>
    <cellStyle name="Énfasis5 15 3" xfId="11661"/>
    <cellStyle name="Énfasis5 15 30" xfId="49537"/>
    <cellStyle name="Énfasis5 15 31" xfId="50863"/>
    <cellStyle name="Énfasis5 15 32" xfId="52167"/>
    <cellStyle name="Énfasis5 15 33" xfId="53422"/>
    <cellStyle name="Énfasis5 15 34" xfId="54611"/>
    <cellStyle name="Énfasis5 15 35" xfId="55695"/>
    <cellStyle name="Énfasis5 15 36" xfId="56644"/>
    <cellStyle name="Énfasis5 15 37" xfId="57381"/>
    <cellStyle name="Énfasis5 15 4" xfId="13069"/>
    <cellStyle name="Énfasis5 15 5" xfId="14477"/>
    <cellStyle name="Énfasis5 15 6" xfId="15885"/>
    <cellStyle name="Énfasis5 15 7" xfId="17293"/>
    <cellStyle name="Énfasis5 15 8" xfId="18701"/>
    <cellStyle name="Énfasis5 15 9" xfId="20109"/>
    <cellStyle name="Énfasis5 16" xfId="3306"/>
    <cellStyle name="Énfasis5 16 10" xfId="20046"/>
    <cellStyle name="Énfasis5 16 11" xfId="21454"/>
    <cellStyle name="Énfasis5 16 12" xfId="22862"/>
    <cellStyle name="Énfasis5 16 13" xfId="24270"/>
    <cellStyle name="Énfasis5 16 14" xfId="25678"/>
    <cellStyle name="Énfasis5 16 15" xfId="27086"/>
    <cellStyle name="Énfasis5 16 16" xfId="28494"/>
    <cellStyle name="Énfasis5 16 17" xfId="29904"/>
    <cellStyle name="Énfasis5 16 18" xfId="31311"/>
    <cellStyle name="Énfasis5 16 19" xfId="32721"/>
    <cellStyle name="Énfasis5 16 2" xfId="7892"/>
    <cellStyle name="Énfasis5 16 20" xfId="26782"/>
    <cellStyle name="Énfasis5 16 21" xfId="35229"/>
    <cellStyle name="Énfasis5 16 22" xfId="36949"/>
    <cellStyle name="Énfasis5 16 23" xfId="38357"/>
    <cellStyle name="Énfasis5 16 24" xfId="39763"/>
    <cellStyle name="Énfasis5 16 25" xfId="41168"/>
    <cellStyle name="Énfasis5 16 26" xfId="42570"/>
    <cellStyle name="Énfasis5 16 27" xfId="43969"/>
    <cellStyle name="Énfasis5 16 28" xfId="45365"/>
    <cellStyle name="Énfasis5 16 29" xfId="46753"/>
    <cellStyle name="Énfasis5 16 3" xfId="10029"/>
    <cellStyle name="Énfasis5 16 30" xfId="48123"/>
    <cellStyle name="Énfasis5 16 31" xfId="49476"/>
    <cellStyle name="Énfasis5 16 32" xfId="50803"/>
    <cellStyle name="Énfasis5 16 33" xfId="52107"/>
    <cellStyle name="Énfasis5 16 34" xfId="53364"/>
    <cellStyle name="Énfasis5 16 35" xfId="54555"/>
    <cellStyle name="Énfasis5 16 36" xfId="55642"/>
    <cellStyle name="Énfasis5 16 37" xfId="56598"/>
    <cellStyle name="Énfasis5 16 4" xfId="11598"/>
    <cellStyle name="Énfasis5 16 5" xfId="13006"/>
    <cellStyle name="Énfasis5 16 6" xfId="14414"/>
    <cellStyle name="Énfasis5 16 7" xfId="15822"/>
    <cellStyle name="Énfasis5 16 8" xfId="17230"/>
    <cellStyle name="Énfasis5 16 9" xfId="18638"/>
    <cellStyle name="Énfasis5 17" xfId="3379"/>
    <cellStyle name="Énfasis5 17 10" xfId="20674"/>
    <cellStyle name="Énfasis5 17 11" xfId="22082"/>
    <cellStyle name="Énfasis5 17 12" xfId="23490"/>
    <cellStyle name="Énfasis5 17 13" xfId="24898"/>
    <cellStyle name="Énfasis5 17 14" xfId="26306"/>
    <cellStyle name="Énfasis5 17 15" xfId="27714"/>
    <cellStyle name="Énfasis5 17 16" xfId="29123"/>
    <cellStyle name="Énfasis5 17 17" xfId="30532"/>
    <cellStyle name="Énfasis5 17 18" xfId="31940"/>
    <cellStyle name="Énfasis5 17 19" xfId="33349"/>
    <cellStyle name="Énfasis5 17 2" xfId="7960"/>
    <cellStyle name="Énfasis5 17 20" xfId="31861"/>
    <cellStyle name="Énfasis5 17 21" xfId="36168"/>
    <cellStyle name="Énfasis5 17 22" xfId="37576"/>
    <cellStyle name="Énfasis5 17 23" xfId="38982"/>
    <cellStyle name="Énfasis5 17 24" xfId="40388"/>
    <cellStyle name="Énfasis5 17 25" xfId="41792"/>
    <cellStyle name="Énfasis5 17 26" xfId="43192"/>
    <cellStyle name="Énfasis5 17 27" xfId="44591"/>
    <cellStyle name="Énfasis5 17 28" xfId="45984"/>
    <cellStyle name="Énfasis5 17 29" xfId="47361"/>
    <cellStyle name="Énfasis5 17 3" xfId="10818"/>
    <cellStyle name="Énfasis5 17 30" xfId="48726"/>
    <cellStyle name="Énfasis5 17 31" xfId="50072"/>
    <cellStyle name="Énfasis5 17 32" xfId="51386"/>
    <cellStyle name="Énfasis5 17 33" xfId="52674"/>
    <cellStyle name="Énfasis5 17 34" xfId="53903"/>
    <cellStyle name="Énfasis5 17 35" xfId="55046"/>
    <cellStyle name="Énfasis5 17 36" xfId="56083"/>
    <cellStyle name="Énfasis5 17 37" xfId="56942"/>
    <cellStyle name="Énfasis5 17 4" xfId="12226"/>
    <cellStyle name="Énfasis5 17 5" xfId="13634"/>
    <cellStyle name="Énfasis5 17 6" xfId="15042"/>
    <cellStyle name="Énfasis5 17 7" xfId="16450"/>
    <cellStyle name="Énfasis5 17 8" xfId="17858"/>
    <cellStyle name="Énfasis5 17 9" xfId="19266"/>
    <cellStyle name="Énfasis5 18" xfId="3832"/>
    <cellStyle name="Énfasis5 18 10" xfId="18866"/>
    <cellStyle name="Énfasis5 18 11" xfId="20274"/>
    <cellStyle name="Énfasis5 18 12" xfId="21682"/>
    <cellStyle name="Énfasis5 18 13" xfId="23090"/>
    <cellStyle name="Énfasis5 18 14" xfId="24498"/>
    <cellStyle name="Énfasis5 18 15" xfId="25906"/>
    <cellStyle name="Énfasis5 18 16" xfId="27314"/>
    <cellStyle name="Énfasis5 18 17" xfId="28722"/>
    <cellStyle name="Énfasis5 18 18" xfId="30132"/>
    <cellStyle name="Énfasis5 18 19" xfId="31539"/>
    <cellStyle name="Énfasis5 18 2" xfId="8447"/>
    <cellStyle name="Énfasis5 18 20" xfId="33242"/>
    <cellStyle name="Énfasis5 18 21" xfId="29382"/>
    <cellStyle name="Énfasis5 18 22" xfId="35426"/>
    <cellStyle name="Énfasis5 18 23" xfId="37176"/>
    <cellStyle name="Énfasis5 18 24" xfId="38584"/>
    <cellStyle name="Énfasis5 18 25" xfId="39990"/>
    <cellStyle name="Énfasis5 18 26" xfId="41395"/>
    <cellStyle name="Énfasis5 18 27" xfId="42797"/>
    <cellStyle name="Énfasis5 18 28" xfId="44196"/>
    <cellStyle name="Énfasis5 18 29" xfId="45592"/>
    <cellStyle name="Énfasis5 18 3" xfId="8240"/>
    <cellStyle name="Énfasis5 18 30" xfId="46976"/>
    <cellStyle name="Énfasis5 18 31" xfId="48345"/>
    <cellStyle name="Énfasis5 18 32" xfId="49696"/>
    <cellStyle name="Énfasis5 18 33" xfId="51018"/>
    <cellStyle name="Énfasis5 18 34" xfId="52316"/>
    <cellStyle name="Énfasis5 18 35" xfId="53564"/>
    <cellStyle name="Énfasis5 18 36" xfId="54740"/>
    <cellStyle name="Énfasis5 18 37" xfId="55812"/>
    <cellStyle name="Énfasis5 18 4" xfId="9374"/>
    <cellStyle name="Énfasis5 18 5" xfId="11826"/>
    <cellStyle name="Énfasis5 18 6" xfId="13234"/>
    <cellStyle name="Énfasis5 18 7" xfId="14642"/>
    <cellStyle name="Énfasis5 18 8" xfId="16050"/>
    <cellStyle name="Énfasis5 18 9" xfId="17458"/>
    <cellStyle name="Énfasis5 19" xfId="4450"/>
    <cellStyle name="Énfasis5 19 10" xfId="21066"/>
    <cellStyle name="Énfasis5 19 11" xfId="22474"/>
    <cellStyle name="Énfasis5 19 12" xfId="23882"/>
    <cellStyle name="Énfasis5 19 13" xfId="25290"/>
    <cellStyle name="Énfasis5 19 14" xfId="26698"/>
    <cellStyle name="Énfasis5 19 15" xfId="28106"/>
    <cellStyle name="Énfasis5 19 16" xfId="29515"/>
    <cellStyle name="Énfasis5 19 17" xfId="30924"/>
    <cellStyle name="Énfasis5 19 18" xfId="32332"/>
    <cellStyle name="Énfasis5 19 19" xfId="33739"/>
    <cellStyle name="Énfasis5 19 2" xfId="9007"/>
    <cellStyle name="Énfasis5 19 20" xfId="34696"/>
    <cellStyle name="Énfasis5 19 21" xfId="36560"/>
    <cellStyle name="Énfasis5 19 22" xfId="37968"/>
    <cellStyle name="Énfasis5 19 23" xfId="39374"/>
    <cellStyle name="Énfasis5 19 24" xfId="40779"/>
    <cellStyle name="Énfasis5 19 25" xfId="42183"/>
    <cellStyle name="Énfasis5 19 26" xfId="43582"/>
    <cellStyle name="Énfasis5 19 27" xfId="44978"/>
    <cellStyle name="Énfasis5 19 28" xfId="46369"/>
    <cellStyle name="Énfasis5 19 29" xfId="47743"/>
    <cellStyle name="Énfasis5 19 3" xfId="11210"/>
    <cellStyle name="Énfasis5 19 30" xfId="49102"/>
    <cellStyle name="Énfasis5 19 31" xfId="50440"/>
    <cellStyle name="Énfasis5 19 32" xfId="51748"/>
    <cellStyle name="Énfasis5 19 33" xfId="53020"/>
    <cellStyle name="Énfasis5 19 34" xfId="54223"/>
    <cellStyle name="Énfasis5 19 35" xfId="55335"/>
    <cellStyle name="Énfasis5 19 36" xfId="56336"/>
    <cellStyle name="Énfasis5 19 37" xfId="57137"/>
    <cellStyle name="Énfasis5 19 4" xfId="12618"/>
    <cellStyle name="Énfasis5 19 5" xfId="14026"/>
    <cellStyle name="Énfasis5 19 6" xfId="15434"/>
    <cellStyle name="Énfasis5 19 7" xfId="16842"/>
    <cellStyle name="Énfasis5 19 8" xfId="18250"/>
    <cellStyle name="Énfasis5 19 9" xfId="19658"/>
    <cellStyle name="Énfasis5 2" xfId="331"/>
    <cellStyle name="Énfasis5 2 10" xfId="1094"/>
    <cellStyle name="Énfasis5 2 11" xfId="1254"/>
    <cellStyle name="Énfasis5 2 12" xfId="1414"/>
    <cellStyle name="Énfasis5 2 13" xfId="1572"/>
    <cellStyle name="Énfasis5 2 14" xfId="1730"/>
    <cellStyle name="Énfasis5 2 15" xfId="1886"/>
    <cellStyle name="Énfasis5 2 16" xfId="2214"/>
    <cellStyle name="Énfasis5 2 17" xfId="2055"/>
    <cellStyle name="Énfasis5 2 18" xfId="2410"/>
    <cellStyle name="Énfasis5 2 19" xfId="2530"/>
    <cellStyle name="Énfasis5 2 2" xfId="407"/>
    <cellStyle name="Énfasis5 2 20" xfId="2838"/>
    <cellStyle name="Énfasis5 2 3" xfId="465"/>
    <cellStyle name="Énfasis5 2 4" xfId="567"/>
    <cellStyle name="Énfasis5 2 5" xfId="624"/>
    <cellStyle name="Énfasis5 2 5 2" xfId="57945"/>
    <cellStyle name="Énfasis5 2 6" xfId="681"/>
    <cellStyle name="Énfasis5 2 6 2" xfId="58024"/>
    <cellStyle name="Énfasis5 2 7" xfId="636"/>
    <cellStyle name="Énfasis5 2 7 2" xfId="58093"/>
    <cellStyle name="Énfasis5 2 8" xfId="812"/>
    <cellStyle name="Énfasis5 2 9" xfId="934"/>
    <cellStyle name="Énfasis5 20" xfId="3510"/>
    <cellStyle name="Énfasis5 20 10" xfId="14034"/>
    <cellStyle name="Énfasis5 20 11" xfId="15442"/>
    <cellStyle name="Énfasis5 20 12" xfId="16850"/>
    <cellStyle name="Énfasis5 20 13" xfId="18258"/>
    <cellStyle name="Énfasis5 20 14" xfId="19666"/>
    <cellStyle name="Énfasis5 20 15" xfId="21074"/>
    <cellStyle name="Énfasis5 20 16" xfId="22482"/>
    <cellStyle name="Énfasis5 20 17" xfId="23890"/>
    <cellStyle name="Énfasis5 20 18" xfId="25298"/>
    <cellStyle name="Énfasis5 20 19" xfId="26706"/>
    <cellStyle name="Énfasis5 20 2" xfId="8090"/>
    <cellStyle name="Énfasis5 20 20" xfId="32911"/>
    <cellStyle name="Énfasis5 20 21" xfId="27471"/>
    <cellStyle name="Énfasis5 20 22" xfId="31411"/>
    <cellStyle name="Énfasis5 20 23" xfId="30085"/>
    <cellStyle name="Énfasis5 20 24" xfId="31947"/>
    <cellStyle name="Énfasis5 20 25" xfId="34821"/>
    <cellStyle name="Énfasis5 20 26" xfId="36568"/>
    <cellStyle name="Énfasis5 20 27" xfId="37976"/>
    <cellStyle name="Énfasis5 20 28" xfId="39382"/>
    <cellStyle name="Énfasis5 20 29" xfId="40787"/>
    <cellStyle name="Énfasis5 20 3" xfId="8258"/>
    <cellStyle name="Énfasis5 20 30" xfId="42191"/>
    <cellStyle name="Énfasis5 20 31" xfId="43590"/>
    <cellStyle name="Énfasis5 20 32" xfId="44986"/>
    <cellStyle name="Énfasis5 20 33" xfId="46377"/>
    <cellStyle name="Énfasis5 20 34" xfId="47751"/>
    <cellStyle name="Énfasis5 20 35" xfId="49110"/>
    <cellStyle name="Énfasis5 20 36" xfId="50447"/>
    <cellStyle name="Énfasis5 20 37" xfId="51755"/>
    <cellStyle name="Énfasis5 20 4" xfId="8877"/>
    <cellStyle name="Énfasis5 20 5" xfId="9566"/>
    <cellStyle name="Énfasis5 20 6" xfId="8248"/>
    <cellStyle name="Énfasis5 20 7" xfId="7922"/>
    <cellStyle name="Énfasis5 20 8" xfId="11218"/>
    <cellStyle name="Énfasis5 20 9" xfId="12626"/>
    <cellStyle name="Énfasis5 21" xfId="4667"/>
    <cellStyle name="Énfasis5 21 10" xfId="16607"/>
    <cellStyle name="Énfasis5 21 11" xfId="18015"/>
    <cellStyle name="Énfasis5 21 12" xfId="19423"/>
    <cellStyle name="Énfasis5 21 13" xfId="20831"/>
    <cellStyle name="Énfasis5 21 14" xfId="22239"/>
    <cellStyle name="Énfasis5 21 15" xfId="23647"/>
    <cellStyle name="Énfasis5 21 16" xfId="25055"/>
    <cellStyle name="Énfasis5 21 17" xfId="26463"/>
    <cellStyle name="Énfasis5 21 18" xfId="27871"/>
    <cellStyle name="Énfasis5 21 19" xfId="29280"/>
    <cellStyle name="Énfasis5 21 2" xfId="9204"/>
    <cellStyle name="Énfasis5 21 20" xfId="33528"/>
    <cellStyle name="Énfasis5 21 21" xfId="24483"/>
    <cellStyle name="Énfasis5 21 22" xfId="32197"/>
    <cellStyle name="Énfasis5 21 23" xfId="34449"/>
    <cellStyle name="Énfasis5 21 24" xfId="36325"/>
    <cellStyle name="Énfasis5 21 25" xfId="37733"/>
    <cellStyle name="Énfasis5 21 26" xfId="39139"/>
    <cellStyle name="Énfasis5 21 27" xfId="40544"/>
    <cellStyle name="Énfasis5 21 28" xfId="41948"/>
    <cellStyle name="Énfasis5 21 29" xfId="43348"/>
    <cellStyle name="Énfasis5 21 3" xfId="8291"/>
    <cellStyle name="Énfasis5 21 30" xfId="44745"/>
    <cellStyle name="Énfasis5 21 31" xfId="46137"/>
    <cellStyle name="Énfasis5 21 32" xfId="47514"/>
    <cellStyle name="Énfasis5 21 33" xfId="48877"/>
    <cellStyle name="Énfasis5 21 34" xfId="50217"/>
    <cellStyle name="Énfasis5 21 35" xfId="51528"/>
    <cellStyle name="Énfasis5 21 36" xfId="52809"/>
    <cellStyle name="Énfasis5 21 37" xfId="54026"/>
    <cellStyle name="Énfasis5 21 4" xfId="8929"/>
    <cellStyle name="Énfasis5 21 5" xfId="8677"/>
    <cellStyle name="Énfasis5 21 6" xfId="10975"/>
    <cellStyle name="Énfasis5 21 7" xfId="12383"/>
    <cellStyle name="Énfasis5 21 8" xfId="13791"/>
    <cellStyle name="Énfasis5 21 9" xfId="15199"/>
    <cellStyle name="Énfasis5 22" xfId="4923"/>
    <cellStyle name="Énfasis5 22 10" xfId="16609"/>
    <cellStyle name="Énfasis5 22 11" xfId="18017"/>
    <cellStyle name="Énfasis5 22 12" xfId="19425"/>
    <cellStyle name="Énfasis5 22 13" xfId="20833"/>
    <cellStyle name="Énfasis5 22 14" xfId="22241"/>
    <cellStyle name="Énfasis5 22 15" xfId="23649"/>
    <cellStyle name="Énfasis5 22 16" xfId="25057"/>
    <cellStyle name="Énfasis5 22 17" xfId="26465"/>
    <cellStyle name="Énfasis5 22 18" xfId="27873"/>
    <cellStyle name="Énfasis5 22 19" xfId="29282"/>
    <cellStyle name="Énfasis5 22 2" xfId="9437"/>
    <cellStyle name="Énfasis5 22 20" xfId="30888"/>
    <cellStyle name="Énfasis5 22 21" xfId="33019"/>
    <cellStyle name="Énfasis5 22 22" xfId="31842"/>
    <cellStyle name="Énfasis5 22 23" xfId="32748"/>
    <cellStyle name="Énfasis5 22 24" xfId="36327"/>
    <cellStyle name="Énfasis5 22 25" xfId="37735"/>
    <cellStyle name="Énfasis5 22 26" xfId="39141"/>
    <cellStyle name="Énfasis5 22 27" xfId="40546"/>
    <cellStyle name="Énfasis5 22 28" xfId="41950"/>
    <cellStyle name="Énfasis5 22 29" xfId="43350"/>
    <cellStyle name="Énfasis5 22 3" xfId="9434"/>
    <cellStyle name="Énfasis5 22 30" xfId="44747"/>
    <cellStyle name="Énfasis5 22 31" xfId="46139"/>
    <cellStyle name="Énfasis5 22 32" xfId="47516"/>
    <cellStyle name="Énfasis5 22 33" xfId="48879"/>
    <cellStyle name="Énfasis5 22 34" xfId="50219"/>
    <cellStyle name="Énfasis5 22 35" xfId="51530"/>
    <cellStyle name="Énfasis5 22 36" xfId="52811"/>
    <cellStyle name="Énfasis5 22 37" xfId="54028"/>
    <cellStyle name="Énfasis5 22 4" xfId="9788"/>
    <cellStyle name="Énfasis5 22 5" xfId="9352"/>
    <cellStyle name="Énfasis5 22 6" xfId="10977"/>
    <cellStyle name="Énfasis5 22 7" xfId="12385"/>
    <cellStyle name="Énfasis5 22 8" xfId="13793"/>
    <cellStyle name="Énfasis5 22 9" xfId="15201"/>
    <cellStyle name="Énfasis5 23" xfId="4813"/>
    <cellStyle name="Énfasis5 23 10" xfId="10331"/>
    <cellStyle name="Énfasis5 23 11" xfId="8384"/>
    <cellStyle name="Énfasis5 23 12" xfId="9149"/>
    <cellStyle name="Énfasis5 23 13" xfId="11190"/>
    <cellStyle name="Énfasis5 23 14" xfId="12598"/>
    <cellStyle name="Énfasis5 23 15" xfId="14006"/>
    <cellStyle name="Énfasis5 23 16" xfId="15414"/>
    <cellStyle name="Énfasis5 23 17" xfId="16822"/>
    <cellStyle name="Énfasis5 23 18" xfId="18230"/>
    <cellStyle name="Énfasis5 23 19" xfId="19638"/>
    <cellStyle name="Énfasis5 23 2" xfId="9339"/>
    <cellStyle name="Énfasis5 23 20" xfId="24930"/>
    <cellStyle name="Énfasis5 23 21" xfId="34000"/>
    <cellStyle name="Énfasis5 23 22" xfId="35515"/>
    <cellStyle name="Énfasis5 23 23" xfId="35769"/>
    <cellStyle name="Énfasis5 23 24" xfId="24902"/>
    <cellStyle name="Énfasis5 23 25" xfId="30538"/>
    <cellStyle name="Énfasis5 23 26" xfId="29817"/>
    <cellStyle name="Énfasis5 23 27" xfId="33229"/>
    <cellStyle name="Énfasis5 23 28" xfId="34993"/>
    <cellStyle name="Énfasis5 23 29" xfId="32222"/>
    <cellStyle name="Énfasis5 23 3" xfId="7234"/>
    <cellStyle name="Énfasis5 23 30" xfId="34673"/>
    <cellStyle name="Énfasis5 23 31" xfId="36540"/>
    <cellStyle name="Énfasis5 23 32" xfId="37948"/>
    <cellStyle name="Énfasis5 23 33" xfId="39354"/>
    <cellStyle name="Énfasis5 23 34" xfId="40759"/>
    <cellStyle name="Énfasis5 23 35" xfId="42163"/>
    <cellStyle name="Énfasis5 23 36" xfId="43562"/>
    <cellStyle name="Énfasis5 23 37" xfId="44958"/>
    <cellStyle name="Énfasis5 23 4" xfId="8765"/>
    <cellStyle name="Énfasis5 23 5" xfId="8492"/>
    <cellStyle name="Énfasis5 23 6" xfId="8845"/>
    <cellStyle name="Énfasis5 23 7" xfId="10341"/>
    <cellStyle name="Énfasis5 23 8" xfId="10359"/>
    <cellStyle name="Énfasis5 23 9" xfId="6473"/>
    <cellStyle name="Énfasis5 24" xfId="3822"/>
    <cellStyle name="Énfasis5 24 10" xfId="16129"/>
    <cellStyle name="Énfasis5 24 11" xfId="17537"/>
    <cellStyle name="Énfasis5 24 12" xfId="18945"/>
    <cellStyle name="Énfasis5 24 13" xfId="20353"/>
    <cellStyle name="Énfasis5 24 14" xfId="21761"/>
    <cellStyle name="Énfasis5 24 15" xfId="23169"/>
    <cellStyle name="Énfasis5 24 16" xfId="24577"/>
    <cellStyle name="Énfasis5 24 17" xfId="25985"/>
    <cellStyle name="Énfasis5 24 18" xfId="27393"/>
    <cellStyle name="Énfasis5 24 19" xfId="28801"/>
    <cellStyle name="Énfasis5 24 2" xfId="8436"/>
    <cellStyle name="Énfasis5 24 20" xfId="35008"/>
    <cellStyle name="Énfasis5 24 21" xfId="35541"/>
    <cellStyle name="Énfasis5 24 22" xfId="34367"/>
    <cellStyle name="Énfasis5 24 23" xfId="29011"/>
    <cellStyle name="Énfasis5 24 24" xfId="35847"/>
    <cellStyle name="Énfasis5 24 25" xfId="37255"/>
    <cellStyle name="Énfasis5 24 26" xfId="38663"/>
    <cellStyle name="Énfasis5 24 27" xfId="40069"/>
    <cellStyle name="Énfasis5 24 28" xfId="41474"/>
    <cellStyle name="Énfasis5 24 29" xfId="42874"/>
    <cellStyle name="Énfasis5 24 3" xfId="8399"/>
    <cellStyle name="Énfasis5 24 30" xfId="44273"/>
    <cellStyle name="Énfasis5 24 31" xfId="45668"/>
    <cellStyle name="Énfasis5 24 32" xfId="47051"/>
    <cellStyle name="Énfasis5 24 33" xfId="48418"/>
    <cellStyle name="Énfasis5 24 34" xfId="49768"/>
    <cellStyle name="Énfasis5 24 35" xfId="51088"/>
    <cellStyle name="Énfasis5 24 36" xfId="52384"/>
    <cellStyle name="Énfasis5 24 37" xfId="53628"/>
    <cellStyle name="Énfasis5 24 4" xfId="8518"/>
    <cellStyle name="Énfasis5 24 5" xfId="9633"/>
    <cellStyle name="Énfasis5 24 6" xfId="10497"/>
    <cellStyle name="Énfasis5 24 7" xfId="11905"/>
    <cellStyle name="Énfasis5 24 8" xfId="13313"/>
    <cellStyle name="Énfasis5 24 9" xfId="14721"/>
    <cellStyle name="Énfasis5 25" xfId="4962"/>
    <cellStyle name="Énfasis5 25 10" xfId="11323"/>
    <cellStyle name="Énfasis5 25 11" xfId="12731"/>
    <cellStyle name="Énfasis5 25 12" xfId="14139"/>
    <cellStyle name="Énfasis5 25 13" xfId="15547"/>
    <cellStyle name="Énfasis5 25 14" xfId="16955"/>
    <cellStyle name="Énfasis5 25 15" xfId="18363"/>
    <cellStyle name="Énfasis5 25 16" xfId="19771"/>
    <cellStyle name="Énfasis5 25 17" xfId="21179"/>
    <cellStyle name="Énfasis5 25 18" xfId="22587"/>
    <cellStyle name="Énfasis5 25 19" xfId="23995"/>
    <cellStyle name="Énfasis5 25 2" xfId="9470"/>
    <cellStyle name="Énfasis5 25 20" xfId="23130"/>
    <cellStyle name="Énfasis5 25 21" xfId="33382"/>
    <cellStyle name="Énfasis5 25 22" xfId="34314"/>
    <cellStyle name="Énfasis5 25 23" xfId="34231"/>
    <cellStyle name="Énfasis5 25 24" xfId="31594"/>
    <cellStyle name="Énfasis5 25 25" xfId="33845"/>
    <cellStyle name="Énfasis5 25 26" xfId="28362"/>
    <cellStyle name="Énfasis5 25 27" xfId="34935"/>
    <cellStyle name="Énfasis5 25 28" xfId="36673"/>
    <cellStyle name="Énfasis5 25 29" xfId="38081"/>
    <cellStyle name="Énfasis5 25 3" xfId="7225"/>
    <cellStyle name="Énfasis5 25 30" xfId="39487"/>
    <cellStyle name="Énfasis5 25 31" xfId="40892"/>
    <cellStyle name="Énfasis5 25 32" xfId="42295"/>
    <cellStyle name="Énfasis5 25 33" xfId="43694"/>
    <cellStyle name="Énfasis5 25 34" xfId="45090"/>
    <cellStyle name="Énfasis5 25 35" xfId="46480"/>
    <cellStyle name="Énfasis5 25 36" xfId="47854"/>
    <cellStyle name="Énfasis5 25 37" xfId="49212"/>
    <cellStyle name="Énfasis5 25 4" xfId="9461"/>
    <cellStyle name="Énfasis5 25 5" xfId="10361"/>
    <cellStyle name="Énfasis5 25 6" xfId="6327"/>
    <cellStyle name="Énfasis5 25 7" xfId="6469"/>
    <cellStyle name="Énfasis5 25 8" xfId="9046"/>
    <cellStyle name="Énfasis5 25 9" xfId="8213"/>
    <cellStyle name="Énfasis5 26" xfId="3496"/>
    <cellStyle name="Énfasis5 26 10" xfId="14950"/>
    <cellStyle name="Énfasis5 26 11" xfId="16358"/>
    <cellStyle name="Énfasis5 26 12" xfId="17766"/>
    <cellStyle name="Énfasis5 26 13" xfId="19174"/>
    <cellStyle name="Énfasis5 26 14" xfId="20582"/>
    <cellStyle name="Énfasis5 26 15" xfId="21990"/>
    <cellStyle name="Énfasis5 26 16" xfId="23398"/>
    <cellStyle name="Énfasis5 26 17" xfId="24806"/>
    <cellStyle name="Énfasis5 26 18" xfId="26214"/>
    <cellStyle name="Énfasis5 26 19" xfId="27622"/>
    <cellStyle name="Énfasis5 26 2" xfId="8076"/>
    <cellStyle name="Énfasis5 26 20" xfId="23202"/>
    <cellStyle name="Énfasis5 26 21" xfId="35770"/>
    <cellStyle name="Énfasis5 26 22" xfId="27369"/>
    <cellStyle name="Énfasis5 26 23" xfId="35464"/>
    <cellStyle name="Énfasis5 26 24" xfId="32949"/>
    <cellStyle name="Énfasis5 26 25" xfId="36075"/>
    <cellStyle name="Énfasis5 26 26" xfId="37483"/>
    <cellStyle name="Énfasis5 26 27" xfId="38889"/>
    <cellStyle name="Énfasis5 26 28" xfId="40295"/>
    <cellStyle name="Énfasis5 26 29" xfId="41699"/>
    <cellStyle name="Énfasis5 26 3" xfId="10097"/>
    <cellStyle name="Énfasis5 26 30" xfId="43099"/>
    <cellStyle name="Énfasis5 26 31" xfId="44498"/>
    <cellStyle name="Énfasis5 26 32" xfId="45891"/>
    <cellStyle name="Énfasis5 26 33" xfId="47268"/>
    <cellStyle name="Énfasis5 26 34" xfId="48634"/>
    <cellStyle name="Énfasis5 26 35" xfId="49983"/>
    <cellStyle name="Énfasis5 26 36" xfId="51301"/>
    <cellStyle name="Énfasis5 26 37" xfId="52593"/>
    <cellStyle name="Énfasis5 26 4" xfId="8846"/>
    <cellStyle name="Énfasis5 26 5" xfId="8207"/>
    <cellStyle name="Énfasis5 26 6" xfId="8443"/>
    <cellStyle name="Énfasis5 26 7" xfId="10726"/>
    <cellStyle name="Énfasis5 26 8" xfId="12134"/>
    <cellStyle name="Énfasis5 26 9" xfId="13542"/>
    <cellStyle name="Énfasis5 27" xfId="4197"/>
    <cellStyle name="Énfasis5 27 10" xfId="20446"/>
    <cellStyle name="Énfasis5 27 11" xfId="21854"/>
    <cellStyle name="Énfasis5 27 12" xfId="23262"/>
    <cellStyle name="Énfasis5 27 13" xfId="24670"/>
    <cellStyle name="Énfasis5 27 14" xfId="26078"/>
    <cellStyle name="Énfasis5 27 15" xfId="27486"/>
    <cellStyle name="Énfasis5 27 16" xfId="28894"/>
    <cellStyle name="Énfasis5 27 17" xfId="30304"/>
    <cellStyle name="Énfasis5 27 18" xfId="31711"/>
    <cellStyle name="Énfasis5 27 19" xfId="33121"/>
    <cellStyle name="Énfasis5 27 2" xfId="8778"/>
    <cellStyle name="Énfasis5 27 20" xfId="27304"/>
    <cellStyle name="Énfasis5 27 21" xfId="35939"/>
    <cellStyle name="Énfasis5 27 22" xfId="37347"/>
    <cellStyle name="Énfasis5 27 23" xfId="38755"/>
    <cellStyle name="Énfasis5 27 24" xfId="40161"/>
    <cellStyle name="Énfasis5 27 25" xfId="41566"/>
    <cellStyle name="Énfasis5 27 26" xfId="42966"/>
    <cellStyle name="Énfasis5 27 27" xfId="44365"/>
    <cellStyle name="Énfasis5 27 28" xfId="45759"/>
    <cellStyle name="Énfasis5 27 29" xfId="47140"/>
    <cellStyle name="Énfasis5 27 3" xfId="10590"/>
    <cellStyle name="Énfasis5 27 30" xfId="48507"/>
    <cellStyle name="Énfasis5 27 31" xfId="49857"/>
    <cellStyle name="Énfasis5 27 32" xfId="51176"/>
    <cellStyle name="Énfasis5 27 33" xfId="52471"/>
    <cellStyle name="Énfasis5 27 34" xfId="53711"/>
    <cellStyle name="Énfasis5 27 35" xfId="54874"/>
    <cellStyle name="Énfasis5 27 36" xfId="55931"/>
    <cellStyle name="Énfasis5 27 37" xfId="56827"/>
    <cellStyle name="Énfasis5 27 4" xfId="11998"/>
    <cellStyle name="Énfasis5 27 5" xfId="13406"/>
    <cellStyle name="Énfasis5 27 6" xfId="14814"/>
    <cellStyle name="Énfasis5 27 7" xfId="16222"/>
    <cellStyle name="Énfasis5 27 8" xfId="17630"/>
    <cellStyle name="Énfasis5 27 9" xfId="19038"/>
    <cellStyle name="Énfasis5 28" xfId="4809"/>
    <cellStyle name="Énfasis5 28 10" xfId="16596"/>
    <cellStyle name="Énfasis5 28 11" xfId="18004"/>
    <cellStyle name="Énfasis5 28 12" xfId="19412"/>
    <cellStyle name="Énfasis5 28 13" xfId="20820"/>
    <cellStyle name="Énfasis5 28 14" xfId="22228"/>
    <cellStyle name="Énfasis5 28 15" xfId="23636"/>
    <cellStyle name="Énfasis5 28 16" xfId="25044"/>
    <cellStyle name="Énfasis5 28 17" xfId="26452"/>
    <cellStyle name="Énfasis5 28 18" xfId="27860"/>
    <cellStyle name="Énfasis5 28 19" xfId="29269"/>
    <cellStyle name="Énfasis5 28 2" xfId="9335"/>
    <cellStyle name="Énfasis5 28 20" xfId="21046"/>
    <cellStyle name="Énfasis5 28 21" xfId="35538"/>
    <cellStyle name="Énfasis5 28 22" xfId="33355"/>
    <cellStyle name="Énfasis5 28 23" xfId="34437"/>
    <cellStyle name="Énfasis5 28 24" xfId="36314"/>
    <cellStyle name="Énfasis5 28 25" xfId="37722"/>
    <cellStyle name="Énfasis5 28 26" xfId="39128"/>
    <cellStyle name="Énfasis5 28 27" xfId="40533"/>
    <cellStyle name="Énfasis5 28 28" xfId="41937"/>
    <cellStyle name="Énfasis5 28 29" xfId="43337"/>
    <cellStyle name="Énfasis5 28 3" xfId="9173"/>
    <cellStyle name="Énfasis5 28 30" xfId="44734"/>
    <cellStyle name="Énfasis5 28 31" xfId="46126"/>
    <cellStyle name="Énfasis5 28 32" xfId="47503"/>
    <cellStyle name="Énfasis5 28 33" xfId="48866"/>
    <cellStyle name="Énfasis5 28 34" xfId="50206"/>
    <cellStyle name="Énfasis5 28 35" xfId="51518"/>
    <cellStyle name="Énfasis5 28 36" xfId="52799"/>
    <cellStyle name="Énfasis5 28 37" xfId="54016"/>
    <cellStyle name="Énfasis5 28 4" xfId="8515"/>
    <cellStyle name="Énfasis5 28 5" xfId="10003"/>
    <cellStyle name="Énfasis5 28 6" xfId="10964"/>
    <cellStyle name="Énfasis5 28 7" xfId="12372"/>
    <cellStyle name="Énfasis5 28 8" xfId="13780"/>
    <cellStyle name="Énfasis5 28 9" xfId="15188"/>
    <cellStyle name="Énfasis5 29" xfId="5816"/>
    <cellStyle name="Énfasis5 29 10" xfId="16108"/>
    <cellStyle name="Énfasis5 29 11" xfId="17516"/>
    <cellStyle name="Énfasis5 29 12" xfId="18924"/>
    <cellStyle name="Énfasis5 29 13" xfId="20332"/>
    <cellStyle name="Énfasis5 29 14" xfId="21740"/>
    <cellStyle name="Énfasis5 29 15" xfId="23148"/>
    <cellStyle name="Énfasis5 29 16" xfId="24556"/>
    <cellStyle name="Énfasis5 29 17" xfId="25964"/>
    <cellStyle name="Énfasis5 29 18" xfId="27372"/>
    <cellStyle name="Énfasis5 29 19" xfId="28780"/>
    <cellStyle name="Énfasis5 29 2" xfId="10279"/>
    <cellStyle name="Énfasis5 29 20" xfId="32939"/>
    <cellStyle name="Énfasis5 29 21" xfId="25568"/>
    <cellStyle name="Énfasis5 29 22" xfId="31651"/>
    <cellStyle name="Énfasis5 29 23" xfId="33596"/>
    <cellStyle name="Énfasis5 29 24" xfId="35826"/>
    <cellStyle name="Énfasis5 29 25" xfId="37234"/>
    <cellStyle name="Énfasis5 29 26" xfId="38642"/>
    <cellStyle name="Énfasis5 29 27" xfId="40048"/>
    <cellStyle name="Énfasis5 29 28" xfId="41453"/>
    <cellStyle name="Énfasis5 29 29" xfId="42853"/>
    <cellStyle name="Énfasis5 29 3" xfId="7732"/>
    <cellStyle name="Énfasis5 29 30" xfId="44252"/>
    <cellStyle name="Énfasis5 29 31" xfId="45647"/>
    <cellStyle name="Énfasis5 29 32" xfId="47030"/>
    <cellStyle name="Énfasis5 29 33" xfId="48398"/>
    <cellStyle name="Énfasis5 29 34" xfId="49749"/>
    <cellStyle name="Énfasis5 29 35" xfId="51069"/>
    <cellStyle name="Énfasis5 29 36" xfId="52367"/>
    <cellStyle name="Énfasis5 29 37" xfId="53612"/>
    <cellStyle name="Énfasis5 29 4" xfId="9259"/>
    <cellStyle name="Énfasis5 29 5" xfId="9525"/>
    <cellStyle name="Énfasis5 29 6" xfId="10476"/>
    <cellStyle name="Énfasis5 29 7" xfId="11884"/>
    <cellStyle name="Énfasis5 29 8" xfId="13292"/>
    <cellStyle name="Énfasis5 29 9" xfId="14700"/>
    <cellStyle name="Énfasis5 3" xfId="489"/>
    <cellStyle name="Énfasis5 3 10" xfId="2121"/>
    <cellStyle name="Énfasis5 3 11" xfId="2267"/>
    <cellStyle name="Énfasis5 3 12" xfId="2456"/>
    <cellStyle name="Énfasis5 3 13" xfId="2613"/>
    <cellStyle name="Énfasis5 3 14" xfId="2762"/>
    <cellStyle name="Énfasis5 3 15" xfId="2903"/>
    <cellStyle name="Énfasis5 3 16" xfId="3081"/>
    <cellStyle name="Énfasis5 3 2" xfId="859"/>
    <cellStyle name="Énfasis5 3 2 2" xfId="57977"/>
    <cellStyle name="Énfasis5 3 3" xfId="1019"/>
    <cellStyle name="Énfasis5 3 3 2" xfId="58056"/>
    <cellStyle name="Énfasis5 3 4" xfId="1179"/>
    <cellStyle name="Énfasis5 3 4 2" xfId="58125"/>
    <cellStyle name="Énfasis5 3 5" xfId="1339"/>
    <cellStyle name="Énfasis5 3 6" xfId="1498"/>
    <cellStyle name="Énfasis5 3 7" xfId="1657"/>
    <cellStyle name="Énfasis5 3 8" xfId="1813"/>
    <cellStyle name="Énfasis5 3 9" xfId="1969"/>
    <cellStyle name="Énfasis5 30" xfId="5574"/>
    <cellStyle name="Énfasis5 30 10" xfId="19809"/>
    <cellStyle name="Énfasis5 30 11" xfId="21217"/>
    <cellStyle name="Énfasis5 30 12" xfId="22625"/>
    <cellStyle name="Énfasis5 30 13" xfId="24033"/>
    <cellStyle name="Énfasis5 30 14" xfId="25441"/>
    <cellStyle name="Énfasis5 30 15" xfId="26849"/>
    <cellStyle name="Énfasis5 30 16" xfId="28257"/>
    <cellStyle name="Énfasis5 30 17" xfId="29666"/>
    <cellStyle name="Énfasis5 30 18" xfId="31074"/>
    <cellStyle name="Énfasis5 30 19" xfId="32483"/>
    <cellStyle name="Énfasis5 30 2" xfId="10055"/>
    <cellStyle name="Énfasis5 30 20" xfId="34092"/>
    <cellStyle name="Énfasis5 30 21" xfId="34861"/>
    <cellStyle name="Énfasis5 30 22" xfId="36711"/>
    <cellStyle name="Énfasis5 30 23" xfId="38119"/>
    <cellStyle name="Énfasis5 30 24" xfId="39525"/>
    <cellStyle name="Énfasis5 30 25" xfId="40930"/>
    <cellStyle name="Énfasis5 30 26" xfId="42333"/>
    <cellStyle name="Énfasis5 30 27" xfId="43732"/>
    <cellStyle name="Énfasis5 30 28" xfId="45128"/>
    <cellStyle name="Énfasis5 30 29" xfId="46518"/>
    <cellStyle name="Énfasis5 30 3" xfId="5071"/>
    <cellStyle name="Énfasis5 30 30" xfId="47892"/>
    <cellStyle name="Énfasis5 30 31" xfId="49249"/>
    <cellStyle name="Énfasis5 30 32" xfId="50582"/>
    <cellStyle name="Énfasis5 30 33" xfId="51887"/>
    <cellStyle name="Énfasis5 30 34" xfId="53155"/>
    <cellStyle name="Énfasis5 30 35" xfId="54356"/>
    <cellStyle name="Énfasis5 30 36" xfId="55460"/>
    <cellStyle name="Énfasis5 30 37" xfId="56444"/>
    <cellStyle name="Énfasis5 30 4" xfId="11361"/>
    <cellStyle name="Énfasis5 30 5" xfId="12769"/>
    <cellStyle name="Énfasis5 30 6" xfId="14177"/>
    <cellStyle name="Énfasis5 30 7" xfId="15585"/>
    <cellStyle name="Énfasis5 30 8" xfId="16993"/>
    <cellStyle name="Énfasis5 30 9" xfId="18401"/>
    <cellStyle name="Énfasis5 31" xfId="5776"/>
    <cellStyle name="Énfasis5 31 10" xfId="16343"/>
    <cellStyle name="Énfasis5 31 11" xfId="17751"/>
    <cellStyle name="Énfasis5 31 12" xfId="19159"/>
    <cellStyle name="Énfasis5 31 13" xfId="20567"/>
    <cellStyle name="Énfasis5 31 14" xfId="21975"/>
    <cellStyle name="Énfasis5 31 15" xfId="23383"/>
    <cellStyle name="Énfasis5 31 16" xfId="24791"/>
    <cellStyle name="Énfasis5 31 17" xfId="26199"/>
    <cellStyle name="Énfasis5 31 18" xfId="27607"/>
    <cellStyle name="Énfasis5 31 19" xfId="29015"/>
    <cellStyle name="Énfasis5 31 2" xfId="10245"/>
    <cellStyle name="Énfasis5 31 20" xfId="32890"/>
    <cellStyle name="Énfasis5 31 21" xfId="33221"/>
    <cellStyle name="Énfasis5 31 22" xfId="29271"/>
    <cellStyle name="Énfasis5 31 23" xfId="30993"/>
    <cellStyle name="Énfasis5 31 24" xfId="36060"/>
    <cellStyle name="Énfasis5 31 25" xfId="37468"/>
    <cellStyle name="Énfasis5 31 26" xfId="38874"/>
    <cellStyle name="Énfasis5 31 27" xfId="40280"/>
    <cellStyle name="Énfasis5 31 28" xfId="41684"/>
    <cellStyle name="Énfasis5 31 29" xfId="43084"/>
    <cellStyle name="Énfasis5 31 3" xfId="9059"/>
    <cellStyle name="Énfasis5 31 30" xfId="44483"/>
    <cellStyle name="Énfasis5 31 31" xfId="45876"/>
    <cellStyle name="Énfasis5 31 32" xfId="47253"/>
    <cellStyle name="Énfasis5 31 33" xfId="48619"/>
    <cellStyle name="Énfasis5 31 34" xfId="49969"/>
    <cellStyle name="Énfasis5 31 35" xfId="51287"/>
    <cellStyle name="Énfasis5 31 36" xfId="52579"/>
    <cellStyle name="Énfasis5 31 37" xfId="53816"/>
    <cellStyle name="Énfasis5 31 4" xfId="7075"/>
    <cellStyle name="Énfasis5 31 5" xfId="10338"/>
    <cellStyle name="Énfasis5 31 6" xfId="10711"/>
    <cellStyle name="Énfasis5 31 7" xfId="12119"/>
    <cellStyle name="Énfasis5 31 8" xfId="13527"/>
    <cellStyle name="Énfasis5 31 9" xfId="14935"/>
    <cellStyle name="Énfasis5 32" xfId="5800"/>
    <cellStyle name="Énfasis5 32 10" xfId="14327"/>
    <cellStyle name="Énfasis5 32 11" xfId="15735"/>
    <cellStyle name="Énfasis5 32 12" xfId="17143"/>
    <cellStyle name="Énfasis5 32 13" xfId="18551"/>
    <cellStyle name="Énfasis5 32 14" xfId="19959"/>
    <cellStyle name="Énfasis5 32 15" xfId="21367"/>
    <cellStyle name="Énfasis5 32 16" xfId="22775"/>
    <cellStyle name="Énfasis5 32 17" xfId="24183"/>
    <cellStyle name="Énfasis5 32 18" xfId="25591"/>
    <cellStyle name="Énfasis5 32 19" xfId="26999"/>
    <cellStyle name="Énfasis5 32 2" xfId="10266"/>
    <cellStyle name="Énfasis5 32 20" xfId="34133"/>
    <cellStyle name="Énfasis5 32 21" xfId="32333"/>
    <cellStyle name="Énfasis5 32 22" xfId="24918"/>
    <cellStyle name="Énfasis5 32 23" xfId="31424"/>
    <cellStyle name="Énfasis5 32 24" xfId="29892"/>
    <cellStyle name="Énfasis5 32 25" xfId="30790"/>
    <cellStyle name="Énfasis5 32 26" xfId="36862"/>
    <cellStyle name="Énfasis5 32 27" xfId="38270"/>
    <cellStyle name="Énfasis5 32 28" xfId="39676"/>
    <cellStyle name="Énfasis5 32 29" xfId="41081"/>
    <cellStyle name="Énfasis5 32 3" xfId="10363"/>
    <cellStyle name="Énfasis5 32 30" xfId="42483"/>
    <cellStyle name="Énfasis5 32 31" xfId="43882"/>
    <cellStyle name="Énfasis5 32 32" xfId="45278"/>
    <cellStyle name="Énfasis5 32 33" xfId="46666"/>
    <cellStyle name="Énfasis5 32 34" xfId="48036"/>
    <cellStyle name="Énfasis5 32 35" xfId="49389"/>
    <cellStyle name="Énfasis5 32 36" xfId="50718"/>
    <cellStyle name="Énfasis5 32 37" xfId="52022"/>
    <cellStyle name="Énfasis5 32 4" xfId="8163"/>
    <cellStyle name="Énfasis5 32 5" xfId="10137"/>
    <cellStyle name="Énfasis5 32 6" xfId="7974"/>
    <cellStyle name="Énfasis5 32 7" xfId="9279"/>
    <cellStyle name="Énfasis5 32 8" xfId="11511"/>
    <cellStyle name="Énfasis5 32 9" xfId="12919"/>
    <cellStyle name="Énfasis5 33" xfId="5535"/>
    <cellStyle name="Énfasis5 33 10" xfId="9219"/>
    <cellStyle name="Énfasis5 33 11" xfId="8404"/>
    <cellStyle name="Énfasis5 33 12" xfId="11503"/>
    <cellStyle name="Énfasis5 33 13" xfId="12911"/>
    <cellStyle name="Énfasis5 33 14" xfId="14319"/>
    <cellStyle name="Énfasis5 33 15" xfId="15727"/>
    <cellStyle name="Énfasis5 33 16" xfId="17135"/>
    <cellStyle name="Énfasis5 33 17" xfId="18543"/>
    <cellStyle name="Énfasis5 33 18" xfId="19951"/>
    <cellStyle name="Énfasis5 33 19" xfId="21359"/>
    <cellStyle name="Énfasis5 33 2" xfId="10018"/>
    <cellStyle name="Énfasis5 33 20" xfId="25961"/>
    <cellStyle name="Énfasis5 33 21" xfId="35625"/>
    <cellStyle name="Énfasis5 33 22" xfId="32786"/>
    <cellStyle name="Énfasis5 33 23" xfId="30874"/>
    <cellStyle name="Énfasis5 33 24" xfId="30430"/>
    <cellStyle name="Énfasis5 33 25" xfId="35563"/>
    <cellStyle name="Énfasis5 33 26" xfId="25374"/>
    <cellStyle name="Énfasis5 33 27" xfId="28709"/>
    <cellStyle name="Énfasis5 33 28" xfId="35013"/>
    <cellStyle name="Énfasis5 33 29" xfId="35125"/>
    <cellStyle name="Énfasis5 33 3" xfId="9309"/>
    <cellStyle name="Énfasis5 33 30" xfId="36854"/>
    <cellStyle name="Énfasis5 33 31" xfId="38262"/>
    <cellStyle name="Énfasis5 33 32" xfId="39668"/>
    <cellStyle name="Énfasis5 33 33" xfId="41073"/>
    <cellStyle name="Énfasis5 33 34" xfId="42475"/>
    <cellStyle name="Énfasis5 33 35" xfId="43874"/>
    <cellStyle name="Énfasis5 33 36" xfId="45270"/>
    <cellStyle name="Énfasis5 33 37" xfId="46658"/>
    <cellStyle name="Énfasis5 33 4" xfId="8619"/>
    <cellStyle name="Énfasis5 33 5" xfId="9543"/>
    <cellStyle name="Énfasis5 33 6" xfId="7584"/>
    <cellStyle name="Énfasis5 33 7" xfId="8206"/>
    <cellStyle name="Énfasis5 33 8" xfId="8555"/>
    <cellStyle name="Énfasis5 33 9" xfId="8050"/>
    <cellStyle name="Énfasis5 34" xfId="5323"/>
    <cellStyle name="Énfasis5 34 10" xfId="20687"/>
    <cellStyle name="Énfasis5 34 11" xfId="22095"/>
    <cellStyle name="Énfasis5 34 12" xfId="23503"/>
    <cellStyle name="Énfasis5 34 13" xfId="24911"/>
    <cellStyle name="Énfasis5 34 14" xfId="26319"/>
    <cellStyle name="Énfasis5 34 15" xfId="27727"/>
    <cellStyle name="Énfasis5 34 16" xfId="29136"/>
    <cellStyle name="Énfasis5 34 17" xfId="30545"/>
    <cellStyle name="Énfasis5 34 18" xfId="31953"/>
    <cellStyle name="Énfasis5 34 19" xfId="33362"/>
    <cellStyle name="Énfasis5 34 2" xfId="9812"/>
    <cellStyle name="Énfasis5 34 20" xfId="30997"/>
    <cellStyle name="Énfasis5 34 21" xfId="36181"/>
    <cellStyle name="Énfasis5 34 22" xfId="37589"/>
    <cellStyle name="Énfasis5 34 23" xfId="38995"/>
    <cellStyle name="Énfasis5 34 24" xfId="40401"/>
    <cellStyle name="Énfasis5 34 25" xfId="41805"/>
    <cellStyle name="Énfasis5 34 26" xfId="43205"/>
    <cellStyle name="Énfasis5 34 27" xfId="44604"/>
    <cellStyle name="Énfasis5 34 28" xfId="45996"/>
    <cellStyle name="Énfasis5 34 29" xfId="47373"/>
    <cellStyle name="Énfasis5 34 3" xfId="10831"/>
    <cellStyle name="Énfasis5 34 30" xfId="48738"/>
    <cellStyle name="Énfasis5 34 31" xfId="50080"/>
    <cellStyle name="Énfasis5 34 32" xfId="51393"/>
    <cellStyle name="Énfasis5 34 33" xfId="52680"/>
    <cellStyle name="Énfasis5 34 34" xfId="53909"/>
    <cellStyle name="Énfasis5 34 35" xfId="55052"/>
    <cellStyle name="Énfasis5 34 36" xfId="56088"/>
    <cellStyle name="Énfasis5 34 37" xfId="56944"/>
    <cellStyle name="Énfasis5 34 4" xfId="12239"/>
    <cellStyle name="Énfasis5 34 5" xfId="13647"/>
    <cellStyle name="Énfasis5 34 6" xfId="15055"/>
    <cellStyle name="Énfasis5 34 7" xfId="16463"/>
    <cellStyle name="Énfasis5 34 8" xfId="17871"/>
    <cellStyle name="Énfasis5 34 9" xfId="19279"/>
    <cellStyle name="Énfasis5 35" xfId="4820"/>
    <cellStyle name="Énfasis5 35 10" xfId="17853"/>
    <cellStyle name="Énfasis5 35 11" xfId="19261"/>
    <cellStyle name="Énfasis5 35 12" xfId="20669"/>
    <cellStyle name="Énfasis5 35 13" xfId="22077"/>
    <cellStyle name="Énfasis5 35 14" xfId="23485"/>
    <cellStyle name="Énfasis5 35 15" xfId="24893"/>
    <cellStyle name="Énfasis5 35 16" xfId="26301"/>
    <cellStyle name="Énfasis5 35 17" xfId="27709"/>
    <cellStyle name="Énfasis5 35 18" xfId="29118"/>
    <cellStyle name="Énfasis5 35 19" xfId="30527"/>
    <cellStyle name="Énfasis5 35 2" xfId="9346"/>
    <cellStyle name="Énfasis5 35 20" xfId="30748"/>
    <cellStyle name="Énfasis5 35 21" xfId="35251"/>
    <cellStyle name="Énfasis5 35 22" xfId="29925"/>
    <cellStyle name="Énfasis5 35 23" xfId="36163"/>
    <cellStyle name="Énfasis5 35 24" xfId="37571"/>
    <cellStyle name="Énfasis5 35 25" xfId="38977"/>
    <cellStyle name="Énfasis5 35 26" xfId="40383"/>
    <cellStyle name="Énfasis5 35 27" xfId="41787"/>
    <cellStyle name="Énfasis5 35 28" xfId="43187"/>
    <cellStyle name="Énfasis5 35 29" xfId="44586"/>
    <cellStyle name="Énfasis5 35 3" xfId="8171"/>
    <cellStyle name="Énfasis5 35 30" xfId="45979"/>
    <cellStyle name="Énfasis5 35 31" xfId="47356"/>
    <cellStyle name="Énfasis5 35 32" xfId="48721"/>
    <cellStyle name="Énfasis5 35 33" xfId="50067"/>
    <cellStyle name="Énfasis5 35 34" xfId="51382"/>
    <cellStyle name="Énfasis5 35 35" xfId="52670"/>
    <cellStyle name="Énfasis5 35 36" xfId="53899"/>
    <cellStyle name="Énfasis5 35 37" xfId="55042"/>
    <cellStyle name="Énfasis5 35 4" xfId="7829"/>
    <cellStyle name="Énfasis5 35 5" xfId="10813"/>
    <cellStyle name="Énfasis5 35 6" xfId="12221"/>
    <cellStyle name="Énfasis5 35 7" xfId="13629"/>
    <cellStyle name="Énfasis5 35 8" xfId="15037"/>
    <cellStyle name="Énfasis5 35 9" xfId="16445"/>
    <cellStyle name="Énfasis5 36" xfId="5770"/>
    <cellStyle name="Énfasis5 36 10" xfId="11865"/>
    <cellStyle name="Énfasis5 36 11" xfId="13273"/>
    <cellStyle name="Énfasis5 36 12" xfId="14681"/>
    <cellStyle name="Énfasis5 36 13" xfId="16089"/>
    <cellStyle name="Énfasis5 36 14" xfId="17497"/>
    <cellStyle name="Énfasis5 36 15" xfId="18905"/>
    <cellStyle name="Énfasis5 36 16" xfId="20313"/>
    <cellStyle name="Énfasis5 36 17" xfId="21721"/>
    <cellStyle name="Énfasis5 36 18" xfId="23129"/>
    <cellStyle name="Énfasis5 36 19" xfId="24537"/>
    <cellStyle name="Énfasis5 36 2" xfId="10243"/>
    <cellStyle name="Énfasis5 36 20" xfId="33678"/>
    <cellStyle name="Énfasis5 36 21" xfId="31032"/>
    <cellStyle name="Énfasis5 36 22" xfId="33414"/>
    <cellStyle name="Énfasis5 36 23" xfId="29466"/>
    <cellStyle name="Énfasis5 36 24" xfId="32505"/>
    <cellStyle name="Énfasis5 36 25" xfId="33891"/>
    <cellStyle name="Énfasis5 36 26" xfId="32085"/>
    <cellStyle name="Énfasis5 36 27" xfId="35807"/>
    <cellStyle name="Énfasis5 36 28" xfId="37215"/>
    <cellStyle name="Énfasis5 36 29" xfId="38623"/>
    <cellStyle name="Énfasis5 36 3" xfId="8557"/>
    <cellStyle name="Énfasis5 36 30" xfId="40029"/>
    <cellStyle name="Énfasis5 36 31" xfId="41434"/>
    <cellStyle name="Énfasis5 36 32" xfId="42835"/>
    <cellStyle name="Énfasis5 36 33" xfId="44234"/>
    <cellStyle name="Énfasis5 36 34" xfId="45630"/>
    <cellStyle name="Énfasis5 36 35" xfId="47014"/>
    <cellStyle name="Énfasis5 36 36" xfId="48383"/>
    <cellStyle name="Énfasis5 36 37" xfId="49734"/>
    <cellStyle name="Énfasis5 36 4" xfId="9341"/>
    <cellStyle name="Énfasis5 36 5" xfId="8283"/>
    <cellStyle name="Énfasis5 36 6" xfId="9795"/>
    <cellStyle name="Énfasis5 36 7" xfId="9060"/>
    <cellStyle name="Énfasis5 36 8" xfId="7612"/>
    <cellStyle name="Énfasis5 36 9" xfId="10457"/>
    <cellStyle name="Énfasis5 37" xfId="5160"/>
    <cellStyle name="Énfasis5 37 10" xfId="21351"/>
    <cellStyle name="Énfasis5 37 11" xfId="22759"/>
    <cellStyle name="Énfasis5 37 12" xfId="24167"/>
    <cellStyle name="Énfasis5 37 13" xfId="25575"/>
    <cellStyle name="Énfasis5 37 14" xfId="26983"/>
    <cellStyle name="Énfasis5 37 15" xfId="28391"/>
    <cellStyle name="Énfasis5 37 16" xfId="29801"/>
    <cellStyle name="Énfasis5 37 17" xfId="31208"/>
    <cellStyle name="Énfasis5 37 18" xfId="32618"/>
    <cellStyle name="Énfasis5 37 19" xfId="34025"/>
    <cellStyle name="Énfasis5 37 2" xfId="9655"/>
    <cellStyle name="Énfasis5 37 20" xfId="35117"/>
    <cellStyle name="Énfasis5 37 21" xfId="36846"/>
    <cellStyle name="Énfasis5 37 22" xfId="38254"/>
    <cellStyle name="Énfasis5 37 23" xfId="39660"/>
    <cellStyle name="Énfasis5 37 24" xfId="41065"/>
    <cellStyle name="Énfasis5 37 25" xfId="42467"/>
    <cellStyle name="Énfasis5 37 26" xfId="43866"/>
    <cellStyle name="Énfasis5 37 27" xfId="45262"/>
    <cellStyle name="Énfasis5 37 28" xfId="46650"/>
    <cellStyle name="Énfasis5 37 29" xfId="48021"/>
    <cellStyle name="Énfasis5 37 3" xfId="11495"/>
    <cellStyle name="Énfasis5 37 30" xfId="49374"/>
    <cellStyle name="Énfasis5 37 31" xfId="50703"/>
    <cellStyle name="Énfasis5 37 32" xfId="52007"/>
    <cellStyle name="Énfasis5 37 33" xfId="53270"/>
    <cellStyle name="Énfasis5 37 34" xfId="54464"/>
    <cellStyle name="Énfasis5 37 35" xfId="55558"/>
    <cellStyle name="Énfasis5 37 36" xfId="56526"/>
    <cellStyle name="Énfasis5 37 37" xfId="57290"/>
    <cellStyle name="Énfasis5 37 4" xfId="12903"/>
    <cellStyle name="Énfasis5 37 5" xfId="14311"/>
    <cellStyle name="Énfasis5 37 6" xfId="15719"/>
    <cellStyle name="Énfasis5 37 7" xfId="17127"/>
    <cellStyle name="Énfasis5 37 8" xfId="18535"/>
    <cellStyle name="Énfasis5 37 9" xfId="19943"/>
    <cellStyle name="Énfasis5 38" xfId="4340"/>
    <cellStyle name="Énfasis5 38 10" xfId="21120"/>
    <cellStyle name="Énfasis5 38 11" xfId="22528"/>
    <cellStyle name="Énfasis5 38 12" xfId="23936"/>
    <cellStyle name="Énfasis5 38 13" xfId="25344"/>
    <cellStyle name="Énfasis5 38 14" xfId="26752"/>
    <cellStyle name="Énfasis5 38 15" xfId="28160"/>
    <cellStyle name="Énfasis5 38 16" xfId="29569"/>
    <cellStyle name="Énfasis5 38 17" xfId="30978"/>
    <cellStyle name="Énfasis5 38 18" xfId="32386"/>
    <cellStyle name="Énfasis5 38 19" xfId="33793"/>
    <cellStyle name="Énfasis5 38 2" xfId="8905"/>
    <cellStyle name="Énfasis5 38 20" xfId="34754"/>
    <cellStyle name="Énfasis5 38 21" xfId="36614"/>
    <cellStyle name="Énfasis5 38 22" xfId="38022"/>
    <cellStyle name="Énfasis5 38 23" xfId="39428"/>
    <cellStyle name="Énfasis5 38 24" xfId="40833"/>
    <cellStyle name="Énfasis5 38 25" xfId="42237"/>
    <cellStyle name="Énfasis5 38 26" xfId="43636"/>
    <cellStyle name="Énfasis5 38 27" xfId="45032"/>
    <cellStyle name="Énfasis5 38 28" xfId="46423"/>
    <cellStyle name="Énfasis5 38 29" xfId="47797"/>
    <cellStyle name="Énfasis5 38 3" xfId="11264"/>
    <cellStyle name="Énfasis5 38 30" xfId="49156"/>
    <cellStyle name="Énfasis5 38 31" xfId="50492"/>
    <cellStyle name="Énfasis5 38 32" xfId="51799"/>
    <cellStyle name="Énfasis5 38 33" xfId="53069"/>
    <cellStyle name="Énfasis5 38 34" xfId="54272"/>
    <cellStyle name="Énfasis5 38 35" xfId="55380"/>
    <cellStyle name="Énfasis5 38 36" xfId="56375"/>
    <cellStyle name="Énfasis5 38 37" xfId="57172"/>
    <cellStyle name="Énfasis5 38 4" xfId="12672"/>
    <cellStyle name="Énfasis5 38 5" xfId="14080"/>
    <cellStyle name="Énfasis5 38 6" xfId="15488"/>
    <cellStyle name="Énfasis5 38 7" xfId="16896"/>
    <cellStyle name="Énfasis5 38 8" xfId="18304"/>
    <cellStyle name="Énfasis5 38 9" xfId="19712"/>
    <cellStyle name="Énfasis5 39" xfId="5045"/>
    <cellStyle name="Énfasis5 39 10" xfId="20258"/>
    <cellStyle name="Énfasis5 39 11" xfId="21666"/>
    <cellStyle name="Énfasis5 39 12" xfId="23074"/>
    <cellStyle name="Énfasis5 39 13" xfId="24482"/>
    <cellStyle name="Énfasis5 39 14" xfId="25890"/>
    <cellStyle name="Énfasis5 39 15" xfId="27298"/>
    <cellStyle name="Énfasis5 39 16" xfId="28706"/>
    <cellStyle name="Énfasis5 39 17" xfId="30116"/>
    <cellStyle name="Énfasis5 39 18" xfId="31523"/>
    <cellStyle name="Énfasis5 39 19" xfId="32933"/>
    <cellStyle name="Énfasis5 39 2" xfId="9546"/>
    <cellStyle name="Énfasis5 39 20" xfId="28714"/>
    <cellStyle name="Énfasis5 39 21" xfId="35410"/>
    <cellStyle name="Énfasis5 39 22" xfId="37160"/>
    <cellStyle name="Énfasis5 39 23" xfId="38568"/>
    <cellStyle name="Énfasis5 39 24" xfId="39974"/>
    <cellStyle name="Énfasis5 39 25" xfId="41379"/>
    <cellStyle name="Énfasis5 39 26" xfId="42781"/>
    <cellStyle name="Énfasis5 39 27" xfId="44180"/>
    <cellStyle name="Énfasis5 39 28" xfId="45576"/>
    <cellStyle name="Énfasis5 39 29" xfId="46961"/>
    <cellStyle name="Énfasis5 39 3" xfId="8968"/>
    <cellStyle name="Énfasis5 39 30" xfId="48331"/>
    <cellStyle name="Énfasis5 39 31" xfId="49683"/>
    <cellStyle name="Énfasis5 39 32" xfId="51007"/>
    <cellStyle name="Énfasis5 39 33" xfId="52306"/>
    <cellStyle name="Énfasis5 39 34" xfId="53554"/>
    <cellStyle name="Énfasis5 39 35" xfId="54732"/>
    <cellStyle name="Énfasis5 39 36" xfId="55804"/>
    <cellStyle name="Énfasis5 39 37" xfId="56733"/>
    <cellStyle name="Énfasis5 39 4" xfId="11810"/>
    <cellStyle name="Énfasis5 39 5" xfId="13218"/>
    <cellStyle name="Énfasis5 39 6" xfId="14626"/>
    <cellStyle name="Énfasis5 39 7" xfId="16034"/>
    <cellStyle name="Énfasis5 39 8" xfId="17442"/>
    <cellStyle name="Énfasis5 39 9" xfId="18850"/>
    <cellStyle name="Énfasis5 4" xfId="2968"/>
    <cellStyle name="Énfasis5 4 2" xfId="3082"/>
    <cellStyle name="Énfasis5 40" xfId="5818"/>
    <cellStyle name="Énfasis5 40 10" xfId="11874"/>
    <cellStyle name="Énfasis5 40 11" xfId="13282"/>
    <cellStyle name="Énfasis5 40 12" xfId="14690"/>
    <cellStyle name="Énfasis5 40 13" xfId="16098"/>
    <cellStyle name="Énfasis5 40 14" xfId="17506"/>
    <cellStyle name="Énfasis5 40 15" xfId="18914"/>
    <cellStyle name="Énfasis5 40 16" xfId="20322"/>
    <cellStyle name="Énfasis5 40 17" xfId="21730"/>
    <cellStyle name="Énfasis5 40 18" xfId="23138"/>
    <cellStyle name="Énfasis5 40 19" xfId="24546"/>
    <cellStyle name="Énfasis5 40 2" xfId="10281"/>
    <cellStyle name="Énfasis5 40 20" xfId="31111"/>
    <cellStyle name="Énfasis5 40 21" xfId="22340"/>
    <cellStyle name="Énfasis5 40 22" xfId="34912"/>
    <cellStyle name="Énfasis5 40 23" xfId="33247"/>
    <cellStyle name="Énfasis5 40 24" xfId="33902"/>
    <cellStyle name="Énfasis5 40 25" xfId="30251"/>
    <cellStyle name="Énfasis5 40 26" xfId="31727"/>
    <cellStyle name="Énfasis5 40 27" xfId="35816"/>
    <cellStyle name="Énfasis5 40 28" xfId="37224"/>
    <cellStyle name="Énfasis5 40 29" xfId="38632"/>
    <cellStyle name="Énfasis5 40 3" xfId="7454"/>
    <cellStyle name="Énfasis5 40 30" xfId="40038"/>
    <cellStyle name="Énfasis5 40 31" xfId="41443"/>
    <cellStyle name="Énfasis5 40 32" xfId="42844"/>
    <cellStyle name="Énfasis5 40 33" xfId="44243"/>
    <cellStyle name="Énfasis5 40 34" xfId="45638"/>
    <cellStyle name="Énfasis5 40 35" xfId="47021"/>
    <cellStyle name="Énfasis5 40 36" xfId="48389"/>
    <cellStyle name="Énfasis5 40 37" xfId="49740"/>
    <cellStyle name="Énfasis5 40 4" xfId="9691"/>
    <cellStyle name="Énfasis5 40 5" xfId="7835"/>
    <cellStyle name="Énfasis5 40 6" xfId="9860"/>
    <cellStyle name="Énfasis5 40 7" xfId="8897"/>
    <cellStyle name="Énfasis5 40 8" xfId="9044"/>
    <cellStyle name="Énfasis5 40 9" xfId="10466"/>
    <cellStyle name="Énfasis5 41" xfId="3810"/>
    <cellStyle name="Énfasis5 41 10" xfId="19860"/>
    <cellStyle name="Énfasis5 41 11" xfId="21268"/>
    <cellStyle name="Énfasis5 41 12" xfId="22676"/>
    <cellStyle name="Énfasis5 41 13" xfId="24084"/>
    <cellStyle name="Énfasis5 41 14" xfId="25492"/>
    <cellStyle name="Énfasis5 41 15" xfId="26900"/>
    <cellStyle name="Énfasis5 41 16" xfId="28308"/>
    <cellStyle name="Énfasis5 41 17" xfId="29717"/>
    <cellStyle name="Énfasis5 41 18" xfId="31124"/>
    <cellStyle name="Énfasis5 41 19" xfId="32534"/>
    <cellStyle name="Énfasis5 41 2" xfId="8422"/>
    <cellStyle name="Énfasis5 41 20" xfId="28879"/>
    <cellStyle name="Énfasis5 41 21" xfId="35024"/>
    <cellStyle name="Énfasis5 41 22" xfId="36762"/>
    <cellStyle name="Énfasis5 41 23" xfId="38170"/>
    <cellStyle name="Énfasis5 41 24" xfId="39576"/>
    <cellStyle name="Énfasis5 41 25" xfId="40981"/>
    <cellStyle name="Énfasis5 41 26" xfId="42384"/>
    <cellStyle name="Énfasis5 41 27" xfId="43783"/>
    <cellStyle name="Énfasis5 41 28" xfId="45179"/>
    <cellStyle name="Énfasis5 41 29" xfId="46569"/>
    <cellStyle name="Énfasis5 41 3" xfId="9420"/>
    <cellStyle name="Énfasis5 41 30" xfId="47941"/>
    <cellStyle name="Énfasis5 41 31" xfId="49295"/>
    <cellStyle name="Énfasis5 41 32" xfId="50627"/>
    <cellStyle name="Énfasis5 41 33" xfId="51932"/>
    <cellStyle name="Énfasis5 41 34" xfId="53196"/>
    <cellStyle name="Énfasis5 41 35" xfId="54392"/>
    <cellStyle name="Énfasis5 41 36" xfId="55491"/>
    <cellStyle name="Énfasis5 41 37" xfId="56464"/>
    <cellStyle name="Énfasis5 41 4" xfId="11412"/>
    <cellStyle name="Énfasis5 41 5" xfId="12820"/>
    <cellStyle name="Énfasis5 41 6" xfId="14228"/>
    <cellStyle name="Énfasis5 41 7" xfId="15636"/>
    <cellStyle name="Énfasis5 41 8" xfId="17044"/>
    <cellStyle name="Énfasis5 41 9" xfId="18452"/>
    <cellStyle name="Énfasis5 42" xfId="5955"/>
    <cellStyle name="Énfasis5 43" xfId="8939"/>
    <cellStyle name="Énfasis5 44" xfId="11116"/>
    <cellStyle name="Énfasis5 45" xfId="12524"/>
    <cellStyle name="Énfasis5 46" xfId="13932"/>
    <cellStyle name="Énfasis5 47" xfId="15340"/>
    <cellStyle name="Énfasis5 48" xfId="16748"/>
    <cellStyle name="Énfasis5 49" xfId="18156"/>
    <cellStyle name="Énfasis5 5" xfId="3083"/>
    <cellStyle name="Énfasis5 50" xfId="19564"/>
    <cellStyle name="Énfasis5 51" xfId="20972"/>
    <cellStyle name="Énfasis5 52" xfId="22380"/>
    <cellStyle name="Énfasis5 53" xfId="23788"/>
    <cellStyle name="Énfasis5 54" xfId="25196"/>
    <cellStyle name="Énfasis5 55" xfId="26604"/>
    <cellStyle name="Énfasis5 56" xfId="28012"/>
    <cellStyle name="Énfasis5 57" xfId="29421"/>
    <cellStyle name="Énfasis5 58" xfId="30830"/>
    <cellStyle name="Énfasis5 59" xfId="32238"/>
    <cellStyle name="Énfasis5 6" xfId="3084"/>
    <cellStyle name="Énfasis5 60" xfId="30753"/>
    <cellStyle name="Énfasis5 61" xfId="34713"/>
    <cellStyle name="Énfasis5 62" xfId="36466"/>
    <cellStyle name="Énfasis5 63" xfId="37874"/>
    <cellStyle name="Énfasis5 64" xfId="39280"/>
    <cellStyle name="Énfasis5 65" xfId="40685"/>
    <cellStyle name="Énfasis5 66" xfId="42089"/>
    <cellStyle name="Énfasis5 67" xfId="43488"/>
    <cellStyle name="Énfasis5 68" xfId="44884"/>
    <cellStyle name="Énfasis5 69" xfId="46276"/>
    <cellStyle name="Énfasis5 7" xfId="3085"/>
    <cellStyle name="Énfasis5 70" xfId="47653"/>
    <cellStyle name="Énfasis5 71" xfId="49012"/>
    <cellStyle name="Énfasis5 72" xfId="50351"/>
    <cellStyle name="Énfasis5 73" xfId="51661"/>
    <cellStyle name="Énfasis5 74" xfId="52937"/>
    <cellStyle name="Énfasis5 75" xfId="54144"/>
    <cellStyle name="Énfasis5 76" xfId="55264"/>
    <cellStyle name="Énfasis5 77" xfId="56271"/>
    <cellStyle name="Énfasis5 8" xfId="3189"/>
    <cellStyle name="Énfasis5 8 10" xfId="4634"/>
    <cellStyle name="Énfasis5 8 11" xfId="4771"/>
    <cellStyle name="Énfasis5 8 12" xfId="4893"/>
    <cellStyle name="Énfasis5 8 13" xfId="5019"/>
    <cellStyle name="Énfasis5 8 14" xfId="5137"/>
    <cellStyle name="Énfasis5 8 15" xfId="5270"/>
    <cellStyle name="Énfasis5 8 16" xfId="5396"/>
    <cellStyle name="Énfasis5 8 17" xfId="5520"/>
    <cellStyle name="Énfasis5 8 18" xfId="5643"/>
    <cellStyle name="Énfasis5 8 19" xfId="5741"/>
    <cellStyle name="Énfasis5 8 2" xfId="3655"/>
    <cellStyle name="Énfasis5 8 20" xfId="5911"/>
    <cellStyle name="Énfasis5 8 21" xfId="6038"/>
    <cellStyle name="Énfasis5 8 22" xfId="6165"/>
    <cellStyle name="Énfasis5 8 23" xfId="6292"/>
    <cellStyle name="Énfasis5 8 24" xfId="6419"/>
    <cellStyle name="Énfasis5 8 25" xfId="6546"/>
    <cellStyle name="Énfasis5 8 26" xfId="6673"/>
    <cellStyle name="Énfasis5 8 27" xfId="6800"/>
    <cellStyle name="Énfasis5 8 28" xfId="6927"/>
    <cellStyle name="Énfasis5 8 29" xfId="7054"/>
    <cellStyle name="Énfasis5 8 3" xfId="3781"/>
    <cellStyle name="Énfasis5 8 30" xfId="7181"/>
    <cellStyle name="Énfasis5 8 31" xfId="7308"/>
    <cellStyle name="Énfasis5 8 32" xfId="7435"/>
    <cellStyle name="Énfasis5 8 33" xfId="7561"/>
    <cellStyle name="Énfasis5 8 34" xfId="7688"/>
    <cellStyle name="Énfasis5 8 35" xfId="7779"/>
    <cellStyle name="Énfasis5 8 36" xfId="6185"/>
    <cellStyle name="Énfasis5 8 37" xfId="9867"/>
    <cellStyle name="Énfasis5 8 38" xfId="8860"/>
    <cellStyle name="Énfasis5 8 39" xfId="7107"/>
    <cellStyle name="Énfasis5 8 4" xfId="3902"/>
    <cellStyle name="Énfasis5 8 40" xfId="8252"/>
    <cellStyle name="Énfasis5 8 41" xfId="9099"/>
    <cellStyle name="Énfasis5 8 42" xfId="8704"/>
    <cellStyle name="Énfasis5 8 43" xfId="10825"/>
    <cellStyle name="Énfasis5 8 44" xfId="12233"/>
    <cellStyle name="Énfasis5 8 45" xfId="13641"/>
    <cellStyle name="Énfasis5 8 46" xfId="15049"/>
    <cellStyle name="Énfasis5 8 47" xfId="16457"/>
    <cellStyle name="Énfasis5 8 48" xfId="17865"/>
    <cellStyle name="Énfasis5 8 49" xfId="19273"/>
    <cellStyle name="Énfasis5 8 5" xfId="4025"/>
    <cellStyle name="Énfasis5 8 50" xfId="20681"/>
    <cellStyle name="Énfasis5 8 51" xfId="22089"/>
    <cellStyle name="Énfasis5 8 52" xfId="23497"/>
    <cellStyle name="Énfasis5 8 53" xfId="29114"/>
    <cellStyle name="Énfasis5 8 54" xfId="31114"/>
    <cellStyle name="Énfasis5 8 55" xfId="26564"/>
    <cellStyle name="Énfasis5 8 56" xfId="34330"/>
    <cellStyle name="Énfasis5 8 57" xfId="29661"/>
    <cellStyle name="Énfasis5 8 58" xfId="32104"/>
    <cellStyle name="Énfasis5 8 59" xfId="35684"/>
    <cellStyle name="Énfasis5 8 6" xfId="4148"/>
    <cellStyle name="Énfasis5 8 60" xfId="31987"/>
    <cellStyle name="Énfasis5 8 61" xfId="36175"/>
    <cellStyle name="Énfasis5 8 62" xfId="37583"/>
    <cellStyle name="Énfasis5 8 63" xfId="38989"/>
    <cellStyle name="Énfasis5 8 64" xfId="40395"/>
    <cellStyle name="Énfasis5 8 65" xfId="41799"/>
    <cellStyle name="Énfasis5 8 66" xfId="43199"/>
    <cellStyle name="Énfasis5 8 67" xfId="44598"/>
    <cellStyle name="Énfasis5 8 68" xfId="45990"/>
    <cellStyle name="Énfasis5 8 69" xfId="47367"/>
    <cellStyle name="Énfasis5 8 7" xfId="4272"/>
    <cellStyle name="Énfasis5 8 70" xfId="48732"/>
    <cellStyle name="Énfasis5 8 8" xfId="4395"/>
    <cellStyle name="Énfasis5 8 9" xfId="4520"/>
    <cellStyle name="Énfasis5 9" xfId="3230"/>
    <cellStyle name="Énfasis5 9 10" xfId="4567"/>
    <cellStyle name="Énfasis5 9 11" xfId="4561"/>
    <cellStyle name="Énfasis5 9 12" xfId="4817"/>
    <cellStyle name="Énfasis5 9 13" xfId="4940"/>
    <cellStyle name="Énfasis5 9 14" xfId="5067"/>
    <cellStyle name="Énfasis5 9 15" xfId="5179"/>
    <cellStyle name="Énfasis5 9 16" xfId="5317"/>
    <cellStyle name="Énfasis5 9 17" xfId="5443"/>
    <cellStyle name="Énfasis5 9 18" xfId="5565"/>
    <cellStyle name="Énfasis5 9 19" xfId="5690"/>
    <cellStyle name="Énfasis5 9 2" xfId="3357"/>
    <cellStyle name="Énfasis5 9 20" xfId="4544"/>
    <cellStyle name="Énfasis5 9 21" xfId="5959"/>
    <cellStyle name="Énfasis5 9 22" xfId="6086"/>
    <cellStyle name="Énfasis5 9 23" xfId="6213"/>
    <cellStyle name="Énfasis5 9 24" xfId="6340"/>
    <cellStyle name="Énfasis5 9 25" xfId="6467"/>
    <cellStyle name="Énfasis5 9 26" xfId="6594"/>
    <cellStyle name="Énfasis5 9 27" xfId="6721"/>
    <cellStyle name="Énfasis5 9 28" xfId="6848"/>
    <cellStyle name="Énfasis5 9 29" xfId="6975"/>
    <cellStyle name="Énfasis5 9 3" xfId="3265"/>
    <cellStyle name="Énfasis5 9 30" xfId="7102"/>
    <cellStyle name="Énfasis5 9 31" xfId="7229"/>
    <cellStyle name="Énfasis5 9 32" xfId="7356"/>
    <cellStyle name="Énfasis5 9 33" xfId="7482"/>
    <cellStyle name="Énfasis5 9 34" xfId="7609"/>
    <cellStyle name="Énfasis5 9 35" xfId="7819"/>
    <cellStyle name="Énfasis5 9 36" xfId="11750"/>
    <cellStyle name="Énfasis5 9 37" xfId="13158"/>
    <cellStyle name="Énfasis5 9 38" xfId="14566"/>
    <cellStyle name="Énfasis5 9 39" xfId="15974"/>
    <cellStyle name="Énfasis5 9 4" xfId="3826"/>
    <cellStyle name="Énfasis5 9 40" xfId="17382"/>
    <cellStyle name="Énfasis5 9 41" xfId="18790"/>
    <cellStyle name="Énfasis5 9 42" xfId="20198"/>
    <cellStyle name="Énfasis5 9 43" xfId="21606"/>
    <cellStyle name="Énfasis5 9 44" xfId="23014"/>
    <cellStyle name="Énfasis5 9 45" xfId="24422"/>
    <cellStyle name="Énfasis5 9 46" xfId="25830"/>
    <cellStyle name="Énfasis5 9 47" xfId="27238"/>
    <cellStyle name="Énfasis5 9 48" xfId="28646"/>
    <cellStyle name="Énfasis5 9 49" xfId="30056"/>
    <cellStyle name="Énfasis5 9 5" xfId="3948"/>
    <cellStyle name="Énfasis5 9 50" xfId="31463"/>
    <cellStyle name="Énfasis5 9 51" xfId="32873"/>
    <cellStyle name="Énfasis5 9 52" xfId="34279"/>
    <cellStyle name="Énfasis5 9 53" xfId="33112"/>
    <cellStyle name="Énfasis5 9 54" xfId="37101"/>
    <cellStyle name="Énfasis5 9 55" xfId="38509"/>
    <cellStyle name="Énfasis5 9 56" xfId="39915"/>
    <cellStyle name="Énfasis5 9 57" xfId="41320"/>
    <cellStyle name="Énfasis5 9 58" xfId="42722"/>
    <cellStyle name="Énfasis5 9 59" xfId="44121"/>
    <cellStyle name="Énfasis5 9 6" xfId="4071"/>
    <cellStyle name="Énfasis5 9 60" xfId="45517"/>
    <cellStyle name="Énfasis5 9 61" xfId="46903"/>
    <cellStyle name="Énfasis5 9 62" xfId="48273"/>
    <cellStyle name="Énfasis5 9 63" xfId="49625"/>
    <cellStyle name="Énfasis5 9 64" xfId="50951"/>
    <cellStyle name="Énfasis5 9 65" xfId="52254"/>
    <cellStyle name="Énfasis5 9 66" xfId="53506"/>
    <cellStyle name="Énfasis5 9 67" xfId="54690"/>
    <cellStyle name="Énfasis5 9 68" xfId="55768"/>
    <cellStyle name="Énfasis5 9 69" xfId="56706"/>
    <cellStyle name="Énfasis5 9 7" xfId="4195"/>
    <cellStyle name="Énfasis5 9 70" xfId="57428"/>
    <cellStyle name="Énfasis5 9 8" xfId="4319"/>
    <cellStyle name="Énfasis5 9 9" xfId="4442"/>
    <cellStyle name="Énfasis6" xfId="282" builtinId="49" customBuiltin="1"/>
    <cellStyle name="Énfasis6 10" xfId="3598"/>
    <cellStyle name="Énfasis6 10 10" xfId="21169"/>
    <cellStyle name="Énfasis6 10 11" xfId="22577"/>
    <cellStyle name="Énfasis6 10 12" xfId="23985"/>
    <cellStyle name="Énfasis6 10 13" xfId="25393"/>
    <cellStyle name="Énfasis6 10 14" xfId="26801"/>
    <cellStyle name="Énfasis6 10 15" xfId="28209"/>
    <cellStyle name="Énfasis6 10 16" xfId="29618"/>
    <cellStyle name="Énfasis6 10 17" xfId="31027"/>
    <cellStyle name="Énfasis6 10 18" xfId="32435"/>
    <cellStyle name="Énfasis6 10 19" xfId="33842"/>
    <cellStyle name="Énfasis6 10 2" xfId="8175"/>
    <cellStyle name="Énfasis6 10 20" xfId="32442"/>
    <cellStyle name="Énfasis6 10 21" xfId="36663"/>
    <cellStyle name="Énfasis6 10 22" xfId="38071"/>
    <cellStyle name="Énfasis6 10 23" xfId="39477"/>
    <cellStyle name="Énfasis6 10 24" xfId="40882"/>
    <cellStyle name="Énfasis6 10 25" xfId="42285"/>
    <cellStyle name="Énfasis6 10 26" xfId="43684"/>
    <cellStyle name="Énfasis6 10 27" xfId="45080"/>
    <cellStyle name="Énfasis6 10 28" xfId="46471"/>
    <cellStyle name="Énfasis6 10 29" xfId="47845"/>
    <cellStyle name="Énfasis6 10 3" xfId="11313"/>
    <cellStyle name="Énfasis6 10 30" xfId="49203"/>
    <cellStyle name="Énfasis6 10 31" xfId="50538"/>
    <cellStyle name="Énfasis6 10 32" xfId="51843"/>
    <cellStyle name="Énfasis6 10 33" xfId="53111"/>
    <cellStyle name="Énfasis6 10 34" xfId="54313"/>
    <cellStyle name="Énfasis6 10 35" xfId="55418"/>
    <cellStyle name="Énfasis6 10 36" xfId="56403"/>
    <cellStyle name="Énfasis6 10 37" xfId="57189"/>
    <cellStyle name="Énfasis6 10 4" xfId="12721"/>
    <cellStyle name="Énfasis6 10 5" xfId="14129"/>
    <cellStyle name="Énfasis6 10 6" xfId="15537"/>
    <cellStyle name="Énfasis6 10 7" xfId="16945"/>
    <cellStyle name="Énfasis6 10 8" xfId="18353"/>
    <cellStyle name="Énfasis6 10 9" xfId="19761"/>
    <cellStyle name="Énfasis6 11" xfId="3716"/>
    <cellStyle name="Énfasis6 11 10" xfId="18327"/>
    <cellStyle name="Énfasis6 11 11" xfId="19735"/>
    <cellStyle name="Énfasis6 11 12" xfId="21143"/>
    <cellStyle name="Énfasis6 11 13" xfId="22551"/>
    <cellStyle name="Énfasis6 11 14" xfId="23959"/>
    <cellStyle name="Énfasis6 11 15" xfId="25367"/>
    <cellStyle name="Énfasis6 11 16" xfId="26775"/>
    <cellStyle name="Énfasis6 11 17" xfId="28183"/>
    <cellStyle name="Énfasis6 11 18" xfId="29592"/>
    <cellStyle name="Énfasis6 11 19" xfId="31001"/>
    <cellStyle name="Énfasis6 11 2" xfId="8337"/>
    <cellStyle name="Énfasis6 11 20" xfId="30903"/>
    <cellStyle name="Énfasis6 11 21" xfId="30881"/>
    <cellStyle name="Énfasis6 11 22" xfId="34777"/>
    <cellStyle name="Énfasis6 11 23" xfId="36637"/>
    <cellStyle name="Énfasis6 11 24" xfId="38045"/>
    <cellStyle name="Énfasis6 11 25" xfId="39451"/>
    <cellStyle name="Énfasis6 11 26" xfId="40856"/>
    <cellStyle name="Énfasis6 11 27" xfId="42259"/>
    <cellStyle name="Énfasis6 11 28" xfId="43658"/>
    <cellStyle name="Énfasis6 11 29" xfId="45054"/>
    <cellStyle name="Énfasis6 11 3" xfId="10419"/>
    <cellStyle name="Énfasis6 11 30" xfId="46445"/>
    <cellStyle name="Énfasis6 11 31" xfId="47819"/>
    <cellStyle name="Énfasis6 11 32" xfId="49177"/>
    <cellStyle name="Énfasis6 11 33" xfId="50513"/>
    <cellStyle name="Énfasis6 11 34" xfId="51819"/>
    <cellStyle name="Énfasis6 11 35" xfId="53088"/>
    <cellStyle name="Énfasis6 11 36" xfId="54291"/>
    <cellStyle name="Énfasis6 11 37" xfId="55397"/>
    <cellStyle name="Énfasis6 11 4" xfId="10108"/>
    <cellStyle name="Énfasis6 11 5" xfId="11287"/>
    <cellStyle name="Énfasis6 11 6" xfId="12695"/>
    <cellStyle name="Énfasis6 11 7" xfId="14103"/>
    <cellStyle name="Énfasis6 11 8" xfId="15511"/>
    <cellStyle name="Énfasis6 11 9" xfId="16919"/>
    <cellStyle name="Énfasis6 12" xfId="3837"/>
    <cellStyle name="Énfasis6 12 10" xfId="17435"/>
    <cellStyle name="Énfasis6 12 11" xfId="18843"/>
    <cellStyle name="Énfasis6 12 12" xfId="20251"/>
    <cellStyle name="Énfasis6 12 13" xfId="21659"/>
    <cellStyle name="Énfasis6 12 14" xfId="23067"/>
    <cellStyle name="Énfasis6 12 15" xfId="24475"/>
    <cellStyle name="Énfasis6 12 16" xfId="25883"/>
    <cellStyle name="Énfasis6 12 17" xfId="27291"/>
    <cellStyle name="Énfasis6 12 18" xfId="28699"/>
    <cellStyle name="Énfasis6 12 19" xfId="30109"/>
    <cellStyle name="Énfasis6 12 2" xfId="8450"/>
    <cellStyle name="Énfasis6 12 20" xfId="28642"/>
    <cellStyle name="Énfasis6 12 21" xfId="34626"/>
    <cellStyle name="Énfasis6 12 22" xfId="32185"/>
    <cellStyle name="Énfasis6 12 23" xfId="35403"/>
    <cellStyle name="Énfasis6 12 24" xfId="37153"/>
    <cellStyle name="Énfasis6 12 25" xfId="38561"/>
    <cellStyle name="Énfasis6 12 26" xfId="39967"/>
    <cellStyle name="Énfasis6 12 27" xfId="41372"/>
    <cellStyle name="Énfasis6 12 28" xfId="42774"/>
    <cellStyle name="Énfasis6 12 29" xfId="44173"/>
    <cellStyle name="Énfasis6 12 3" xfId="9766"/>
    <cellStyle name="Énfasis6 12 30" xfId="45569"/>
    <cellStyle name="Énfasis6 12 31" xfId="46954"/>
    <cellStyle name="Énfasis6 12 32" xfId="48324"/>
    <cellStyle name="Énfasis6 12 33" xfId="49676"/>
    <cellStyle name="Énfasis6 12 34" xfId="51000"/>
    <cellStyle name="Énfasis6 12 35" xfId="52299"/>
    <cellStyle name="Énfasis6 12 36" xfId="53547"/>
    <cellStyle name="Énfasis6 12 37" xfId="54726"/>
    <cellStyle name="Énfasis6 12 4" xfId="8047"/>
    <cellStyle name="Énfasis6 12 5" xfId="9102"/>
    <cellStyle name="Énfasis6 12 6" xfId="11803"/>
    <cellStyle name="Énfasis6 12 7" xfId="13211"/>
    <cellStyle name="Énfasis6 12 8" xfId="14619"/>
    <cellStyle name="Énfasis6 12 9" xfId="16027"/>
    <cellStyle name="Énfasis6 13" xfId="3960"/>
    <cellStyle name="Énfasis6 13 10" xfId="15658"/>
    <cellStyle name="Énfasis6 13 11" xfId="17066"/>
    <cellStyle name="Énfasis6 13 12" xfId="18474"/>
    <cellStyle name="Énfasis6 13 13" xfId="19882"/>
    <cellStyle name="Énfasis6 13 14" xfId="21290"/>
    <cellStyle name="Énfasis6 13 15" xfId="22698"/>
    <cellStyle name="Énfasis6 13 16" xfId="24106"/>
    <cellStyle name="Énfasis6 13 17" xfId="25514"/>
    <cellStyle name="Énfasis6 13 18" xfId="26922"/>
    <cellStyle name="Énfasis6 13 19" xfId="28330"/>
    <cellStyle name="Énfasis6 13 2" xfId="8562"/>
    <cellStyle name="Énfasis6 13 20" xfId="35708"/>
    <cellStyle name="Énfasis6 13 21" xfId="33711"/>
    <cellStyle name="Énfasis6 13 22" xfId="33946"/>
    <cellStyle name="Énfasis6 13 23" xfId="32869"/>
    <cellStyle name="Énfasis6 13 24" xfId="23321"/>
    <cellStyle name="Énfasis6 13 25" xfId="36784"/>
    <cellStyle name="Énfasis6 13 26" xfId="38192"/>
    <cellStyle name="Énfasis6 13 27" xfId="39598"/>
    <cellStyle name="Énfasis6 13 28" xfId="41003"/>
    <cellStyle name="Énfasis6 13 29" xfId="42406"/>
    <cellStyle name="Énfasis6 13 3" xfId="8728"/>
    <cellStyle name="Énfasis6 13 30" xfId="43805"/>
    <cellStyle name="Énfasis6 13 31" xfId="45201"/>
    <cellStyle name="Énfasis6 13 32" xfId="46591"/>
    <cellStyle name="Énfasis6 13 33" xfId="47963"/>
    <cellStyle name="Énfasis6 13 34" xfId="49316"/>
    <cellStyle name="Énfasis6 13 35" xfId="50648"/>
    <cellStyle name="Énfasis6 13 36" xfId="51952"/>
    <cellStyle name="Énfasis6 13 37" xfId="53215"/>
    <cellStyle name="Énfasis6 13 4" xfId="7475"/>
    <cellStyle name="Énfasis6 13 5" xfId="6983"/>
    <cellStyle name="Énfasis6 13 6" xfId="8936"/>
    <cellStyle name="Énfasis6 13 7" xfId="11434"/>
    <cellStyle name="Énfasis6 13 8" xfId="12842"/>
    <cellStyle name="Énfasis6 13 9" xfId="14250"/>
    <cellStyle name="Énfasis6 14" xfId="4083"/>
    <cellStyle name="Énfasis6 14 10" xfId="21055"/>
    <cellStyle name="Énfasis6 14 11" xfId="22463"/>
    <cellStyle name="Énfasis6 14 12" xfId="23871"/>
    <cellStyle name="Énfasis6 14 13" xfId="25279"/>
    <cellStyle name="Énfasis6 14 14" xfId="26687"/>
    <cellStyle name="Énfasis6 14 15" xfId="28095"/>
    <cellStyle name="Énfasis6 14 16" xfId="29504"/>
    <cellStyle name="Énfasis6 14 17" xfId="30913"/>
    <cellStyle name="Énfasis6 14 18" xfId="32321"/>
    <cellStyle name="Énfasis6 14 19" xfId="33728"/>
    <cellStyle name="Énfasis6 14 2" xfId="8675"/>
    <cellStyle name="Énfasis6 14 20" xfId="34682"/>
    <cellStyle name="Énfasis6 14 21" xfId="36549"/>
    <cellStyle name="Énfasis6 14 22" xfId="37957"/>
    <cellStyle name="Énfasis6 14 23" xfId="39363"/>
    <cellStyle name="Énfasis6 14 24" xfId="40768"/>
    <cellStyle name="Énfasis6 14 25" xfId="42172"/>
    <cellStyle name="Énfasis6 14 26" xfId="43571"/>
    <cellStyle name="Énfasis6 14 27" xfId="44967"/>
    <cellStyle name="Énfasis6 14 28" xfId="46358"/>
    <cellStyle name="Énfasis6 14 29" xfId="47732"/>
    <cellStyle name="Énfasis6 14 3" xfId="11199"/>
    <cellStyle name="Énfasis6 14 30" xfId="49091"/>
    <cellStyle name="Énfasis6 14 31" xfId="50429"/>
    <cellStyle name="Énfasis6 14 32" xfId="51737"/>
    <cellStyle name="Énfasis6 14 33" xfId="53009"/>
    <cellStyle name="Énfasis6 14 34" xfId="54213"/>
    <cellStyle name="Énfasis6 14 35" xfId="55325"/>
    <cellStyle name="Énfasis6 14 36" xfId="56327"/>
    <cellStyle name="Énfasis6 14 37" xfId="57129"/>
    <cellStyle name="Énfasis6 14 4" xfId="12607"/>
    <cellStyle name="Énfasis6 14 5" xfId="14015"/>
    <cellStyle name="Énfasis6 14 6" xfId="15423"/>
    <cellStyle name="Énfasis6 14 7" xfId="16831"/>
    <cellStyle name="Énfasis6 14 8" xfId="18239"/>
    <cellStyle name="Énfasis6 14 9" xfId="19647"/>
    <cellStyle name="Énfasis6 15" xfId="4207"/>
    <cellStyle name="Énfasis6 15 10" xfId="18623"/>
    <cellStyle name="Énfasis6 15 11" xfId="20031"/>
    <cellStyle name="Énfasis6 15 12" xfId="21439"/>
    <cellStyle name="Énfasis6 15 13" xfId="22847"/>
    <cellStyle name="Énfasis6 15 14" xfId="24255"/>
    <cellStyle name="Énfasis6 15 15" xfId="25663"/>
    <cellStyle name="Énfasis6 15 16" xfId="27071"/>
    <cellStyle name="Énfasis6 15 17" xfId="28479"/>
    <cellStyle name="Énfasis6 15 18" xfId="29889"/>
    <cellStyle name="Énfasis6 15 19" xfId="31296"/>
    <cellStyle name="Énfasis6 15 2" xfId="8787"/>
    <cellStyle name="Énfasis6 15 20" xfId="30136"/>
    <cellStyle name="Énfasis6 15 21" xfId="30565"/>
    <cellStyle name="Énfasis6 15 22" xfId="35214"/>
    <cellStyle name="Énfasis6 15 23" xfId="36934"/>
    <cellStyle name="Énfasis6 15 24" xfId="38342"/>
    <cellStyle name="Énfasis6 15 25" xfId="39748"/>
    <cellStyle name="Énfasis6 15 26" xfId="41153"/>
    <cellStyle name="Énfasis6 15 27" xfId="42555"/>
    <cellStyle name="Énfasis6 15 28" xfId="43954"/>
    <cellStyle name="Énfasis6 15 29" xfId="45350"/>
    <cellStyle name="Énfasis6 15 3" xfId="9394"/>
    <cellStyle name="Énfasis6 15 30" xfId="46738"/>
    <cellStyle name="Énfasis6 15 31" xfId="48108"/>
    <cellStyle name="Énfasis6 15 32" xfId="49461"/>
    <cellStyle name="Énfasis6 15 33" xfId="50788"/>
    <cellStyle name="Énfasis6 15 34" xfId="52092"/>
    <cellStyle name="Énfasis6 15 35" xfId="53351"/>
    <cellStyle name="Énfasis6 15 36" xfId="54543"/>
    <cellStyle name="Énfasis6 15 37" xfId="55633"/>
    <cellStyle name="Énfasis6 15 4" xfId="9879"/>
    <cellStyle name="Énfasis6 15 5" xfId="11583"/>
    <cellStyle name="Énfasis6 15 6" xfId="12991"/>
    <cellStyle name="Énfasis6 15 7" xfId="14399"/>
    <cellStyle name="Énfasis6 15 8" xfId="15807"/>
    <cellStyle name="Énfasis6 15 9" xfId="17215"/>
    <cellStyle name="Énfasis6 16" xfId="4331"/>
    <cellStyle name="Énfasis6 16 10" xfId="18317"/>
    <cellStyle name="Énfasis6 16 11" xfId="19725"/>
    <cellStyle name="Énfasis6 16 12" xfId="21133"/>
    <cellStyle name="Énfasis6 16 13" xfId="22541"/>
    <cellStyle name="Énfasis6 16 14" xfId="23949"/>
    <cellStyle name="Énfasis6 16 15" xfId="25357"/>
    <cellStyle name="Énfasis6 16 16" xfId="26765"/>
    <cellStyle name="Énfasis6 16 17" xfId="28173"/>
    <cellStyle name="Énfasis6 16 18" xfId="29582"/>
    <cellStyle name="Énfasis6 16 19" xfId="30991"/>
    <cellStyle name="Énfasis6 16 2" xfId="8900"/>
    <cellStyle name="Énfasis6 16 20" xfId="35509"/>
    <cellStyle name="Énfasis6 16 21" xfId="30130"/>
    <cellStyle name="Énfasis6 16 22" xfId="34767"/>
    <cellStyle name="Énfasis6 16 23" xfId="36627"/>
    <cellStyle name="Énfasis6 16 24" xfId="38035"/>
    <cellStyle name="Énfasis6 16 25" xfId="39441"/>
    <cellStyle name="Énfasis6 16 26" xfId="40846"/>
    <cellStyle name="Énfasis6 16 27" xfId="42249"/>
    <cellStyle name="Énfasis6 16 28" xfId="43648"/>
    <cellStyle name="Énfasis6 16 29" xfId="45044"/>
    <cellStyle name="Énfasis6 16 3" xfId="8486"/>
    <cellStyle name="Énfasis6 16 30" xfId="46435"/>
    <cellStyle name="Énfasis6 16 31" xfId="47809"/>
    <cellStyle name="Énfasis6 16 32" xfId="49167"/>
    <cellStyle name="Énfasis6 16 33" xfId="50503"/>
    <cellStyle name="Énfasis6 16 34" xfId="51810"/>
    <cellStyle name="Énfasis6 16 35" xfId="53080"/>
    <cellStyle name="Énfasis6 16 36" xfId="54283"/>
    <cellStyle name="Énfasis6 16 37" xfId="55391"/>
    <cellStyle name="Énfasis6 16 4" xfId="9453"/>
    <cellStyle name="Énfasis6 16 5" xfId="11277"/>
    <cellStyle name="Énfasis6 16 6" xfId="12685"/>
    <cellStyle name="Énfasis6 16 7" xfId="14093"/>
    <cellStyle name="Énfasis6 16 8" xfId="15501"/>
    <cellStyle name="Énfasis6 16 9" xfId="16909"/>
    <cellStyle name="Énfasis6 17" xfId="4455"/>
    <cellStyle name="Énfasis6 17 10" xfId="20613"/>
    <cellStyle name="Énfasis6 17 11" xfId="22021"/>
    <cellStyle name="Énfasis6 17 12" xfId="23429"/>
    <cellStyle name="Énfasis6 17 13" xfId="24837"/>
    <cellStyle name="Énfasis6 17 14" xfId="26245"/>
    <cellStyle name="Énfasis6 17 15" xfId="27653"/>
    <cellStyle name="Énfasis6 17 16" xfId="29062"/>
    <cellStyle name="Énfasis6 17 17" xfId="30471"/>
    <cellStyle name="Énfasis6 17 18" xfId="31879"/>
    <cellStyle name="Énfasis6 17 19" xfId="33288"/>
    <cellStyle name="Énfasis6 17 2" xfId="9009"/>
    <cellStyle name="Énfasis6 17 20" xfId="33692"/>
    <cellStyle name="Énfasis6 17 21" xfId="36107"/>
    <cellStyle name="Énfasis6 17 22" xfId="37515"/>
    <cellStyle name="Énfasis6 17 23" xfId="38921"/>
    <cellStyle name="Énfasis6 17 24" xfId="40327"/>
    <cellStyle name="Énfasis6 17 25" xfId="41731"/>
    <cellStyle name="Énfasis6 17 26" xfId="43131"/>
    <cellStyle name="Énfasis6 17 27" xfId="44530"/>
    <cellStyle name="Énfasis6 17 28" xfId="45923"/>
    <cellStyle name="Énfasis6 17 29" xfId="47300"/>
    <cellStyle name="Énfasis6 17 3" xfId="10757"/>
    <cellStyle name="Énfasis6 17 30" xfId="48666"/>
    <cellStyle name="Énfasis6 17 31" xfId="50012"/>
    <cellStyle name="Énfasis6 17 32" xfId="51328"/>
    <cellStyle name="Énfasis6 17 33" xfId="52619"/>
    <cellStyle name="Énfasis6 17 34" xfId="53851"/>
    <cellStyle name="Énfasis6 17 35" xfId="54994"/>
    <cellStyle name="Énfasis6 17 36" xfId="56037"/>
    <cellStyle name="Énfasis6 17 37" xfId="56904"/>
    <cellStyle name="Énfasis6 17 4" xfId="12165"/>
    <cellStyle name="Énfasis6 17 5" xfId="13573"/>
    <cellStyle name="Énfasis6 17 6" xfId="14981"/>
    <cellStyle name="Énfasis6 17 7" xfId="16389"/>
    <cellStyle name="Énfasis6 17 8" xfId="17797"/>
    <cellStyle name="Énfasis6 17 9" xfId="19205"/>
    <cellStyle name="Énfasis6 18" xfId="3366"/>
    <cellStyle name="Énfasis6 18 10" xfId="19657"/>
    <cellStyle name="Énfasis6 18 11" xfId="21065"/>
    <cellStyle name="Énfasis6 18 12" xfId="22473"/>
    <cellStyle name="Énfasis6 18 13" xfId="23881"/>
    <cellStyle name="Énfasis6 18 14" xfId="25289"/>
    <cellStyle name="Énfasis6 18 15" xfId="26697"/>
    <cellStyle name="Énfasis6 18 16" xfId="28105"/>
    <cellStyle name="Énfasis6 18 17" xfId="29514"/>
    <cellStyle name="Énfasis6 18 18" xfId="30923"/>
    <cellStyle name="Énfasis6 18 19" xfId="32331"/>
    <cellStyle name="Énfasis6 18 2" xfId="7947"/>
    <cellStyle name="Énfasis6 18 20" xfId="35607"/>
    <cellStyle name="Énfasis6 18 21" xfId="34811"/>
    <cellStyle name="Énfasis6 18 22" xfId="36559"/>
    <cellStyle name="Énfasis6 18 23" xfId="37967"/>
    <cellStyle name="Énfasis6 18 24" xfId="39373"/>
    <cellStyle name="Énfasis6 18 25" xfId="40778"/>
    <cellStyle name="Énfasis6 18 26" xfId="42182"/>
    <cellStyle name="Énfasis6 18 27" xfId="43581"/>
    <cellStyle name="Énfasis6 18 28" xfId="44977"/>
    <cellStyle name="Énfasis6 18 29" xfId="46368"/>
    <cellStyle name="Énfasis6 18 3" xfId="8601"/>
    <cellStyle name="Énfasis6 18 30" xfId="47742"/>
    <cellStyle name="Énfasis6 18 31" xfId="49101"/>
    <cellStyle name="Énfasis6 18 32" xfId="50439"/>
    <cellStyle name="Énfasis6 18 33" xfId="51747"/>
    <cellStyle name="Énfasis6 18 34" xfId="53019"/>
    <cellStyle name="Énfasis6 18 35" xfId="54222"/>
    <cellStyle name="Énfasis6 18 36" xfId="55334"/>
    <cellStyle name="Énfasis6 18 37" xfId="56335"/>
    <cellStyle name="Énfasis6 18 4" xfId="11209"/>
    <cellStyle name="Énfasis6 18 5" xfId="12617"/>
    <cellStyle name="Énfasis6 18 6" xfId="14025"/>
    <cellStyle name="Énfasis6 18 7" xfId="15433"/>
    <cellStyle name="Énfasis6 18 8" xfId="16841"/>
    <cellStyle name="Énfasis6 18 9" xfId="18249"/>
    <cellStyle name="Énfasis6 19" xfId="4706"/>
    <cellStyle name="Énfasis6 19 10" xfId="9220"/>
    <cellStyle name="Énfasis6 19 11" xfId="11401"/>
    <cellStyle name="Énfasis6 19 12" xfId="12809"/>
    <cellStyle name="Énfasis6 19 13" xfId="14217"/>
    <cellStyle name="Énfasis6 19 14" xfId="15625"/>
    <cellStyle name="Énfasis6 19 15" xfId="17033"/>
    <cellStyle name="Énfasis6 19 16" xfId="18441"/>
    <cellStyle name="Énfasis6 19 17" xfId="19849"/>
    <cellStyle name="Énfasis6 19 18" xfId="21257"/>
    <cellStyle name="Énfasis6 19 19" xfId="22665"/>
    <cellStyle name="Énfasis6 19 2" xfId="9240"/>
    <cellStyle name="Énfasis6 19 20" xfId="35772"/>
    <cellStyle name="Énfasis6 19 21" xfId="30075"/>
    <cellStyle name="Énfasis6 19 22" xfId="30465"/>
    <cellStyle name="Énfasis6 19 23" xfId="32601"/>
    <cellStyle name="Énfasis6 19 24" xfId="33917"/>
    <cellStyle name="Énfasis6 19 25" xfId="35750"/>
    <cellStyle name="Énfasis6 19 26" xfId="35740"/>
    <cellStyle name="Énfasis6 19 27" xfId="30001"/>
    <cellStyle name="Énfasis6 19 28" xfId="34901"/>
    <cellStyle name="Énfasis6 19 29" xfId="36751"/>
    <cellStyle name="Énfasis6 19 3" xfId="8848"/>
    <cellStyle name="Énfasis6 19 30" xfId="38159"/>
    <cellStyle name="Énfasis6 19 31" xfId="39565"/>
    <cellStyle name="Énfasis6 19 32" xfId="40970"/>
    <cellStyle name="Énfasis6 19 33" xfId="42373"/>
    <cellStyle name="Énfasis6 19 34" xfId="43772"/>
    <cellStyle name="Énfasis6 19 35" xfId="45168"/>
    <cellStyle name="Énfasis6 19 36" xfId="46558"/>
    <cellStyle name="Énfasis6 19 37" xfId="47930"/>
    <cellStyle name="Énfasis6 19 4" xfId="10094"/>
    <cellStyle name="Énfasis6 19 5" xfId="8582"/>
    <cellStyle name="Énfasis6 19 6" xfId="9294"/>
    <cellStyle name="Énfasis6 19 7" xfId="7945"/>
    <cellStyle name="Énfasis6 19 8" xfId="8826"/>
    <cellStyle name="Énfasis6 19 9" xfId="8816"/>
    <cellStyle name="Énfasis6 2" xfId="335"/>
    <cellStyle name="Énfasis6 2 10" xfId="1075"/>
    <cellStyle name="Énfasis6 2 11" xfId="1235"/>
    <cellStyle name="Énfasis6 2 12" xfId="1395"/>
    <cellStyle name="Énfasis6 2 13" xfId="1553"/>
    <cellStyle name="Énfasis6 2 14" xfId="1712"/>
    <cellStyle name="Énfasis6 2 15" xfId="1867"/>
    <cellStyle name="Énfasis6 2 16" xfId="2243"/>
    <cellStyle name="Énfasis6 2 17" xfId="2310"/>
    <cellStyle name="Énfasis6 2 18" xfId="2344"/>
    <cellStyle name="Énfasis6 2 19" xfId="2511"/>
    <cellStyle name="Énfasis6 2 2" xfId="411"/>
    <cellStyle name="Énfasis6 2 20" xfId="2661"/>
    <cellStyle name="Énfasis6 2 3" xfId="469"/>
    <cellStyle name="Énfasis6 2 4" xfId="571"/>
    <cellStyle name="Énfasis6 2 5" xfId="628"/>
    <cellStyle name="Énfasis6 2 5 2" xfId="57949"/>
    <cellStyle name="Énfasis6 2 6" xfId="685"/>
    <cellStyle name="Énfasis6 2 6 2" xfId="58028"/>
    <cellStyle name="Énfasis6 2 7" xfId="740"/>
    <cellStyle name="Énfasis6 2 7 2" xfId="58097"/>
    <cellStyle name="Énfasis6 2 8" xfId="743"/>
    <cellStyle name="Énfasis6 2 9" xfId="915"/>
    <cellStyle name="Énfasis6 20" xfId="4829"/>
    <cellStyle name="Énfasis6 20 10" xfId="18665"/>
    <cellStyle name="Énfasis6 20 11" xfId="20073"/>
    <cellStyle name="Énfasis6 20 12" xfId="21481"/>
    <cellStyle name="Énfasis6 20 13" xfId="22889"/>
    <cellStyle name="Énfasis6 20 14" xfId="24297"/>
    <cellStyle name="Énfasis6 20 15" xfId="25705"/>
    <cellStyle name="Énfasis6 20 16" xfId="27113"/>
    <cellStyle name="Énfasis6 20 17" xfId="28521"/>
    <cellStyle name="Énfasis6 20 18" xfId="29931"/>
    <cellStyle name="Énfasis6 20 19" xfId="31338"/>
    <cellStyle name="Énfasis6 20 2" xfId="9354"/>
    <cellStyle name="Énfasis6 20 20" xfId="27698"/>
    <cellStyle name="Énfasis6 20 21" xfId="25574"/>
    <cellStyle name="Énfasis6 20 22" xfId="35155"/>
    <cellStyle name="Énfasis6 20 23" xfId="36976"/>
    <cellStyle name="Énfasis6 20 24" xfId="38384"/>
    <cellStyle name="Énfasis6 20 25" xfId="39790"/>
    <cellStyle name="Énfasis6 20 26" xfId="41195"/>
    <cellStyle name="Énfasis6 20 27" xfId="42597"/>
    <cellStyle name="Énfasis6 20 28" xfId="43996"/>
    <cellStyle name="Énfasis6 20 29" xfId="45392"/>
    <cellStyle name="Énfasis6 20 3" xfId="8074"/>
    <cellStyle name="Énfasis6 20 30" xfId="46780"/>
    <cellStyle name="Énfasis6 20 31" xfId="48150"/>
    <cellStyle name="Énfasis6 20 32" xfId="49502"/>
    <cellStyle name="Énfasis6 20 33" xfId="50828"/>
    <cellStyle name="Énfasis6 20 34" xfId="52132"/>
    <cellStyle name="Énfasis6 20 35" xfId="53387"/>
    <cellStyle name="Énfasis6 20 36" xfId="54576"/>
    <cellStyle name="Énfasis6 20 37" xfId="55661"/>
    <cellStyle name="Énfasis6 20 4" xfId="8210"/>
    <cellStyle name="Énfasis6 20 5" xfId="11625"/>
    <cellStyle name="Énfasis6 20 6" xfId="13033"/>
    <cellStyle name="Énfasis6 20 7" xfId="14441"/>
    <cellStyle name="Énfasis6 20 8" xfId="15849"/>
    <cellStyle name="Énfasis6 20 9" xfId="17257"/>
    <cellStyle name="Énfasis6 21" xfId="4953"/>
    <cellStyle name="Énfasis6 21 10" xfId="18728"/>
    <cellStyle name="Énfasis6 21 11" xfId="20136"/>
    <cellStyle name="Énfasis6 21 12" xfId="21544"/>
    <cellStyle name="Énfasis6 21 13" xfId="22952"/>
    <cellStyle name="Énfasis6 21 14" xfId="24360"/>
    <cellStyle name="Énfasis6 21 15" xfId="25768"/>
    <cellStyle name="Énfasis6 21 16" xfId="27176"/>
    <cellStyle name="Énfasis6 21 17" xfId="28584"/>
    <cellStyle name="Énfasis6 21 18" xfId="29994"/>
    <cellStyle name="Énfasis6 21 19" xfId="31401"/>
    <cellStyle name="Énfasis6 21 2" xfId="9464"/>
    <cellStyle name="Énfasis6 21 20" xfId="28062"/>
    <cellStyle name="Énfasis6 21 21" xfId="35521"/>
    <cellStyle name="Énfasis6 21 22" xfId="35330"/>
    <cellStyle name="Énfasis6 21 23" xfId="37039"/>
    <cellStyle name="Énfasis6 21 24" xfId="38447"/>
    <cellStyle name="Énfasis6 21 25" xfId="39853"/>
    <cellStyle name="Énfasis6 21 26" xfId="41258"/>
    <cellStyle name="Énfasis6 21 27" xfId="42660"/>
    <cellStyle name="Énfasis6 21 28" xfId="44059"/>
    <cellStyle name="Énfasis6 21 29" xfId="45455"/>
    <cellStyle name="Énfasis6 21 3" xfId="9875"/>
    <cellStyle name="Énfasis6 21 30" xfId="46842"/>
    <cellStyle name="Énfasis6 21 31" xfId="48212"/>
    <cellStyle name="Énfasis6 21 32" xfId="49564"/>
    <cellStyle name="Énfasis6 21 33" xfId="50890"/>
    <cellStyle name="Énfasis6 21 34" xfId="52193"/>
    <cellStyle name="Énfasis6 21 35" xfId="53447"/>
    <cellStyle name="Énfasis6 21 36" xfId="54635"/>
    <cellStyle name="Énfasis6 21 37" xfId="55717"/>
    <cellStyle name="Énfasis6 21 4" xfId="8498"/>
    <cellStyle name="Énfasis6 21 5" xfId="11688"/>
    <cellStyle name="Énfasis6 21 6" xfId="13096"/>
    <cellStyle name="Énfasis6 21 7" xfId="14504"/>
    <cellStyle name="Énfasis6 21 8" xfId="15912"/>
    <cellStyle name="Énfasis6 21 9" xfId="17320"/>
    <cellStyle name="Énfasis6 22" xfId="4315"/>
    <cellStyle name="Énfasis6 22 10" xfId="17511"/>
    <cellStyle name="Énfasis6 22 11" xfId="18919"/>
    <cellStyle name="Énfasis6 22 12" xfId="20327"/>
    <cellStyle name="Énfasis6 22 13" xfId="21735"/>
    <cellStyle name="Énfasis6 22 14" xfId="23143"/>
    <cellStyle name="Énfasis6 22 15" xfId="24551"/>
    <cellStyle name="Énfasis6 22 16" xfId="25959"/>
    <cellStyle name="Énfasis6 22 17" xfId="27367"/>
    <cellStyle name="Énfasis6 22 18" xfId="28775"/>
    <cellStyle name="Énfasis6 22 19" xfId="30185"/>
    <cellStyle name="Énfasis6 22 2" xfId="8886"/>
    <cellStyle name="Énfasis6 22 20" xfId="34369"/>
    <cellStyle name="Énfasis6 22 21" xfId="34099"/>
    <cellStyle name="Énfasis6 22 22" xfId="34024"/>
    <cellStyle name="Énfasis6 22 23" xfId="35821"/>
    <cellStyle name="Énfasis6 22 24" xfId="37229"/>
    <cellStyle name="Énfasis6 22 25" xfId="38637"/>
    <cellStyle name="Énfasis6 22 26" xfId="40043"/>
    <cellStyle name="Énfasis6 22 27" xfId="41448"/>
    <cellStyle name="Énfasis6 22 28" xfId="42849"/>
    <cellStyle name="Énfasis6 22 29" xfId="44248"/>
    <cellStyle name="Énfasis6 22 3" xfId="8091"/>
    <cellStyle name="Énfasis6 22 30" xfId="45643"/>
    <cellStyle name="Énfasis6 22 31" xfId="47026"/>
    <cellStyle name="Énfasis6 22 32" xfId="48394"/>
    <cellStyle name="Énfasis6 22 33" xfId="49745"/>
    <cellStyle name="Énfasis6 22 34" xfId="51065"/>
    <cellStyle name="Énfasis6 22 35" xfId="52363"/>
    <cellStyle name="Énfasis6 22 36" xfId="53608"/>
    <cellStyle name="Énfasis6 22 37" xfId="54779"/>
    <cellStyle name="Énfasis6 22 4" xfId="7484"/>
    <cellStyle name="Énfasis6 22 5" xfId="10471"/>
    <cellStyle name="Énfasis6 22 6" xfId="11879"/>
    <cellStyle name="Énfasis6 22 7" xfId="13287"/>
    <cellStyle name="Énfasis6 22 8" xfId="14695"/>
    <cellStyle name="Énfasis6 22 9" xfId="16103"/>
    <cellStyle name="Énfasis6 23" xfId="5205"/>
    <cellStyle name="Énfasis6 23 10" xfId="20598"/>
    <cellStyle name="Énfasis6 23 11" xfId="22006"/>
    <cellStyle name="Énfasis6 23 12" xfId="23414"/>
    <cellStyle name="Énfasis6 23 13" xfId="24822"/>
    <cellStyle name="Énfasis6 23 14" xfId="26230"/>
    <cellStyle name="Énfasis6 23 15" xfId="27638"/>
    <cellStyle name="Énfasis6 23 16" xfId="29046"/>
    <cellStyle name="Énfasis6 23 17" xfId="30455"/>
    <cellStyle name="Énfasis6 23 18" xfId="31863"/>
    <cellStyle name="Énfasis6 23 19" xfId="33272"/>
    <cellStyle name="Énfasis6 23 2" xfId="9697"/>
    <cellStyle name="Énfasis6 23 20" xfId="31582"/>
    <cellStyle name="Énfasis6 23 21" xfId="36091"/>
    <cellStyle name="Énfasis6 23 22" xfId="37499"/>
    <cellStyle name="Énfasis6 23 23" xfId="38905"/>
    <cellStyle name="Énfasis6 23 24" xfId="40311"/>
    <cellStyle name="Énfasis6 23 25" xfId="41715"/>
    <cellStyle name="Énfasis6 23 26" xfId="43115"/>
    <cellStyle name="Énfasis6 23 27" xfId="44514"/>
    <cellStyle name="Énfasis6 23 28" xfId="45907"/>
    <cellStyle name="Énfasis6 23 29" xfId="47284"/>
    <cellStyle name="Énfasis6 23 3" xfId="10742"/>
    <cellStyle name="Énfasis6 23 30" xfId="48650"/>
    <cellStyle name="Énfasis6 23 31" xfId="49997"/>
    <cellStyle name="Énfasis6 23 32" xfId="51315"/>
    <cellStyle name="Énfasis6 23 33" xfId="52607"/>
    <cellStyle name="Énfasis6 23 34" xfId="53839"/>
    <cellStyle name="Énfasis6 23 35" xfId="54982"/>
    <cellStyle name="Énfasis6 23 36" xfId="56027"/>
    <cellStyle name="Énfasis6 23 37" xfId="56894"/>
    <cellStyle name="Énfasis6 23 4" xfId="12150"/>
    <cellStyle name="Énfasis6 23 5" xfId="13558"/>
    <cellStyle name="Énfasis6 23 6" xfId="14966"/>
    <cellStyle name="Énfasis6 23 7" xfId="16374"/>
    <cellStyle name="Énfasis6 23 8" xfId="17782"/>
    <cellStyle name="Énfasis6 23 9" xfId="19190"/>
    <cellStyle name="Énfasis6 24" xfId="5330"/>
    <cellStyle name="Énfasis6 24 10" xfId="17461"/>
    <cellStyle name="Énfasis6 24 11" xfId="18869"/>
    <cellStyle name="Énfasis6 24 12" xfId="20277"/>
    <cellStyle name="Énfasis6 24 13" xfId="21685"/>
    <cellStyle name="Énfasis6 24 14" xfId="23093"/>
    <cellStyle name="Énfasis6 24 15" xfId="24501"/>
    <cellStyle name="Énfasis6 24 16" xfId="25909"/>
    <cellStyle name="Énfasis6 24 17" xfId="27317"/>
    <cellStyle name="Énfasis6 24 18" xfId="28725"/>
    <cellStyle name="Énfasis6 24 19" xfId="30135"/>
    <cellStyle name="Énfasis6 24 2" xfId="9819"/>
    <cellStyle name="Énfasis6 24 20" xfId="33714"/>
    <cellStyle name="Énfasis6 24 21" xfId="33585"/>
    <cellStyle name="Énfasis6 24 22" xfId="32723"/>
    <cellStyle name="Énfasis6 24 23" xfId="35429"/>
    <cellStyle name="Énfasis6 24 24" xfId="37179"/>
    <cellStyle name="Énfasis6 24 25" xfId="38587"/>
    <cellStyle name="Énfasis6 24 26" xfId="39993"/>
    <cellStyle name="Énfasis6 24 27" xfId="41398"/>
    <cellStyle name="Énfasis6 24 28" xfId="42800"/>
    <cellStyle name="Énfasis6 24 29" xfId="44199"/>
    <cellStyle name="Énfasis6 24 3" xfId="10117"/>
    <cellStyle name="Énfasis6 24 30" xfId="45595"/>
    <cellStyle name="Énfasis6 24 31" xfId="46979"/>
    <cellStyle name="Énfasis6 24 32" xfId="48348"/>
    <cellStyle name="Énfasis6 24 33" xfId="49699"/>
    <cellStyle name="Énfasis6 24 34" xfId="51021"/>
    <cellStyle name="Énfasis6 24 35" xfId="52319"/>
    <cellStyle name="Énfasis6 24 36" xfId="53567"/>
    <cellStyle name="Énfasis6 24 37" xfId="54743"/>
    <cellStyle name="Énfasis6 24 4" xfId="8237"/>
    <cellStyle name="Énfasis6 24 5" xfId="9726"/>
    <cellStyle name="Énfasis6 24 6" xfId="11829"/>
    <cellStyle name="Énfasis6 24 7" xfId="13237"/>
    <cellStyle name="Énfasis6 24 8" xfId="14645"/>
    <cellStyle name="Énfasis6 24 9" xfId="16053"/>
    <cellStyle name="Énfasis6 25" xfId="5456"/>
    <cellStyle name="Énfasis6 25 10" xfId="19035"/>
    <cellStyle name="Énfasis6 25 11" xfId="20443"/>
    <cellStyle name="Énfasis6 25 12" xfId="21851"/>
    <cellStyle name="Énfasis6 25 13" xfId="23259"/>
    <cellStyle name="Énfasis6 25 14" xfId="24667"/>
    <cellStyle name="Énfasis6 25 15" xfId="26075"/>
    <cellStyle name="Énfasis6 25 16" xfId="27483"/>
    <cellStyle name="Énfasis6 25 17" xfId="28891"/>
    <cellStyle name="Énfasis6 25 18" xfId="30301"/>
    <cellStyle name="Énfasis6 25 19" xfId="31708"/>
    <cellStyle name="Énfasis6 25 2" xfId="9940"/>
    <cellStyle name="Énfasis6 25 20" xfId="24082"/>
    <cellStyle name="Énfasis6 25 21" xfId="26138"/>
    <cellStyle name="Énfasis6 25 22" xfId="35936"/>
    <cellStyle name="Énfasis6 25 23" xfId="37344"/>
    <cellStyle name="Énfasis6 25 24" xfId="38752"/>
    <cellStyle name="Énfasis6 25 25" xfId="40158"/>
    <cellStyle name="Énfasis6 25 26" xfId="41563"/>
    <cellStyle name="Énfasis6 25 27" xfId="42963"/>
    <cellStyle name="Énfasis6 25 28" xfId="44362"/>
    <cellStyle name="Énfasis6 25 29" xfId="45756"/>
    <cellStyle name="Énfasis6 25 3" xfId="7962"/>
    <cellStyle name="Énfasis6 25 30" xfId="47137"/>
    <cellStyle name="Énfasis6 25 31" xfId="48504"/>
    <cellStyle name="Énfasis6 25 32" xfId="49854"/>
    <cellStyle name="Énfasis6 25 33" xfId="51173"/>
    <cellStyle name="Énfasis6 25 34" xfId="52468"/>
    <cellStyle name="Énfasis6 25 35" xfId="53708"/>
    <cellStyle name="Énfasis6 25 36" xfId="54872"/>
    <cellStyle name="Énfasis6 25 37" xfId="55930"/>
    <cellStyle name="Énfasis6 25 4" xfId="10587"/>
    <cellStyle name="Énfasis6 25 5" xfId="11995"/>
    <cellStyle name="Énfasis6 25 6" xfId="13403"/>
    <cellStyle name="Énfasis6 25 7" xfId="14811"/>
    <cellStyle name="Énfasis6 25 8" xfId="16219"/>
    <cellStyle name="Énfasis6 25 9" xfId="17627"/>
    <cellStyle name="Énfasis6 26" xfId="5578"/>
    <cellStyle name="Énfasis6 26 10" xfId="20010"/>
    <cellStyle name="Énfasis6 26 11" xfId="21418"/>
    <cellStyle name="Énfasis6 26 12" xfId="22826"/>
    <cellStyle name="Énfasis6 26 13" xfId="24234"/>
    <cellStyle name="Énfasis6 26 14" xfId="25642"/>
    <cellStyle name="Énfasis6 26 15" xfId="27050"/>
    <cellStyle name="Énfasis6 26 16" xfId="28458"/>
    <cellStyle name="Énfasis6 26 17" xfId="29868"/>
    <cellStyle name="Énfasis6 26 18" xfId="31275"/>
    <cellStyle name="Énfasis6 26 19" xfId="32685"/>
    <cellStyle name="Énfasis6 26 2" xfId="10059"/>
    <cellStyle name="Énfasis6 26 20" xfId="31099"/>
    <cellStyle name="Énfasis6 26 21" xfId="35193"/>
    <cellStyle name="Énfasis6 26 22" xfId="36913"/>
    <cellStyle name="Énfasis6 26 23" xfId="38321"/>
    <cellStyle name="Énfasis6 26 24" xfId="39727"/>
    <cellStyle name="Énfasis6 26 25" xfId="41132"/>
    <cellStyle name="Énfasis6 26 26" xfId="42534"/>
    <cellStyle name="Énfasis6 26 27" xfId="43933"/>
    <cellStyle name="Énfasis6 26 28" xfId="45329"/>
    <cellStyle name="Énfasis6 26 29" xfId="46717"/>
    <cellStyle name="Énfasis6 26 3" xfId="6717"/>
    <cellStyle name="Énfasis6 26 30" xfId="48087"/>
    <cellStyle name="Énfasis6 26 31" xfId="49440"/>
    <cellStyle name="Énfasis6 26 32" xfId="50767"/>
    <cellStyle name="Énfasis6 26 33" xfId="52071"/>
    <cellStyle name="Énfasis6 26 34" xfId="53331"/>
    <cellStyle name="Énfasis6 26 35" xfId="54524"/>
    <cellStyle name="Énfasis6 26 36" xfId="55615"/>
    <cellStyle name="Énfasis6 26 37" xfId="56577"/>
    <cellStyle name="Énfasis6 26 4" xfId="11562"/>
    <cellStyle name="Énfasis6 26 5" xfId="12970"/>
    <cellStyle name="Énfasis6 26 6" xfId="14378"/>
    <cellStyle name="Énfasis6 26 7" xfId="15786"/>
    <cellStyle name="Énfasis6 26 8" xfId="17194"/>
    <cellStyle name="Énfasis6 26 9" xfId="18602"/>
    <cellStyle name="Énfasis6 27" xfId="5361"/>
    <cellStyle name="Énfasis6 27 10" xfId="20608"/>
    <cellStyle name="Énfasis6 27 11" xfId="22016"/>
    <cellStyle name="Énfasis6 27 12" xfId="23424"/>
    <cellStyle name="Énfasis6 27 13" xfId="24832"/>
    <cellStyle name="Énfasis6 27 14" xfId="26240"/>
    <cellStyle name="Énfasis6 27 15" xfId="27648"/>
    <cellStyle name="Énfasis6 27 16" xfId="29057"/>
    <cellStyle name="Énfasis6 27 17" xfId="30466"/>
    <cellStyle name="Énfasis6 27 18" xfId="31874"/>
    <cellStyle name="Énfasis6 27 19" xfId="33283"/>
    <cellStyle name="Énfasis6 27 2" xfId="9849"/>
    <cellStyle name="Énfasis6 27 20" xfId="30174"/>
    <cellStyle name="Énfasis6 27 21" xfId="36102"/>
    <cellStyle name="Énfasis6 27 22" xfId="37510"/>
    <cellStyle name="Énfasis6 27 23" xfId="38916"/>
    <cellStyle name="Énfasis6 27 24" xfId="40322"/>
    <cellStyle name="Énfasis6 27 25" xfId="41726"/>
    <cellStyle name="Énfasis6 27 26" xfId="43126"/>
    <cellStyle name="Énfasis6 27 27" xfId="44525"/>
    <cellStyle name="Énfasis6 27 28" xfId="45918"/>
    <cellStyle name="Énfasis6 27 29" xfId="47295"/>
    <cellStyle name="Énfasis6 27 3" xfId="10752"/>
    <cellStyle name="Énfasis6 27 30" xfId="48661"/>
    <cellStyle name="Énfasis6 27 31" xfId="50007"/>
    <cellStyle name="Énfasis6 27 32" xfId="51325"/>
    <cellStyle name="Énfasis6 27 33" xfId="52616"/>
    <cellStyle name="Énfasis6 27 34" xfId="53848"/>
    <cellStyle name="Énfasis6 27 35" xfId="54991"/>
    <cellStyle name="Énfasis6 27 36" xfId="56035"/>
    <cellStyle name="Énfasis6 27 37" xfId="56902"/>
    <cellStyle name="Énfasis6 27 4" xfId="12160"/>
    <cellStyle name="Énfasis6 27 5" xfId="13568"/>
    <cellStyle name="Énfasis6 27 6" xfId="14976"/>
    <cellStyle name="Énfasis6 27 7" xfId="16384"/>
    <cellStyle name="Énfasis6 27 8" xfId="17792"/>
    <cellStyle name="Énfasis6 27 9" xfId="19200"/>
    <cellStyle name="Énfasis6 28" xfId="5845"/>
    <cellStyle name="Énfasis6 28 10" xfId="14803"/>
    <cellStyle name="Énfasis6 28 11" xfId="16211"/>
    <cellStyle name="Énfasis6 28 12" xfId="17619"/>
    <cellStyle name="Énfasis6 28 13" xfId="19027"/>
    <cellStyle name="Énfasis6 28 14" xfId="20435"/>
    <cellStyle name="Énfasis6 28 15" xfId="21843"/>
    <cellStyle name="Énfasis6 28 16" xfId="23251"/>
    <cellStyle name="Énfasis6 28 17" xfId="24659"/>
    <cellStyle name="Énfasis6 28 18" xfId="26067"/>
    <cellStyle name="Énfasis6 28 19" xfId="27475"/>
    <cellStyle name="Énfasis6 28 2" xfId="10305"/>
    <cellStyle name="Énfasis6 28 20" xfId="31082"/>
    <cellStyle name="Énfasis6 28 21" xfId="31207"/>
    <cellStyle name="Énfasis6 28 22" xfId="33923"/>
    <cellStyle name="Énfasis6 28 23" xfId="32919"/>
    <cellStyle name="Énfasis6 28 24" xfId="33134"/>
    <cellStyle name="Énfasis6 28 25" xfId="35928"/>
    <cellStyle name="Énfasis6 28 26" xfId="37336"/>
    <cellStyle name="Énfasis6 28 27" xfId="38744"/>
    <cellStyle name="Énfasis6 28 28" xfId="40150"/>
    <cellStyle name="Énfasis6 28 29" xfId="41555"/>
    <cellStyle name="Énfasis6 28 3" xfId="10144"/>
    <cellStyle name="Énfasis6 28 30" xfId="42955"/>
    <cellStyle name="Énfasis6 28 31" xfId="44354"/>
    <cellStyle name="Énfasis6 28 32" xfId="45748"/>
    <cellStyle name="Énfasis6 28 33" xfId="47129"/>
    <cellStyle name="Énfasis6 28 34" xfId="48496"/>
    <cellStyle name="Énfasis6 28 35" xfId="49846"/>
    <cellStyle name="Énfasis6 28 36" xfId="51165"/>
    <cellStyle name="Énfasis6 28 37" xfId="52460"/>
    <cellStyle name="Énfasis6 28 4" xfId="9431"/>
    <cellStyle name="Énfasis6 28 5" xfId="10150"/>
    <cellStyle name="Énfasis6 28 6" xfId="8308"/>
    <cellStyle name="Énfasis6 28 7" xfId="10579"/>
    <cellStyle name="Énfasis6 28 8" xfId="11987"/>
    <cellStyle name="Énfasis6 28 9" xfId="13395"/>
    <cellStyle name="Énfasis6 29" xfId="5972"/>
    <cellStyle name="Énfasis6 29 10" xfId="18699"/>
    <cellStyle name="Énfasis6 29 11" xfId="20107"/>
    <cellStyle name="Énfasis6 29 12" xfId="21515"/>
    <cellStyle name="Énfasis6 29 13" xfId="22923"/>
    <cellStyle name="Énfasis6 29 14" xfId="24331"/>
    <cellStyle name="Énfasis6 29 15" xfId="25739"/>
    <cellStyle name="Énfasis6 29 16" xfId="27147"/>
    <cellStyle name="Énfasis6 29 17" xfId="28555"/>
    <cellStyle name="Énfasis6 29 18" xfId="29965"/>
    <cellStyle name="Énfasis6 29 19" xfId="31372"/>
    <cellStyle name="Énfasis6 29 2" xfId="10424"/>
    <cellStyle name="Énfasis6 29 20" xfId="32981"/>
    <cellStyle name="Énfasis6 29 21" xfId="35756"/>
    <cellStyle name="Énfasis6 29 22" xfId="35301"/>
    <cellStyle name="Énfasis6 29 23" xfId="37010"/>
    <cellStyle name="Énfasis6 29 24" xfId="38418"/>
    <cellStyle name="Énfasis6 29 25" xfId="39824"/>
    <cellStyle name="Énfasis6 29 26" xfId="41229"/>
    <cellStyle name="Énfasis6 29 27" xfId="42631"/>
    <cellStyle name="Énfasis6 29 28" xfId="44030"/>
    <cellStyle name="Énfasis6 29 29" xfId="45426"/>
    <cellStyle name="Énfasis6 29 3" xfId="9507"/>
    <cellStyle name="Énfasis6 29 30" xfId="46813"/>
    <cellStyle name="Énfasis6 29 31" xfId="48183"/>
    <cellStyle name="Énfasis6 29 32" xfId="49535"/>
    <cellStyle name="Énfasis6 29 33" xfId="50861"/>
    <cellStyle name="Énfasis6 29 34" xfId="52165"/>
    <cellStyle name="Énfasis6 29 35" xfId="53420"/>
    <cellStyle name="Énfasis6 29 36" xfId="54609"/>
    <cellStyle name="Énfasis6 29 37" xfId="55693"/>
    <cellStyle name="Énfasis6 29 4" xfId="8832"/>
    <cellStyle name="Énfasis6 29 5" xfId="11659"/>
    <cellStyle name="Énfasis6 29 6" xfId="13067"/>
    <cellStyle name="Énfasis6 29 7" xfId="14475"/>
    <cellStyle name="Énfasis6 29 8" xfId="15883"/>
    <cellStyle name="Énfasis6 29 9" xfId="17291"/>
    <cellStyle name="Énfasis6 3" xfId="493"/>
    <cellStyle name="Énfasis6 3 10" xfId="2125"/>
    <cellStyle name="Énfasis6 3 11" xfId="2271"/>
    <cellStyle name="Énfasis6 3 12" xfId="2460"/>
    <cellStyle name="Énfasis6 3 13" xfId="2617"/>
    <cellStyle name="Énfasis6 3 14" xfId="2766"/>
    <cellStyle name="Énfasis6 3 15" xfId="2907"/>
    <cellStyle name="Énfasis6 3 16" xfId="3086"/>
    <cellStyle name="Énfasis6 3 2" xfId="863"/>
    <cellStyle name="Énfasis6 3 2 2" xfId="57979"/>
    <cellStyle name="Énfasis6 3 3" xfId="1023"/>
    <cellStyle name="Énfasis6 3 3 2" xfId="58058"/>
    <cellStyle name="Énfasis6 3 4" xfId="1183"/>
    <cellStyle name="Énfasis6 3 4 2" xfId="58127"/>
    <cellStyle name="Énfasis6 3 5" xfId="1343"/>
    <cellStyle name="Énfasis6 3 6" xfId="1502"/>
    <cellStyle name="Énfasis6 3 7" xfId="1661"/>
    <cellStyle name="Énfasis6 3 8" xfId="1817"/>
    <cellStyle name="Énfasis6 3 9" xfId="1973"/>
    <cellStyle name="Énfasis6 30" xfId="6099"/>
    <cellStyle name="Énfasis6 30 10" xfId="21805"/>
    <cellStyle name="Énfasis6 30 11" xfId="23213"/>
    <cellStyle name="Énfasis6 30 12" xfId="24621"/>
    <cellStyle name="Énfasis6 30 13" xfId="26029"/>
    <cellStyle name="Énfasis6 30 14" xfId="27437"/>
    <cellStyle name="Énfasis6 30 15" xfId="28845"/>
    <cellStyle name="Énfasis6 30 16" xfId="30255"/>
    <cellStyle name="Énfasis6 30 17" xfId="31662"/>
    <cellStyle name="Énfasis6 30 18" xfId="33072"/>
    <cellStyle name="Énfasis6 30 19" xfId="34478"/>
    <cellStyle name="Énfasis6 30 2" xfId="10541"/>
    <cellStyle name="Énfasis6 30 20" xfId="35890"/>
    <cellStyle name="Énfasis6 30 21" xfId="37298"/>
    <cellStyle name="Énfasis6 30 22" xfId="38706"/>
    <cellStyle name="Énfasis6 30 23" xfId="40112"/>
    <cellStyle name="Énfasis6 30 24" xfId="41517"/>
    <cellStyle name="Énfasis6 30 25" xfId="42917"/>
    <cellStyle name="Énfasis6 30 26" xfId="44316"/>
    <cellStyle name="Énfasis6 30 27" xfId="45711"/>
    <cellStyle name="Énfasis6 30 28" xfId="47092"/>
    <cellStyle name="Énfasis6 30 29" xfId="48459"/>
    <cellStyle name="Énfasis6 30 3" xfId="11949"/>
    <cellStyle name="Énfasis6 30 30" xfId="49809"/>
    <cellStyle name="Énfasis6 30 31" xfId="51129"/>
    <cellStyle name="Énfasis6 30 32" xfId="52424"/>
    <cellStyle name="Énfasis6 30 33" xfId="53665"/>
    <cellStyle name="Énfasis6 30 34" xfId="54829"/>
    <cellStyle name="Énfasis6 30 35" xfId="55891"/>
    <cellStyle name="Énfasis6 30 36" xfId="56796"/>
    <cellStyle name="Énfasis6 30 37" xfId="57476"/>
    <cellStyle name="Énfasis6 30 4" xfId="13357"/>
    <cellStyle name="Énfasis6 30 5" xfId="14765"/>
    <cellStyle name="Énfasis6 30 6" xfId="16173"/>
    <cellStyle name="Énfasis6 30 7" xfId="17581"/>
    <cellStyle name="Énfasis6 30 8" xfId="18989"/>
    <cellStyle name="Énfasis6 30 9" xfId="20397"/>
    <cellStyle name="Énfasis6 31" xfId="6226"/>
    <cellStyle name="Énfasis6 31 10" xfId="21922"/>
    <cellStyle name="Énfasis6 31 11" xfId="23330"/>
    <cellStyle name="Énfasis6 31 12" xfId="24738"/>
    <cellStyle name="Énfasis6 31 13" xfId="26146"/>
    <cellStyle name="Énfasis6 31 14" xfId="27554"/>
    <cellStyle name="Énfasis6 31 15" xfId="28962"/>
    <cellStyle name="Énfasis6 31 16" xfId="30372"/>
    <cellStyle name="Énfasis6 31 17" xfId="31779"/>
    <cellStyle name="Énfasis6 31 18" xfId="33188"/>
    <cellStyle name="Énfasis6 31 19" xfId="34595"/>
    <cellStyle name="Énfasis6 31 2" xfId="10658"/>
    <cellStyle name="Énfasis6 31 20" xfId="36007"/>
    <cellStyle name="Énfasis6 31 21" xfId="37415"/>
    <cellStyle name="Énfasis6 31 22" xfId="38823"/>
    <cellStyle name="Énfasis6 31 23" xfId="40229"/>
    <cellStyle name="Énfasis6 31 24" xfId="41633"/>
    <cellStyle name="Énfasis6 31 25" xfId="43033"/>
    <cellStyle name="Énfasis6 31 26" xfId="44432"/>
    <cellStyle name="Énfasis6 31 27" xfId="45825"/>
    <cellStyle name="Énfasis6 31 28" xfId="47204"/>
    <cellStyle name="Énfasis6 31 29" xfId="48570"/>
    <cellStyle name="Énfasis6 31 3" xfId="12066"/>
    <cellStyle name="Énfasis6 31 30" xfId="49920"/>
    <cellStyle name="Énfasis6 31 31" xfId="51239"/>
    <cellStyle name="Énfasis6 31 32" xfId="52532"/>
    <cellStyle name="Énfasis6 31 33" xfId="53770"/>
    <cellStyle name="Énfasis6 31 34" xfId="54924"/>
    <cellStyle name="Énfasis6 31 35" xfId="55975"/>
    <cellStyle name="Énfasis6 31 36" xfId="56855"/>
    <cellStyle name="Énfasis6 31 37" xfId="57513"/>
    <cellStyle name="Énfasis6 31 4" xfId="13474"/>
    <cellStyle name="Énfasis6 31 5" xfId="14882"/>
    <cellStyle name="Énfasis6 31 6" xfId="16290"/>
    <cellStyle name="Énfasis6 31 7" xfId="17698"/>
    <cellStyle name="Énfasis6 31 8" xfId="19106"/>
    <cellStyle name="Énfasis6 31 9" xfId="20514"/>
    <cellStyle name="Énfasis6 32" xfId="6353"/>
    <cellStyle name="Énfasis6 32 10" xfId="22036"/>
    <cellStyle name="Énfasis6 32 11" xfId="23444"/>
    <cellStyle name="Énfasis6 32 12" xfId="24852"/>
    <cellStyle name="Énfasis6 32 13" xfId="26260"/>
    <cellStyle name="Énfasis6 32 14" xfId="27668"/>
    <cellStyle name="Énfasis6 32 15" xfId="29077"/>
    <cellStyle name="Énfasis6 32 16" xfId="30486"/>
    <cellStyle name="Énfasis6 32 17" xfId="31894"/>
    <cellStyle name="Énfasis6 32 18" xfId="33303"/>
    <cellStyle name="Énfasis6 32 19" xfId="34711"/>
    <cellStyle name="Énfasis6 32 2" xfId="10772"/>
    <cellStyle name="Énfasis6 32 20" xfId="36122"/>
    <cellStyle name="Énfasis6 32 21" xfId="37530"/>
    <cellStyle name="Énfasis6 32 22" xfId="38936"/>
    <cellStyle name="Énfasis6 32 23" xfId="40342"/>
    <cellStyle name="Énfasis6 32 24" xfId="41746"/>
    <cellStyle name="Énfasis6 32 25" xfId="43146"/>
    <cellStyle name="Énfasis6 32 26" xfId="44545"/>
    <cellStyle name="Énfasis6 32 27" xfId="45938"/>
    <cellStyle name="Énfasis6 32 28" xfId="47315"/>
    <cellStyle name="Énfasis6 32 29" xfId="48680"/>
    <cellStyle name="Énfasis6 32 3" xfId="12180"/>
    <cellStyle name="Énfasis6 32 30" xfId="50026"/>
    <cellStyle name="Énfasis6 32 31" xfId="51342"/>
    <cellStyle name="Énfasis6 32 32" xfId="52631"/>
    <cellStyle name="Énfasis6 32 33" xfId="53862"/>
    <cellStyle name="Énfasis6 32 34" xfId="55005"/>
    <cellStyle name="Énfasis6 32 35" xfId="56047"/>
    <cellStyle name="Énfasis6 32 36" xfId="56912"/>
    <cellStyle name="Énfasis6 32 37" xfId="57549"/>
    <cellStyle name="Énfasis6 32 4" xfId="13588"/>
    <cellStyle name="Énfasis6 32 5" xfId="14996"/>
    <cellStyle name="Énfasis6 32 6" xfId="16404"/>
    <cellStyle name="Énfasis6 32 7" xfId="17812"/>
    <cellStyle name="Énfasis6 32 8" xfId="19220"/>
    <cellStyle name="Énfasis6 32 9" xfId="20628"/>
    <cellStyle name="Énfasis6 33" xfId="6480"/>
    <cellStyle name="Énfasis6 33 10" xfId="22152"/>
    <cellStyle name="Énfasis6 33 11" xfId="23560"/>
    <cellStyle name="Énfasis6 33 12" xfId="24968"/>
    <cellStyle name="Énfasis6 33 13" xfId="26376"/>
    <cellStyle name="Énfasis6 33 14" xfId="27784"/>
    <cellStyle name="Énfasis6 33 15" xfId="29193"/>
    <cellStyle name="Énfasis6 33 16" xfId="30602"/>
    <cellStyle name="Énfasis6 33 17" xfId="32010"/>
    <cellStyle name="Énfasis6 33 18" xfId="33419"/>
    <cellStyle name="Énfasis6 33 19" xfId="34827"/>
    <cellStyle name="Énfasis6 33 2" xfId="10888"/>
    <cellStyle name="Énfasis6 33 20" xfId="36238"/>
    <cellStyle name="Énfasis6 33 21" xfId="37646"/>
    <cellStyle name="Énfasis6 33 22" xfId="39052"/>
    <cellStyle name="Énfasis6 33 23" xfId="40457"/>
    <cellStyle name="Énfasis6 33 24" xfId="41861"/>
    <cellStyle name="Énfasis6 33 25" xfId="43261"/>
    <cellStyle name="Énfasis6 33 26" xfId="44659"/>
    <cellStyle name="Énfasis6 33 27" xfId="46051"/>
    <cellStyle name="Énfasis6 33 28" xfId="47428"/>
    <cellStyle name="Énfasis6 33 29" xfId="48793"/>
    <cellStyle name="Énfasis6 33 3" xfId="12296"/>
    <cellStyle name="Énfasis6 33 30" xfId="50134"/>
    <cellStyle name="Énfasis6 33 31" xfId="51447"/>
    <cellStyle name="Énfasis6 33 32" xfId="52732"/>
    <cellStyle name="Énfasis6 33 33" xfId="53953"/>
    <cellStyle name="Énfasis6 33 34" xfId="55091"/>
    <cellStyle name="Énfasis6 33 35" xfId="56120"/>
    <cellStyle name="Énfasis6 33 36" xfId="56972"/>
    <cellStyle name="Énfasis6 33 37" xfId="57585"/>
    <cellStyle name="Énfasis6 33 4" xfId="13704"/>
    <cellStyle name="Énfasis6 33 5" xfId="15112"/>
    <cellStyle name="Énfasis6 33 6" xfId="16520"/>
    <cellStyle name="Énfasis6 33 7" xfId="17928"/>
    <cellStyle name="Énfasis6 33 8" xfId="19336"/>
    <cellStyle name="Énfasis6 33 9" xfId="20744"/>
    <cellStyle name="Énfasis6 34" xfId="6607"/>
    <cellStyle name="Énfasis6 34 10" xfId="22266"/>
    <cellStyle name="Énfasis6 34 11" xfId="23674"/>
    <cellStyle name="Énfasis6 34 12" xfId="25082"/>
    <cellStyle name="Énfasis6 34 13" xfId="26490"/>
    <cellStyle name="Énfasis6 34 14" xfId="27898"/>
    <cellStyle name="Énfasis6 34 15" xfId="29307"/>
    <cellStyle name="Énfasis6 34 16" xfId="30716"/>
    <cellStyle name="Énfasis6 34 17" xfId="32124"/>
    <cellStyle name="Énfasis6 34 18" xfId="33532"/>
    <cellStyle name="Énfasis6 34 19" xfId="34941"/>
    <cellStyle name="Énfasis6 34 2" xfId="11002"/>
    <cellStyle name="Énfasis6 34 20" xfId="36352"/>
    <cellStyle name="Énfasis6 34 21" xfId="37760"/>
    <cellStyle name="Énfasis6 34 22" xfId="39166"/>
    <cellStyle name="Énfasis6 34 23" xfId="40571"/>
    <cellStyle name="Énfasis6 34 24" xfId="41975"/>
    <cellStyle name="Énfasis6 34 25" xfId="43375"/>
    <cellStyle name="Énfasis6 34 26" xfId="44772"/>
    <cellStyle name="Énfasis6 34 27" xfId="46164"/>
    <cellStyle name="Énfasis6 34 28" xfId="47541"/>
    <cellStyle name="Énfasis6 34 29" xfId="48903"/>
    <cellStyle name="Énfasis6 34 3" xfId="12410"/>
    <cellStyle name="Énfasis6 34 30" xfId="50242"/>
    <cellStyle name="Énfasis6 34 31" xfId="51552"/>
    <cellStyle name="Énfasis6 34 32" xfId="52832"/>
    <cellStyle name="Énfasis6 34 33" xfId="54049"/>
    <cellStyle name="Énfasis6 34 34" xfId="55177"/>
    <cellStyle name="Énfasis6 34 35" xfId="56195"/>
    <cellStyle name="Énfasis6 34 36" xfId="57026"/>
    <cellStyle name="Énfasis6 34 37" xfId="57621"/>
    <cellStyle name="Énfasis6 34 4" xfId="13818"/>
    <cellStyle name="Énfasis6 34 5" xfId="15226"/>
    <cellStyle name="Énfasis6 34 6" xfId="16634"/>
    <cellStyle name="Énfasis6 34 7" xfId="18042"/>
    <cellStyle name="Énfasis6 34 8" xfId="19450"/>
    <cellStyle name="Énfasis6 34 9" xfId="20858"/>
    <cellStyle name="Énfasis6 35" xfId="6734"/>
    <cellStyle name="Énfasis6 35 10" xfId="22378"/>
    <cellStyle name="Énfasis6 35 11" xfId="23786"/>
    <cellStyle name="Énfasis6 35 12" xfId="25194"/>
    <cellStyle name="Énfasis6 35 13" xfId="26602"/>
    <cellStyle name="Énfasis6 35 14" xfId="28010"/>
    <cellStyle name="Énfasis6 35 15" xfId="29419"/>
    <cellStyle name="Énfasis6 35 16" xfId="30828"/>
    <cellStyle name="Énfasis6 35 17" xfId="32236"/>
    <cellStyle name="Énfasis6 35 18" xfId="33644"/>
    <cellStyle name="Énfasis6 35 19" xfId="35052"/>
    <cellStyle name="Énfasis6 35 2" xfId="11114"/>
    <cellStyle name="Énfasis6 35 20" xfId="36464"/>
    <cellStyle name="Énfasis6 35 21" xfId="37872"/>
    <cellStyle name="Énfasis6 35 22" xfId="39278"/>
    <cellStyle name="Énfasis6 35 23" xfId="40683"/>
    <cellStyle name="Énfasis6 35 24" xfId="42087"/>
    <cellStyle name="Énfasis6 35 25" xfId="43486"/>
    <cellStyle name="Énfasis6 35 26" xfId="44882"/>
    <cellStyle name="Énfasis6 35 27" xfId="46274"/>
    <cellStyle name="Énfasis6 35 28" xfId="47651"/>
    <cellStyle name="Énfasis6 35 29" xfId="49010"/>
    <cellStyle name="Énfasis6 35 3" xfId="12522"/>
    <cellStyle name="Énfasis6 35 30" xfId="50349"/>
    <cellStyle name="Énfasis6 35 31" xfId="51659"/>
    <cellStyle name="Énfasis6 35 32" xfId="52935"/>
    <cellStyle name="Énfasis6 35 33" xfId="54142"/>
    <cellStyle name="Énfasis6 35 34" xfId="55262"/>
    <cellStyle name="Énfasis6 35 35" xfId="56269"/>
    <cellStyle name="Énfasis6 35 36" xfId="57084"/>
    <cellStyle name="Énfasis6 35 37" xfId="57657"/>
    <cellStyle name="Énfasis6 35 4" xfId="13930"/>
    <cellStyle name="Énfasis6 35 5" xfId="15338"/>
    <cellStyle name="Énfasis6 35 6" xfId="16746"/>
    <cellStyle name="Énfasis6 35 7" xfId="18154"/>
    <cellStyle name="Énfasis6 35 8" xfId="19562"/>
    <cellStyle name="Énfasis6 35 9" xfId="20970"/>
    <cellStyle name="Énfasis6 36" xfId="6861"/>
    <cellStyle name="Énfasis6 36 10" xfId="22487"/>
    <cellStyle name="Énfasis6 36 11" xfId="23895"/>
    <cellStyle name="Énfasis6 36 12" xfId="25303"/>
    <cellStyle name="Énfasis6 36 13" xfId="26711"/>
    <cellStyle name="Énfasis6 36 14" xfId="28119"/>
    <cellStyle name="Énfasis6 36 15" xfId="29528"/>
    <cellStyle name="Énfasis6 36 16" xfId="30937"/>
    <cellStyle name="Énfasis6 36 17" xfId="32345"/>
    <cellStyle name="Énfasis6 36 18" xfId="33752"/>
    <cellStyle name="Énfasis6 36 19" xfId="35161"/>
    <cellStyle name="Énfasis6 36 2" xfId="11223"/>
    <cellStyle name="Énfasis6 36 20" xfId="36573"/>
    <cellStyle name="Énfasis6 36 21" xfId="37981"/>
    <cellStyle name="Énfasis6 36 22" xfId="39387"/>
    <cellStyle name="Énfasis6 36 23" xfId="40792"/>
    <cellStyle name="Énfasis6 36 24" xfId="42196"/>
    <cellStyle name="Énfasis6 36 25" xfId="43595"/>
    <cellStyle name="Énfasis6 36 26" xfId="44991"/>
    <cellStyle name="Énfasis6 36 27" xfId="46382"/>
    <cellStyle name="Énfasis6 36 28" xfId="47756"/>
    <cellStyle name="Énfasis6 36 29" xfId="49115"/>
    <cellStyle name="Énfasis6 36 3" xfId="12631"/>
    <cellStyle name="Énfasis6 36 30" xfId="50452"/>
    <cellStyle name="Énfasis6 36 31" xfId="51760"/>
    <cellStyle name="Énfasis6 36 32" xfId="53030"/>
    <cellStyle name="Énfasis6 36 33" xfId="54233"/>
    <cellStyle name="Énfasis6 36 34" xfId="55344"/>
    <cellStyle name="Énfasis6 36 35" xfId="56344"/>
    <cellStyle name="Énfasis6 36 36" xfId="57143"/>
    <cellStyle name="Énfasis6 36 37" xfId="57693"/>
    <cellStyle name="Énfasis6 36 4" xfId="14039"/>
    <cellStyle name="Énfasis6 36 5" xfId="15447"/>
    <cellStyle name="Énfasis6 36 6" xfId="16855"/>
    <cellStyle name="Énfasis6 36 7" xfId="18263"/>
    <cellStyle name="Énfasis6 36 8" xfId="19671"/>
    <cellStyle name="Énfasis6 36 9" xfId="21079"/>
    <cellStyle name="Énfasis6 37" xfId="6988"/>
    <cellStyle name="Énfasis6 37 10" xfId="22593"/>
    <cellStyle name="Énfasis6 37 11" xfId="24001"/>
    <cellStyle name="Énfasis6 37 12" xfId="25409"/>
    <cellStyle name="Énfasis6 37 13" xfId="26817"/>
    <cellStyle name="Énfasis6 37 14" xfId="28225"/>
    <cellStyle name="Énfasis6 37 15" xfId="29634"/>
    <cellStyle name="Énfasis6 37 16" xfId="31043"/>
    <cellStyle name="Énfasis6 37 17" xfId="32451"/>
    <cellStyle name="Énfasis6 37 18" xfId="33858"/>
    <cellStyle name="Énfasis6 37 19" xfId="35267"/>
    <cellStyle name="Énfasis6 37 2" xfId="11329"/>
    <cellStyle name="Énfasis6 37 20" xfId="36679"/>
    <cellStyle name="Énfasis6 37 21" xfId="38087"/>
    <cellStyle name="Énfasis6 37 22" xfId="39493"/>
    <cellStyle name="Énfasis6 37 23" xfId="40898"/>
    <cellStyle name="Énfasis6 37 24" xfId="42301"/>
    <cellStyle name="Énfasis6 37 25" xfId="43700"/>
    <cellStyle name="Énfasis6 37 26" xfId="45096"/>
    <cellStyle name="Énfasis6 37 27" xfId="46486"/>
    <cellStyle name="Énfasis6 37 28" xfId="47860"/>
    <cellStyle name="Énfasis6 37 29" xfId="49218"/>
    <cellStyle name="Énfasis6 37 3" xfId="12737"/>
    <cellStyle name="Énfasis6 37 30" xfId="50552"/>
    <cellStyle name="Énfasis6 37 31" xfId="51857"/>
    <cellStyle name="Énfasis6 37 32" xfId="53125"/>
    <cellStyle name="Énfasis6 37 33" xfId="54327"/>
    <cellStyle name="Énfasis6 37 34" xfId="55431"/>
    <cellStyle name="Énfasis6 37 35" xfId="56415"/>
    <cellStyle name="Énfasis6 37 36" xfId="57197"/>
    <cellStyle name="Énfasis6 37 37" xfId="57728"/>
    <cellStyle name="Énfasis6 37 4" xfId="14145"/>
    <cellStyle name="Énfasis6 37 5" xfId="15553"/>
    <cellStyle name="Énfasis6 37 6" xfId="16961"/>
    <cellStyle name="Énfasis6 37 7" xfId="18369"/>
    <cellStyle name="Énfasis6 37 8" xfId="19777"/>
    <cellStyle name="Énfasis6 37 9" xfId="21185"/>
    <cellStyle name="Énfasis6 38" xfId="7115"/>
    <cellStyle name="Énfasis6 38 10" xfId="22696"/>
    <cellStyle name="Énfasis6 38 11" xfId="24104"/>
    <cellStyle name="Énfasis6 38 12" xfId="25512"/>
    <cellStyle name="Énfasis6 38 13" xfId="26920"/>
    <cellStyle name="Énfasis6 38 14" xfId="28328"/>
    <cellStyle name="Énfasis6 38 15" xfId="29737"/>
    <cellStyle name="Énfasis6 38 16" xfId="31144"/>
    <cellStyle name="Énfasis6 38 17" xfId="32554"/>
    <cellStyle name="Énfasis6 38 18" xfId="33961"/>
    <cellStyle name="Énfasis6 38 19" xfId="35369"/>
    <cellStyle name="Énfasis6 38 2" xfId="11432"/>
    <cellStyle name="Énfasis6 38 20" xfId="36782"/>
    <cellStyle name="Énfasis6 38 21" xfId="38190"/>
    <cellStyle name="Énfasis6 38 22" xfId="39596"/>
    <cellStyle name="Énfasis6 38 23" xfId="41001"/>
    <cellStyle name="Énfasis6 38 24" xfId="42404"/>
    <cellStyle name="Énfasis6 38 25" xfId="43803"/>
    <cellStyle name="Énfasis6 38 26" xfId="45199"/>
    <cellStyle name="Énfasis6 38 27" xfId="46589"/>
    <cellStyle name="Énfasis6 38 28" xfId="47961"/>
    <cellStyle name="Énfasis6 38 29" xfId="49314"/>
    <cellStyle name="Énfasis6 38 3" xfId="12840"/>
    <cellStyle name="Énfasis6 38 30" xfId="50646"/>
    <cellStyle name="Énfasis6 38 31" xfId="51950"/>
    <cellStyle name="Énfasis6 38 32" xfId="53213"/>
    <cellStyle name="Énfasis6 38 33" xfId="54409"/>
    <cellStyle name="Énfasis6 38 34" xfId="55507"/>
    <cellStyle name="Énfasis6 38 35" xfId="56478"/>
    <cellStyle name="Énfasis6 38 36" xfId="57251"/>
    <cellStyle name="Énfasis6 38 37" xfId="57762"/>
    <cellStyle name="Énfasis6 38 4" xfId="14248"/>
    <cellStyle name="Énfasis6 38 5" xfId="15656"/>
    <cellStyle name="Énfasis6 38 6" xfId="17064"/>
    <cellStyle name="Énfasis6 38 7" xfId="18472"/>
    <cellStyle name="Énfasis6 38 8" xfId="19880"/>
    <cellStyle name="Énfasis6 38 9" xfId="21288"/>
    <cellStyle name="Énfasis6 39" xfId="7242"/>
    <cellStyle name="Énfasis6 39 10" xfId="22795"/>
    <cellStyle name="Énfasis6 39 11" xfId="24203"/>
    <cellStyle name="Énfasis6 39 12" xfId="25611"/>
    <cellStyle name="Énfasis6 39 13" xfId="27019"/>
    <cellStyle name="Énfasis6 39 14" xfId="28427"/>
    <cellStyle name="Énfasis6 39 15" xfId="29837"/>
    <cellStyle name="Énfasis6 39 16" xfId="31244"/>
    <cellStyle name="Énfasis6 39 17" xfId="32654"/>
    <cellStyle name="Énfasis6 39 18" xfId="34061"/>
    <cellStyle name="Énfasis6 39 19" xfId="35469"/>
    <cellStyle name="Énfasis6 39 2" xfId="11531"/>
    <cellStyle name="Énfasis6 39 20" xfId="36882"/>
    <cellStyle name="Énfasis6 39 21" xfId="38290"/>
    <cellStyle name="Énfasis6 39 22" xfId="39696"/>
    <cellStyle name="Énfasis6 39 23" xfId="41101"/>
    <cellStyle name="Énfasis6 39 24" xfId="42503"/>
    <cellStyle name="Énfasis6 39 25" xfId="43902"/>
    <cellStyle name="Énfasis6 39 26" xfId="45298"/>
    <cellStyle name="Énfasis6 39 27" xfId="46686"/>
    <cellStyle name="Énfasis6 39 28" xfId="48056"/>
    <cellStyle name="Énfasis6 39 29" xfId="49409"/>
    <cellStyle name="Énfasis6 39 3" xfId="12939"/>
    <cellStyle name="Énfasis6 39 30" xfId="50737"/>
    <cellStyle name="Énfasis6 39 31" xfId="52041"/>
    <cellStyle name="Énfasis6 39 32" xfId="53301"/>
    <cellStyle name="Énfasis6 39 33" xfId="54495"/>
    <cellStyle name="Énfasis6 39 34" xfId="55586"/>
    <cellStyle name="Énfasis6 39 35" xfId="56549"/>
    <cellStyle name="Énfasis6 39 36" xfId="57304"/>
    <cellStyle name="Énfasis6 39 37" xfId="57796"/>
    <cellStyle name="Énfasis6 39 4" xfId="14347"/>
    <cellStyle name="Énfasis6 39 5" xfId="15755"/>
    <cellStyle name="Énfasis6 39 6" xfId="17163"/>
    <cellStyle name="Énfasis6 39 7" xfId="18571"/>
    <cellStyle name="Énfasis6 39 8" xfId="19979"/>
    <cellStyle name="Énfasis6 39 9" xfId="21387"/>
    <cellStyle name="Énfasis6 4" xfId="2794"/>
    <cellStyle name="Énfasis6 4 2" xfId="3087"/>
    <cellStyle name="Énfasis6 40" xfId="7369"/>
    <cellStyle name="Énfasis6 40 10" xfId="22893"/>
    <cellStyle name="Énfasis6 40 11" xfId="24301"/>
    <cellStyle name="Énfasis6 40 12" xfId="25709"/>
    <cellStyle name="Énfasis6 40 13" xfId="27117"/>
    <cellStyle name="Énfasis6 40 14" xfId="28525"/>
    <cellStyle name="Énfasis6 40 15" xfId="29935"/>
    <cellStyle name="Énfasis6 40 16" xfId="31342"/>
    <cellStyle name="Énfasis6 40 17" xfId="32752"/>
    <cellStyle name="Énfasis6 40 18" xfId="34158"/>
    <cellStyle name="Énfasis6 40 19" xfId="35567"/>
    <cellStyle name="Énfasis6 40 2" xfId="11629"/>
    <cellStyle name="Énfasis6 40 20" xfId="36980"/>
    <cellStyle name="Énfasis6 40 21" xfId="38388"/>
    <cellStyle name="Énfasis6 40 22" xfId="39794"/>
    <cellStyle name="Énfasis6 40 23" xfId="41199"/>
    <cellStyle name="Énfasis6 40 24" xfId="42601"/>
    <cellStyle name="Énfasis6 40 25" xfId="44000"/>
    <cellStyle name="Énfasis6 40 26" xfId="45396"/>
    <cellStyle name="Énfasis6 40 27" xfId="46784"/>
    <cellStyle name="Énfasis6 40 28" xfId="48154"/>
    <cellStyle name="Énfasis6 40 29" xfId="49506"/>
    <cellStyle name="Énfasis6 40 3" xfId="13037"/>
    <cellStyle name="Énfasis6 40 30" xfId="50832"/>
    <cellStyle name="Énfasis6 40 31" xfId="52136"/>
    <cellStyle name="Énfasis6 40 32" xfId="53391"/>
    <cellStyle name="Énfasis6 40 33" xfId="54580"/>
    <cellStyle name="Énfasis6 40 34" xfId="55665"/>
    <cellStyle name="Énfasis6 40 35" xfId="56618"/>
    <cellStyle name="Énfasis6 40 36" xfId="57355"/>
    <cellStyle name="Énfasis6 40 37" xfId="57830"/>
    <cellStyle name="Énfasis6 40 4" xfId="14445"/>
    <cellStyle name="Énfasis6 40 5" xfId="15853"/>
    <cellStyle name="Énfasis6 40 6" xfId="17261"/>
    <cellStyle name="Énfasis6 40 7" xfId="18669"/>
    <cellStyle name="Énfasis6 40 8" xfId="20077"/>
    <cellStyle name="Énfasis6 40 9" xfId="21485"/>
    <cellStyle name="Énfasis6 41" xfId="7495"/>
    <cellStyle name="Énfasis6 41 10" xfId="22981"/>
    <cellStyle name="Énfasis6 41 11" xfId="24389"/>
    <cellStyle name="Énfasis6 41 12" xfId="25797"/>
    <cellStyle name="Énfasis6 41 13" xfId="27205"/>
    <cellStyle name="Énfasis6 41 14" xfId="28613"/>
    <cellStyle name="Énfasis6 41 15" xfId="30023"/>
    <cellStyle name="Énfasis6 41 16" xfId="31430"/>
    <cellStyle name="Énfasis6 41 17" xfId="32840"/>
    <cellStyle name="Énfasis6 41 18" xfId="34246"/>
    <cellStyle name="Énfasis6 41 19" xfId="35655"/>
    <cellStyle name="Énfasis6 41 2" xfId="11717"/>
    <cellStyle name="Énfasis6 41 20" xfId="37068"/>
    <cellStyle name="Énfasis6 41 21" xfId="38476"/>
    <cellStyle name="Énfasis6 41 22" xfId="39882"/>
    <cellStyle name="Énfasis6 41 23" xfId="41287"/>
    <cellStyle name="Énfasis6 41 24" xfId="42689"/>
    <cellStyle name="Énfasis6 41 25" xfId="44088"/>
    <cellStyle name="Énfasis6 41 26" xfId="45484"/>
    <cellStyle name="Énfasis6 41 27" xfId="46870"/>
    <cellStyle name="Énfasis6 41 28" xfId="48240"/>
    <cellStyle name="Énfasis6 41 29" xfId="49592"/>
    <cellStyle name="Énfasis6 41 3" xfId="13125"/>
    <cellStyle name="Énfasis6 41 30" xfId="50918"/>
    <cellStyle name="Énfasis6 41 31" xfId="52221"/>
    <cellStyle name="Énfasis6 41 32" xfId="53474"/>
    <cellStyle name="Énfasis6 41 33" xfId="54659"/>
    <cellStyle name="Énfasis6 41 34" xfId="55737"/>
    <cellStyle name="Énfasis6 41 35" xfId="56676"/>
    <cellStyle name="Énfasis6 41 36" xfId="57402"/>
    <cellStyle name="Énfasis6 41 37" xfId="57862"/>
    <cellStyle name="Énfasis6 41 4" xfId="14533"/>
    <cellStyle name="Énfasis6 41 5" xfId="15941"/>
    <cellStyle name="Énfasis6 41 6" xfId="17349"/>
    <cellStyle name="Énfasis6 41 7" xfId="18757"/>
    <cellStyle name="Énfasis6 41 8" xfId="20165"/>
    <cellStyle name="Énfasis6 41 9" xfId="21573"/>
    <cellStyle name="Énfasis6 42" xfId="7622"/>
    <cellStyle name="Énfasis6 43" xfId="8491"/>
    <cellStyle name="Énfasis6 44" xfId="8956"/>
    <cellStyle name="Énfasis6 45" xfId="8067"/>
    <cellStyle name="Énfasis6 46" xfId="11039"/>
    <cellStyle name="Énfasis6 47" xfId="12447"/>
    <cellStyle name="Énfasis6 48" xfId="13855"/>
    <cellStyle name="Énfasis6 49" xfId="15263"/>
    <cellStyle name="Énfasis6 5" xfId="3088"/>
    <cellStyle name="Énfasis6 50" xfId="16671"/>
    <cellStyle name="Énfasis6 51" xfId="18079"/>
    <cellStyle name="Énfasis6 52" xfId="19487"/>
    <cellStyle name="Énfasis6 53" xfId="20895"/>
    <cellStyle name="Énfasis6 54" xfId="22303"/>
    <cellStyle name="Énfasis6 55" xfId="23711"/>
    <cellStyle name="Énfasis6 56" xfId="25119"/>
    <cellStyle name="Énfasis6 57" xfId="26527"/>
    <cellStyle name="Énfasis6 58" xfId="27935"/>
    <cellStyle name="Énfasis6 59" xfId="29344"/>
    <cellStyle name="Énfasis6 6" xfId="3089"/>
    <cellStyle name="Énfasis6 60" xfId="35514"/>
    <cellStyle name="Énfasis6 61" xfId="33252"/>
    <cellStyle name="Énfasis6 62" xfId="30289"/>
    <cellStyle name="Énfasis6 63" xfId="34517"/>
    <cellStyle name="Énfasis6 64" xfId="36389"/>
    <cellStyle name="Énfasis6 65" xfId="37797"/>
    <cellStyle name="Énfasis6 66" xfId="39203"/>
    <cellStyle name="Énfasis6 67" xfId="40608"/>
    <cellStyle name="Énfasis6 68" xfId="42012"/>
    <cellStyle name="Énfasis6 69" xfId="43412"/>
    <cellStyle name="Énfasis6 7" xfId="3090"/>
    <cellStyle name="Énfasis6 70" xfId="44809"/>
    <cellStyle name="Énfasis6 71" xfId="46201"/>
    <cellStyle name="Énfasis6 72" xfId="47578"/>
    <cellStyle name="Énfasis6 73" xfId="48940"/>
    <cellStyle name="Énfasis6 74" xfId="50279"/>
    <cellStyle name="Énfasis6 75" xfId="51589"/>
    <cellStyle name="Énfasis6 76" xfId="52869"/>
    <cellStyle name="Énfasis6 77" xfId="54085"/>
    <cellStyle name="Énfasis6 8" xfId="3193"/>
    <cellStyle name="Énfasis6 8 10" xfId="4638"/>
    <cellStyle name="Énfasis6 8 11" xfId="4775"/>
    <cellStyle name="Énfasis6 8 12" xfId="4897"/>
    <cellStyle name="Énfasis6 8 13" xfId="5023"/>
    <cellStyle name="Énfasis6 8 14" xfId="5141"/>
    <cellStyle name="Énfasis6 8 15" xfId="5274"/>
    <cellStyle name="Énfasis6 8 16" xfId="5400"/>
    <cellStyle name="Énfasis6 8 17" xfId="5524"/>
    <cellStyle name="Énfasis6 8 18" xfId="5647"/>
    <cellStyle name="Énfasis6 8 19" xfId="5745"/>
    <cellStyle name="Énfasis6 8 2" xfId="3657"/>
    <cellStyle name="Énfasis6 8 20" xfId="5915"/>
    <cellStyle name="Énfasis6 8 21" xfId="6042"/>
    <cellStyle name="Énfasis6 8 22" xfId="6169"/>
    <cellStyle name="Énfasis6 8 23" xfId="6296"/>
    <cellStyle name="Énfasis6 8 24" xfId="6423"/>
    <cellStyle name="Énfasis6 8 25" xfId="6550"/>
    <cellStyle name="Énfasis6 8 26" xfId="6677"/>
    <cellStyle name="Énfasis6 8 27" xfId="6804"/>
    <cellStyle name="Énfasis6 8 28" xfId="6931"/>
    <cellStyle name="Énfasis6 8 29" xfId="7058"/>
    <cellStyle name="Énfasis6 8 3" xfId="3785"/>
    <cellStyle name="Énfasis6 8 30" xfId="7185"/>
    <cellStyle name="Énfasis6 8 31" xfId="7312"/>
    <cellStyle name="Énfasis6 8 32" xfId="7439"/>
    <cellStyle name="Énfasis6 8 33" xfId="7565"/>
    <cellStyle name="Énfasis6 8 34" xfId="7692"/>
    <cellStyle name="Énfasis6 8 35" xfId="7783"/>
    <cellStyle name="Énfasis6 8 36" xfId="8041"/>
    <cellStyle name="Énfasis6 8 37" xfId="8115"/>
    <cellStyle name="Énfasis6 8 38" xfId="10090"/>
    <cellStyle name="Énfasis6 8 39" xfId="9113"/>
    <cellStyle name="Énfasis6 8 4" xfId="3906"/>
    <cellStyle name="Énfasis6 8 40" xfId="10809"/>
    <cellStyle name="Énfasis6 8 41" xfId="12217"/>
    <cellStyle name="Énfasis6 8 42" xfId="13625"/>
    <cellStyle name="Énfasis6 8 43" xfId="15033"/>
    <cellStyle name="Énfasis6 8 44" xfId="16441"/>
    <cellStyle name="Énfasis6 8 45" xfId="17849"/>
    <cellStyle name="Énfasis6 8 46" xfId="19257"/>
    <cellStyle name="Énfasis6 8 47" xfId="20665"/>
    <cellStyle name="Énfasis6 8 48" xfId="22073"/>
    <cellStyle name="Énfasis6 8 49" xfId="23481"/>
    <cellStyle name="Énfasis6 8 5" xfId="4029"/>
    <cellStyle name="Énfasis6 8 50" xfId="24889"/>
    <cellStyle name="Énfasis6 8 51" xfId="26297"/>
    <cellStyle name="Énfasis6 8 52" xfId="27705"/>
    <cellStyle name="Énfasis6 8 53" xfId="34704"/>
    <cellStyle name="Énfasis6 8 54" xfId="32522"/>
    <cellStyle name="Énfasis6 8 55" xfId="20775"/>
    <cellStyle name="Énfasis6 8 56" xfId="26889"/>
    <cellStyle name="Énfasis6 8 57" xfId="29584"/>
    <cellStyle name="Énfasis6 8 58" xfId="36159"/>
    <cellStyle name="Énfasis6 8 59" xfId="37567"/>
    <cellStyle name="Énfasis6 8 6" xfId="4152"/>
    <cellStyle name="Énfasis6 8 60" xfId="38973"/>
    <cellStyle name="Énfasis6 8 61" xfId="40379"/>
    <cellStyle name="Énfasis6 8 62" xfId="41783"/>
    <cellStyle name="Énfasis6 8 63" xfId="43183"/>
    <cellStyle name="Énfasis6 8 64" xfId="44582"/>
    <cellStyle name="Énfasis6 8 65" xfId="45975"/>
    <cellStyle name="Énfasis6 8 66" xfId="47352"/>
    <cellStyle name="Énfasis6 8 67" xfId="48717"/>
    <cellStyle name="Énfasis6 8 68" xfId="50063"/>
    <cellStyle name="Énfasis6 8 69" xfId="51379"/>
    <cellStyle name="Énfasis6 8 7" xfId="4276"/>
    <cellStyle name="Énfasis6 8 70" xfId="52667"/>
    <cellStyle name="Énfasis6 8 8" xfId="4399"/>
    <cellStyle name="Énfasis6 8 9" xfId="4524"/>
    <cellStyle name="Énfasis6 9" xfId="3234"/>
    <cellStyle name="Énfasis6 9 10" xfId="4644"/>
    <cellStyle name="Énfasis6 9 11" xfId="4781"/>
    <cellStyle name="Énfasis6 9 12" xfId="4903"/>
    <cellStyle name="Énfasis6 9 13" xfId="5029"/>
    <cellStyle name="Énfasis6 9 14" xfId="5147"/>
    <cellStyle name="Énfasis6 9 15" xfId="5280"/>
    <cellStyle name="Énfasis6 9 16" xfId="5406"/>
    <cellStyle name="Énfasis6 9 17" xfId="5530"/>
    <cellStyle name="Énfasis6 9 18" xfId="5653"/>
    <cellStyle name="Énfasis6 9 19" xfId="5751"/>
    <cellStyle name="Énfasis6 9 2" xfId="3661"/>
    <cellStyle name="Énfasis6 9 20" xfId="5921"/>
    <cellStyle name="Énfasis6 9 21" xfId="6048"/>
    <cellStyle name="Énfasis6 9 22" xfId="6175"/>
    <cellStyle name="Énfasis6 9 23" xfId="6302"/>
    <cellStyle name="Énfasis6 9 24" xfId="6429"/>
    <cellStyle name="Énfasis6 9 25" xfId="6556"/>
    <cellStyle name="Énfasis6 9 26" xfId="6683"/>
    <cellStyle name="Énfasis6 9 27" xfId="6810"/>
    <cellStyle name="Énfasis6 9 28" xfId="6937"/>
    <cellStyle name="Énfasis6 9 29" xfId="7064"/>
    <cellStyle name="Énfasis6 9 3" xfId="3791"/>
    <cellStyle name="Énfasis6 9 30" xfId="7191"/>
    <cellStyle name="Énfasis6 9 31" xfId="7318"/>
    <cellStyle name="Énfasis6 9 32" xfId="7445"/>
    <cellStyle name="Énfasis6 9 33" xfId="7571"/>
    <cellStyle name="Énfasis6 9 34" xfId="7698"/>
    <cellStyle name="Énfasis6 9 35" xfId="7823"/>
    <cellStyle name="Énfasis6 9 36" xfId="8371"/>
    <cellStyle name="Énfasis6 9 37" xfId="10581"/>
    <cellStyle name="Énfasis6 9 38" xfId="11989"/>
    <cellStyle name="Énfasis6 9 39" xfId="13397"/>
    <cellStyle name="Énfasis6 9 4" xfId="3912"/>
    <cellStyle name="Énfasis6 9 40" xfId="14805"/>
    <cellStyle name="Énfasis6 9 41" xfId="16213"/>
    <cellStyle name="Énfasis6 9 42" xfId="17621"/>
    <cellStyle name="Énfasis6 9 43" xfId="19029"/>
    <cellStyle name="Énfasis6 9 44" xfId="20437"/>
    <cellStyle name="Énfasis6 9 45" xfId="21845"/>
    <cellStyle name="Énfasis6 9 46" xfId="23253"/>
    <cellStyle name="Énfasis6 9 47" xfId="24661"/>
    <cellStyle name="Énfasis6 9 48" xfId="26069"/>
    <cellStyle name="Énfasis6 9 49" xfId="27477"/>
    <cellStyle name="Énfasis6 9 5" xfId="4035"/>
    <cellStyle name="Énfasis6 9 50" xfId="28885"/>
    <cellStyle name="Énfasis6 9 51" xfId="30295"/>
    <cellStyle name="Énfasis6 9 52" xfId="31702"/>
    <cellStyle name="Énfasis6 9 53" xfId="34980"/>
    <cellStyle name="Énfasis6 9 54" xfId="29516"/>
    <cellStyle name="Énfasis6 9 55" xfId="35930"/>
    <cellStyle name="Énfasis6 9 56" xfId="37338"/>
    <cellStyle name="Énfasis6 9 57" xfId="38746"/>
    <cellStyle name="Énfasis6 9 58" xfId="40152"/>
    <cellStyle name="Énfasis6 9 59" xfId="41557"/>
    <cellStyle name="Énfasis6 9 6" xfId="4158"/>
    <cellStyle name="Énfasis6 9 60" xfId="42957"/>
    <cellStyle name="Énfasis6 9 61" xfId="44356"/>
    <cellStyle name="Énfasis6 9 62" xfId="45750"/>
    <cellStyle name="Énfasis6 9 63" xfId="47131"/>
    <cellStyle name="Énfasis6 9 64" xfId="48498"/>
    <cellStyle name="Énfasis6 9 65" xfId="49848"/>
    <cellStyle name="Énfasis6 9 66" xfId="51167"/>
    <cellStyle name="Énfasis6 9 67" xfId="52462"/>
    <cellStyle name="Énfasis6 9 68" xfId="53702"/>
    <cellStyle name="Énfasis6 9 69" xfId="54866"/>
    <cellStyle name="Énfasis6 9 7" xfId="4282"/>
    <cellStyle name="Énfasis6 9 70" xfId="55925"/>
    <cellStyle name="Énfasis6 9 8" xfId="4405"/>
    <cellStyle name="Énfasis6 9 9" xfId="4530"/>
    <cellStyle name="Entrada" xfId="253" builtinId="20" customBuiltin="1"/>
    <cellStyle name="Entrada 10" xfId="3620"/>
    <cellStyle name="Entrada 10 10" xfId="21214"/>
    <cellStyle name="Entrada 10 11" xfId="22622"/>
    <cellStyle name="Entrada 10 12" xfId="24030"/>
    <cellStyle name="Entrada 10 13" xfId="25438"/>
    <cellStyle name="Entrada 10 14" xfId="26846"/>
    <cellStyle name="Entrada 10 15" xfId="28254"/>
    <cellStyle name="Entrada 10 16" xfId="29663"/>
    <cellStyle name="Entrada 10 17" xfId="31071"/>
    <cellStyle name="Entrada 10 18" xfId="32480"/>
    <cellStyle name="Entrada 10 19" xfId="33887"/>
    <cellStyle name="Entrada 10 2" xfId="8191"/>
    <cellStyle name="Entrada 10 20" xfId="34970"/>
    <cellStyle name="Entrada 10 21" xfId="36708"/>
    <cellStyle name="Entrada 10 22" xfId="38116"/>
    <cellStyle name="Entrada 10 23" xfId="39522"/>
    <cellStyle name="Entrada 10 24" xfId="40927"/>
    <cellStyle name="Entrada 10 25" xfId="42330"/>
    <cellStyle name="Entrada 10 26" xfId="43729"/>
    <cellStyle name="Entrada 10 27" xfId="45125"/>
    <cellStyle name="Entrada 10 28" xfId="46515"/>
    <cellStyle name="Entrada 10 29" xfId="47889"/>
    <cellStyle name="Entrada 10 3" xfId="11358"/>
    <cellStyle name="Entrada 10 30" xfId="49246"/>
    <cellStyle name="Entrada 10 31" xfId="50579"/>
    <cellStyle name="Entrada 10 32" xfId="51884"/>
    <cellStyle name="Entrada 10 33" xfId="53152"/>
    <cellStyle name="Entrada 10 34" xfId="54353"/>
    <cellStyle name="Entrada 10 35" xfId="55457"/>
    <cellStyle name="Entrada 10 36" xfId="56441"/>
    <cellStyle name="Entrada 10 37" xfId="57223"/>
    <cellStyle name="Entrada 10 4" xfId="12766"/>
    <cellStyle name="Entrada 10 5" xfId="14174"/>
    <cellStyle name="Entrada 10 6" xfId="15582"/>
    <cellStyle name="Entrada 10 7" xfId="16990"/>
    <cellStyle name="Entrada 10 8" xfId="18398"/>
    <cellStyle name="Entrada 10 9" xfId="19806"/>
    <cellStyle name="Entrada 11" xfId="3737"/>
    <cellStyle name="Entrada 11 10" xfId="18458"/>
    <cellStyle name="Entrada 11 11" xfId="19866"/>
    <cellStyle name="Entrada 11 12" xfId="21274"/>
    <cellStyle name="Entrada 11 13" xfId="22682"/>
    <cellStyle name="Entrada 11 14" xfId="24090"/>
    <cellStyle name="Entrada 11 15" xfId="25498"/>
    <cellStyle name="Entrada 11 16" xfId="26906"/>
    <cellStyle name="Entrada 11 17" xfId="28314"/>
    <cellStyle name="Entrada 11 18" xfId="29723"/>
    <cellStyle name="Entrada 11 19" xfId="31130"/>
    <cellStyle name="Entrada 11 2" xfId="8351"/>
    <cellStyle name="Entrada 11 20" xfId="28591"/>
    <cellStyle name="Entrada 11 21" xfId="29923"/>
    <cellStyle name="Entrada 11 22" xfId="34922"/>
    <cellStyle name="Entrada 11 23" xfId="36768"/>
    <cellStyle name="Entrada 11 24" xfId="38176"/>
    <cellStyle name="Entrada 11 25" xfId="39582"/>
    <cellStyle name="Entrada 11 26" xfId="40987"/>
    <cellStyle name="Entrada 11 27" xfId="42390"/>
    <cellStyle name="Entrada 11 28" xfId="43789"/>
    <cellStyle name="Entrada 11 29" xfId="45185"/>
    <cellStyle name="Entrada 11 3" xfId="8130"/>
    <cellStyle name="Entrada 11 30" xfId="46575"/>
    <cellStyle name="Entrada 11 31" xfId="47947"/>
    <cellStyle name="Entrada 11 32" xfId="49301"/>
    <cellStyle name="Entrada 11 33" xfId="50633"/>
    <cellStyle name="Entrada 11 34" xfId="51938"/>
    <cellStyle name="Entrada 11 35" xfId="53202"/>
    <cellStyle name="Entrada 11 36" xfId="54398"/>
    <cellStyle name="Entrada 11 37" xfId="55496"/>
    <cellStyle name="Entrada 11 4" xfId="8174"/>
    <cellStyle name="Entrada 11 5" xfId="11418"/>
    <cellStyle name="Entrada 11 6" xfId="12826"/>
    <cellStyle name="Entrada 11 7" xfId="14234"/>
    <cellStyle name="Entrada 11 8" xfId="15642"/>
    <cellStyle name="Entrada 11 9" xfId="17050"/>
    <cellStyle name="Entrada 12" xfId="3858"/>
    <cellStyle name="Entrada 12 10" xfId="21653"/>
    <cellStyle name="Entrada 12 11" xfId="23061"/>
    <cellStyle name="Entrada 12 12" xfId="24469"/>
    <cellStyle name="Entrada 12 13" xfId="25877"/>
    <cellStyle name="Entrada 12 14" xfId="27285"/>
    <cellStyle name="Entrada 12 15" xfId="28693"/>
    <cellStyle name="Entrada 12 16" xfId="30103"/>
    <cellStyle name="Entrada 12 17" xfId="31510"/>
    <cellStyle name="Entrada 12 18" xfId="32920"/>
    <cellStyle name="Entrada 12 19" xfId="34326"/>
    <cellStyle name="Entrada 12 2" xfId="8464"/>
    <cellStyle name="Entrada 12 20" xfId="35361"/>
    <cellStyle name="Entrada 12 21" xfId="37147"/>
    <cellStyle name="Entrada 12 22" xfId="38555"/>
    <cellStyle name="Entrada 12 23" xfId="39961"/>
    <cellStyle name="Entrada 12 24" xfId="41366"/>
    <cellStyle name="Entrada 12 25" xfId="42768"/>
    <cellStyle name="Entrada 12 26" xfId="44167"/>
    <cellStyle name="Entrada 12 27" xfId="45563"/>
    <cellStyle name="Entrada 12 28" xfId="46948"/>
    <cellStyle name="Entrada 12 29" xfId="48318"/>
    <cellStyle name="Entrada 12 3" xfId="11797"/>
    <cellStyle name="Entrada 12 30" xfId="49670"/>
    <cellStyle name="Entrada 12 31" xfId="50995"/>
    <cellStyle name="Entrada 12 32" xfId="52294"/>
    <cellStyle name="Entrada 12 33" xfId="53543"/>
    <cellStyle name="Entrada 12 34" xfId="54722"/>
    <cellStyle name="Entrada 12 35" xfId="55796"/>
    <cellStyle name="Entrada 12 36" xfId="56727"/>
    <cellStyle name="Entrada 12 37" xfId="57441"/>
    <cellStyle name="Entrada 12 4" xfId="13205"/>
    <cellStyle name="Entrada 12 5" xfId="14613"/>
    <cellStyle name="Entrada 12 6" xfId="16021"/>
    <cellStyle name="Entrada 12 7" xfId="17429"/>
    <cellStyle name="Entrada 12 8" xfId="18837"/>
    <cellStyle name="Entrada 12 9" xfId="20245"/>
    <cellStyle name="Entrada 13" xfId="3981"/>
    <cellStyle name="Entrada 13 10" xfId="16341"/>
    <cellStyle name="Entrada 13 11" xfId="17749"/>
    <cellStyle name="Entrada 13 12" xfId="19157"/>
    <cellStyle name="Entrada 13 13" xfId="20565"/>
    <cellStyle name="Entrada 13 14" xfId="21973"/>
    <cellStyle name="Entrada 13 15" xfId="23381"/>
    <cellStyle name="Entrada 13 16" xfId="24789"/>
    <cellStyle name="Entrada 13 17" xfId="26197"/>
    <cellStyle name="Entrada 13 18" xfId="27605"/>
    <cellStyle name="Entrada 13 19" xfId="29013"/>
    <cellStyle name="Entrada 13 2" xfId="8576"/>
    <cellStyle name="Entrada 13 20" xfId="33491"/>
    <cellStyle name="Entrada 13 21" xfId="31484"/>
    <cellStyle name="Entrada 13 22" xfId="34186"/>
    <cellStyle name="Entrada 13 23" xfId="31614"/>
    <cellStyle name="Entrada 13 24" xfId="36058"/>
    <cellStyle name="Entrada 13 25" xfId="37466"/>
    <cellStyle name="Entrada 13 26" xfId="38872"/>
    <cellStyle name="Entrada 13 27" xfId="40278"/>
    <cellStyle name="Entrada 13 28" xfId="41682"/>
    <cellStyle name="Entrada 13 29" xfId="43082"/>
    <cellStyle name="Entrada 13 3" xfId="10119"/>
    <cellStyle name="Entrada 13 30" xfId="44481"/>
    <cellStyle name="Entrada 13 31" xfId="45874"/>
    <cellStyle name="Entrada 13 32" xfId="47251"/>
    <cellStyle name="Entrada 13 33" xfId="48617"/>
    <cellStyle name="Entrada 13 34" xfId="49967"/>
    <cellStyle name="Entrada 13 35" xfId="51285"/>
    <cellStyle name="Entrada 13 36" xfId="52577"/>
    <cellStyle name="Entrada 13 37" xfId="53815"/>
    <cellStyle name="Entrada 13 4" xfId="10124"/>
    <cellStyle name="Entrada 13 5" xfId="9523"/>
    <cellStyle name="Entrada 13 6" xfId="10709"/>
    <cellStyle name="Entrada 13 7" xfId="12117"/>
    <cellStyle name="Entrada 13 8" xfId="13525"/>
    <cellStyle name="Entrada 13 9" xfId="14933"/>
    <cellStyle name="Entrada 14" xfId="4104"/>
    <cellStyle name="Entrada 14 10" xfId="17641"/>
    <cellStyle name="Entrada 14 11" xfId="19049"/>
    <cellStyle name="Entrada 14 12" xfId="20457"/>
    <cellStyle name="Entrada 14 13" xfId="21865"/>
    <cellStyle name="Entrada 14 14" xfId="23273"/>
    <cellStyle name="Entrada 14 15" xfId="24681"/>
    <cellStyle name="Entrada 14 16" xfId="26089"/>
    <cellStyle name="Entrada 14 17" xfId="27497"/>
    <cellStyle name="Entrada 14 18" xfId="28905"/>
    <cellStyle name="Entrada 14 19" xfId="30315"/>
    <cellStyle name="Entrada 14 2" xfId="8688"/>
    <cellStyle name="Entrada 14 20" xfId="33056"/>
    <cellStyle name="Entrada 14 21" xfId="26187"/>
    <cellStyle name="Entrada 14 22" xfId="28457"/>
    <cellStyle name="Entrada 14 23" xfId="35950"/>
    <cellStyle name="Entrada 14 24" xfId="37358"/>
    <cellStyle name="Entrada 14 25" xfId="38766"/>
    <cellStyle name="Entrada 14 26" xfId="40172"/>
    <cellStyle name="Entrada 14 27" xfId="41577"/>
    <cellStyle name="Entrada 14 28" xfId="42977"/>
    <cellStyle name="Entrada 14 29" xfId="44376"/>
    <cellStyle name="Entrada 14 3" xfId="9054"/>
    <cellStyle name="Entrada 14 30" xfId="45770"/>
    <cellStyle name="Entrada 14 31" xfId="47150"/>
    <cellStyle name="Entrada 14 32" xfId="48517"/>
    <cellStyle name="Entrada 14 33" xfId="49867"/>
    <cellStyle name="Entrada 14 34" xfId="51186"/>
    <cellStyle name="Entrada 14 35" xfId="52481"/>
    <cellStyle name="Entrada 14 36" xfId="53721"/>
    <cellStyle name="Entrada 14 37" xfId="54881"/>
    <cellStyle name="Entrada 14 4" xfId="9387"/>
    <cellStyle name="Entrada 14 5" xfId="10601"/>
    <cellStyle name="Entrada 14 6" xfId="12009"/>
    <cellStyle name="Entrada 14 7" xfId="13417"/>
    <cellStyle name="Entrada 14 8" xfId="14825"/>
    <cellStyle name="Entrada 14 9" xfId="16233"/>
    <cellStyle name="Entrada 15" xfId="4228"/>
    <cellStyle name="Entrada 15 10" xfId="18345"/>
    <cellStyle name="Entrada 15 11" xfId="19753"/>
    <cellStyle name="Entrada 15 12" xfId="21161"/>
    <cellStyle name="Entrada 15 13" xfId="22569"/>
    <cellStyle name="Entrada 15 14" xfId="23977"/>
    <cellStyle name="Entrada 15 15" xfId="25385"/>
    <cellStyle name="Entrada 15 16" xfId="26793"/>
    <cellStyle name="Entrada 15 17" xfId="28201"/>
    <cellStyle name="Entrada 15 18" xfId="29610"/>
    <cellStyle name="Entrada 15 19" xfId="31019"/>
    <cellStyle name="Entrada 15 2" xfId="8801"/>
    <cellStyle name="Entrada 15 20" xfId="30651"/>
    <cellStyle name="Entrada 15 21" xfId="33129"/>
    <cellStyle name="Entrada 15 22" xfId="34911"/>
    <cellStyle name="Entrada 15 23" xfId="36655"/>
    <cellStyle name="Entrada 15 24" xfId="38063"/>
    <cellStyle name="Entrada 15 25" xfId="39469"/>
    <cellStyle name="Entrada 15 26" xfId="40874"/>
    <cellStyle name="Entrada 15 27" xfId="42277"/>
    <cellStyle name="Entrada 15 28" xfId="43676"/>
    <cellStyle name="Entrada 15 29" xfId="45072"/>
    <cellStyle name="Entrada 15 3" xfId="9091"/>
    <cellStyle name="Entrada 15 30" xfId="46463"/>
    <cellStyle name="Entrada 15 31" xfId="47837"/>
    <cellStyle name="Entrada 15 32" xfId="49195"/>
    <cellStyle name="Entrada 15 33" xfId="50530"/>
    <cellStyle name="Entrada 15 34" xfId="51835"/>
    <cellStyle name="Entrada 15 35" xfId="53103"/>
    <cellStyle name="Entrada 15 36" xfId="54305"/>
    <cellStyle name="Entrada 15 37" xfId="55410"/>
    <cellStyle name="Entrada 15 4" xfId="7881"/>
    <cellStyle name="Entrada 15 5" xfId="11305"/>
    <cellStyle name="Entrada 15 6" xfId="12713"/>
    <cellStyle name="Entrada 15 7" xfId="14121"/>
    <cellStyle name="Entrada 15 8" xfId="15529"/>
    <cellStyle name="Entrada 15 9" xfId="16937"/>
    <cellStyle name="Entrada 16" xfId="4352"/>
    <cellStyle name="Entrada 16 10" xfId="17846"/>
    <cellStyle name="Entrada 16 11" xfId="19254"/>
    <cellStyle name="Entrada 16 12" xfId="20662"/>
    <cellStyle name="Entrada 16 13" xfId="22070"/>
    <cellStyle name="Entrada 16 14" xfId="23478"/>
    <cellStyle name="Entrada 16 15" xfId="24886"/>
    <cellStyle name="Entrada 16 16" xfId="26294"/>
    <cellStyle name="Entrada 16 17" xfId="27702"/>
    <cellStyle name="Entrada 16 18" xfId="29111"/>
    <cellStyle name="Entrada 16 19" xfId="30520"/>
    <cellStyle name="Entrada 16 2" xfId="8913"/>
    <cellStyle name="Entrada 16 20" xfId="28474"/>
    <cellStyle name="Entrada 16 21" xfId="31599"/>
    <cellStyle name="Entrada 16 22" xfId="33126"/>
    <cellStyle name="Entrada 16 23" xfId="36156"/>
    <cellStyle name="Entrada 16 24" xfId="37564"/>
    <cellStyle name="Entrada 16 25" xfId="38970"/>
    <cellStyle name="Entrada 16 26" xfId="40376"/>
    <cellStyle name="Entrada 16 27" xfId="41780"/>
    <cellStyle name="Entrada 16 28" xfId="43180"/>
    <cellStyle name="Entrada 16 29" xfId="44579"/>
    <cellStyle name="Entrada 16 3" xfId="9981"/>
    <cellStyle name="Entrada 16 30" xfId="45972"/>
    <cellStyle name="Entrada 16 31" xfId="47349"/>
    <cellStyle name="Entrada 16 32" xfId="48714"/>
    <cellStyle name="Entrada 16 33" xfId="50060"/>
    <cellStyle name="Entrada 16 34" xfId="51376"/>
    <cellStyle name="Entrada 16 35" xfId="52664"/>
    <cellStyle name="Entrada 16 36" xfId="53895"/>
    <cellStyle name="Entrada 16 37" xfId="55038"/>
    <cellStyle name="Entrada 16 4" xfId="7238"/>
    <cellStyle name="Entrada 16 5" xfId="10806"/>
    <cellStyle name="Entrada 16 6" xfId="12214"/>
    <cellStyle name="Entrada 16 7" xfId="13622"/>
    <cellStyle name="Entrada 16 8" xfId="15030"/>
    <cellStyle name="Entrada 16 9" xfId="16438"/>
    <cellStyle name="Entrada 17" xfId="4476"/>
    <cellStyle name="Entrada 17 10" xfId="17859"/>
    <cellStyle name="Entrada 17 11" xfId="19267"/>
    <cellStyle name="Entrada 17 12" xfId="20675"/>
    <cellStyle name="Entrada 17 13" xfId="22083"/>
    <cellStyle name="Entrada 17 14" xfId="23491"/>
    <cellStyle name="Entrada 17 15" xfId="24899"/>
    <cellStyle name="Entrada 17 16" xfId="26307"/>
    <cellStyle name="Entrada 17 17" xfId="27715"/>
    <cellStyle name="Entrada 17 18" xfId="29124"/>
    <cellStyle name="Entrada 17 19" xfId="30533"/>
    <cellStyle name="Entrada 17 2" xfId="9023"/>
    <cellStyle name="Entrada 17 20" xfId="31823"/>
    <cellStyle name="Entrada 17 21" xfId="33947"/>
    <cellStyle name="Entrada 17 22" xfId="23860"/>
    <cellStyle name="Entrada 17 23" xfId="36169"/>
    <cellStyle name="Entrada 17 24" xfId="37577"/>
    <cellStyle name="Entrada 17 25" xfId="38983"/>
    <cellStyle name="Entrada 17 26" xfId="40389"/>
    <cellStyle name="Entrada 17 27" xfId="41793"/>
    <cellStyle name="Entrada 17 28" xfId="43193"/>
    <cellStyle name="Entrada 17 29" xfId="44592"/>
    <cellStyle name="Entrada 17 3" xfId="8126"/>
    <cellStyle name="Entrada 17 30" xfId="45985"/>
    <cellStyle name="Entrada 17 31" xfId="47362"/>
    <cellStyle name="Entrada 17 32" xfId="48727"/>
    <cellStyle name="Entrada 17 33" xfId="50073"/>
    <cellStyle name="Entrada 17 34" xfId="51387"/>
    <cellStyle name="Entrada 17 35" xfId="52675"/>
    <cellStyle name="Entrada 17 36" xfId="53904"/>
    <cellStyle name="Entrada 17 37" xfId="55047"/>
    <cellStyle name="Entrada 17 4" xfId="6841"/>
    <cellStyle name="Entrada 17 5" xfId="10819"/>
    <cellStyle name="Entrada 17 6" xfId="12227"/>
    <cellStyle name="Entrada 17 7" xfId="13635"/>
    <cellStyle name="Entrada 17 8" xfId="15043"/>
    <cellStyle name="Entrada 17 9" xfId="16451"/>
    <cellStyle name="Entrada 18" xfId="3377"/>
    <cellStyle name="Entrada 18 10" xfId="20902"/>
    <cellStyle name="Entrada 18 11" xfId="22310"/>
    <cellStyle name="Entrada 18 12" xfId="23718"/>
    <cellStyle name="Entrada 18 13" xfId="25126"/>
    <cellStyle name="Entrada 18 14" xfId="26534"/>
    <cellStyle name="Entrada 18 15" xfId="27942"/>
    <cellStyle name="Entrada 18 16" xfId="29351"/>
    <cellStyle name="Entrada 18 17" xfId="30760"/>
    <cellStyle name="Entrada 18 18" xfId="32168"/>
    <cellStyle name="Entrada 18 19" xfId="33576"/>
    <cellStyle name="Entrada 18 2" xfId="7958"/>
    <cellStyle name="Entrada 18 20" xfId="34524"/>
    <cellStyle name="Entrada 18 21" xfId="36396"/>
    <cellStyle name="Entrada 18 22" xfId="37804"/>
    <cellStyle name="Entrada 18 23" xfId="39210"/>
    <cellStyle name="Entrada 18 24" xfId="40615"/>
    <cellStyle name="Entrada 18 25" xfId="42019"/>
    <cellStyle name="Entrada 18 26" xfId="43419"/>
    <cellStyle name="Entrada 18 27" xfId="44816"/>
    <cellStyle name="Entrada 18 28" xfId="46208"/>
    <cellStyle name="Entrada 18 29" xfId="47585"/>
    <cellStyle name="Entrada 18 3" xfId="11046"/>
    <cellStyle name="Entrada 18 30" xfId="48947"/>
    <cellStyle name="Entrada 18 31" xfId="50286"/>
    <cellStyle name="Entrada 18 32" xfId="51596"/>
    <cellStyle name="Entrada 18 33" xfId="52876"/>
    <cellStyle name="Entrada 18 34" xfId="54091"/>
    <cellStyle name="Entrada 18 35" xfId="55217"/>
    <cellStyle name="Entrada 18 36" xfId="56234"/>
    <cellStyle name="Entrada 18 37" xfId="57058"/>
    <cellStyle name="Entrada 18 4" xfId="12454"/>
    <cellStyle name="Entrada 18 5" xfId="13862"/>
    <cellStyle name="Entrada 18 6" xfId="15270"/>
    <cellStyle name="Entrada 18 7" xfId="16678"/>
    <cellStyle name="Entrada 18 8" xfId="18086"/>
    <cellStyle name="Entrada 18 9" xfId="19494"/>
    <cellStyle name="Entrada 19" xfId="4727"/>
    <cellStyle name="Entrada 19 10" xfId="11165"/>
    <cellStyle name="Entrada 19 11" xfId="12573"/>
    <cellStyle name="Entrada 19 12" xfId="13981"/>
    <cellStyle name="Entrada 19 13" xfId="15389"/>
    <cellStyle name="Entrada 19 14" xfId="16797"/>
    <cellStyle name="Entrada 19 15" xfId="18205"/>
    <cellStyle name="Entrada 19 16" xfId="19613"/>
    <cellStyle name="Entrada 19 17" xfId="21021"/>
    <cellStyle name="Entrada 19 18" xfId="22429"/>
    <cellStyle name="Entrada 19 19" xfId="23837"/>
    <cellStyle name="Entrada 19 2" xfId="9254"/>
    <cellStyle name="Entrada 19 20" xfId="30758"/>
    <cellStyle name="Entrada 19 21" xfId="33997"/>
    <cellStyle name="Entrada 19 22" xfId="32821"/>
    <cellStyle name="Entrada 19 23" xfId="30590"/>
    <cellStyle name="Entrada 19 24" xfId="29133"/>
    <cellStyle name="Entrada 19 25" xfId="33681"/>
    <cellStyle name="Entrada 19 26" xfId="35681"/>
    <cellStyle name="Entrada 19 27" xfId="34648"/>
    <cellStyle name="Entrada 19 28" xfId="36515"/>
    <cellStyle name="Entrada 19 29" xfId="37923"/>
    <cellStyle name="Entrada 19 3" xfId="10219"/>
    <cellStyle name="Entrada 19 30" xfId="39329"/>
    <cellStyle name="Entrada 19 31" xfId="40734"/>
    <cellStyle name="Entrada 19 32" xfId="42138"/>
    <cellStyle name="Entrada 19 33" xfId="43537"/>
    <cellStyle name="Entrada 19 34" xfId="44933"/>
    <cellStyle name="Entrada 19 35" xfId="46325"/>
    <cellStyle name="Entrada 19 36" xfId="47700"/>
    <cellStyle name="Entrada 19 37" xfId="49059"/>
    <cellStyle name="Entrada 19 4" xfId="10048"/>
    <cellStyle name="Entrada 19 5" xfId="9638"/>
    <cellStyle name="Entrada 19 6" xfId="10011"/>
    <cellStyle name="Entrada 19 7" xfId="10134"/>
    <cellStyle name="Entrada 19 8" xfId="7362"/>
    <cellStyle name="Entrada 19 9" xfId="8701"/>
    <cellStyle name="Entrada 2" xfId="314"/>
    <cellStyle name="Entrada 2 10" xfId="1416"/>
    <cellStyle name="Entrada 2 11" xfId="1574"/>
    <cellStyle name="Entrada 2 12" xfId="1732"/>
    <cellStyle name="Entrada 2 13" xfId="1888"/>
    <cellStyle name="Entrada 2 14" xfId="2043"/>
    <cellStyle name="Entrada 2 15" xfId="2193"/>
    <cellStyle name="Entrada 2 16" xfId="2153"/>
    <cellStyle name="Entrada 2 17" xfId="2532"/>
    <cellStyle name="Entrada 2 18" xfId="2687"/>
    <cellStyle name="Entrada 2 19" xfId="2833"/>
    <cellStyle name="Entrada 2 2" xfId="383"/>
    <cellStyle name="Entrada 2 20" xfId="2865"/>
    <cellStyle name="Entrada 2 3" xfId="440"/>
    <cellStyle name="Entrada 2 4" xfId="542"/>
    <cellStyle name="Entrada 2 5" xfId="599"/>
    <cellStyle name="Entrada 2 5 2" xfId="57920"/>
    <cellStyle name="Entrada 2 6" xfId="656"/>
    <cellStyle name="Entrada 2 6 2" xfId="57999"/>
    <cellStyle name="Entrada 2 7" xfId="936"/>
    <cellStyle name="Entrada 2 7 2" xfId="58068"/>
    <cellStyle name="Entrada 2 8" xfId="1096"/>
    <cellStyle name="Entrada 2 9" xfId="1256"/>
    <cellStyle name="Entrada 20" xfId="4850"/>
    <cellStyle name="Entrada 20 10" xfId="20066"/>
    <cellStyle name="Entrada 20 11" xfId="21474"/>
    <cellStyle name="Entrada 20 12" xfId="22882"/>
    <cellStyle name="Entrada 20 13" xfId="24290"/>
    <cellStyle name="Entrada 20 14" xfId="25698"/>
    <cellStyle name="Entrada 20 15" xfId="27106"/>
    <cellStyle name="Entrada 20 16" xfId="28514"/>
    <cellStyle name="Entrada 20 17" xfId="29924"/>
    <cellStyle name="Entrada 20 18" xfId="31331"/>
    <cellStyle name="Entrada 20 19" xfId="32741"/>
    <cellStyle name="Entrada 20 2" xfId="9368"/>
    <cellStyle name="Entrada 20 20" xfId="30664"/>
    <cellStyle name="Entrada 20 21" xfId="35143"/>
    <cellStyle name="Entrada 20 22" xfId="36969"/>
    <cellStyle name="Entrada 20 23" xfId="38377"/>
    <cellStyle name="Entrada 20 24" xfId="39783"/>
    <cellStyle name="Entrada 20 25" xfId="41188"/>
    <cellStyle name="Entrada 20 26" xfId="42590"/>
    <cellStyle name="Entrada 20 27" xfId="43989"/>
    <cellStyle name="Entrada 20 28" xfId="45385"/>
    <cellStyle name="Entrada 20 29" xfId="46773"/>
    <cellStyle name="Entrada 20 3" xfId="8172"/>
    <cellStyle name="Entrada 20 30" xfId="48143"/>
    <cellStyle name="Entrada 20 31" xfId="49495"/>
    <cellStyle name="Entrada 20 32" xfId="50821"/>
    <cellStyle name="Entrada 20 33" xfId="52125"/>
    <cellStyle name="Entrada 20 34" xfId="53380"/>
    <cellStyle name="Entrada 20 35" xfId="54570"/>
    <cellStyle name="Entrada 20 36" xfId="55655"/>
    <cellStyle name="Entrada 20 37" xfId="56609"/>
    <cellStyle name="Entrada 20 4" xfId="11618"/>
    <cellStyle name="Entrada 20 5" xfId="13026"/>
    <cellStyle name="Entrada 20 6" xfId="14434"/>
    <cellStyle name="Entrada 20 7" xfId="15842"/>
    <cellStyle name="Entrada 20 8" xfId="17250"/>
    <cellStyle name="Entrada 20 9" xfId="18658"/>
    <cellStyle name="Entrada 21" xfId="4974"/>
    <cellStyle name="Entrada 21 10" xfId="7855"/>
    <cellStyle name="Entrada 21 11" xfId="8073"/>
    <cellStyle name="Entrada 21 12" xfId="10344"/>
    <cellStyle name="Entrada 21 13" xfId="10112"/>
    <cellStyle name="Entrada 21 14" xfId="10838"/>
    <cellStyle name="Entrada 21 15" xfId="12246"/>
    <cellStyle name="Entrada 21 16" xfId="13654"/>
    <cellStyle name="Entrada 21 17" xfId="15062"/>
    <cellStyle name="Entrada 21 18" xfId="16470"/>
    <cellStyle name="Entrada 21 19" xfId="17878"/>
    <cellStyle name="Entrada 21 2" xfId="9478"/>
    <cellStyle name="Entrada 21 20" xfId="35045"/>
    <cellStyle name="Entrada 21 21" xfId="33282"/>
    <cellStyle name="Entrada 21 22" xfId="35187"/>
    <cellStyle name="Entrada 21 23" xfId="34590"/>
    <cellStyle name="Entrada 21 24" xfId="33027"/>
    <cellStyle name="Entrada 21 25" xfId="33020"/>
    <cellStyle name="Entrada 21 26" xfId="24694"/>
    <cellStyle name="Entrada 21 27" xfId="35248"/>
    <cellStyle name="Entrada 21 28" xfId="35454"/>
    <cellStyle name="Entrada 21 29" xfId="28678"/>
    <cellStyle name="Entrada 21 3" xfId="8006"/>
    <cellStyle name="Entrada 21 30" xfId="34130"/>
    <cellStyle name="Entrada 21 31" xfId="30287"/>
    <cellStyle name="Entrada 21 32" xfId="36188"/>
    <cellStyle name="Entrada 21 33" xfId="37596"/>
    <cellStyle name="Entrada 21 34" xfId="39002"/>
    <cellStyle name="Entrada 21 35" xfId="40408"/>
    <cellStyle name="Entrada 21 36" xfId="41812"/>
    <cellStyle name="Entrada 21 37" xfId="43212"/>
    <cellStyle name="Entrada 21 4" xfId="6823"/>
    <cellStyle name="Entrada 21 5" xfId="8333"/>
    <cellStyle name="Entrada 21 6" xfId="8167"/>
    <cellStyle name="Entrada 21 7" xfId="9647"/>
    <cellStyle name="Entrada 21 8" xfId="8958"/>
    <cellStyle name="Entrada 21 9" xfId="7856"/>
    <cellStyle name="Entrada 22" xfId="5094"/>
    <cellStyle name="Entrada 22 10" xfId="20699"/>
    <cellStyle name="Entrada 22 11" xfId="22107"/>
    <cellStyle name="Entrada 22 12" xfId="23515"/>
    <cellStyle name="Entrada 22 13" xfId="24923"/>
    <cellStyle name="Entrada 22 14" xfId="26331"/>
    <cellStyle name="Entrada 22 15" xfId="27739"/>
    <cellStyle name="Entrada 22 16" xfId="29148"/>
    <cellStyle name="Entrada 22 17" xfId="30557"/>
    <cellStyle name="Entrada 22 18" xfId="31965"/>
    <cellStyle name="Entrada 22 19" xfId="33374"/>
    <cellStyle name="Entrada 22 2" xfId="9588"/>
    <cellStyle name="Entrada 22 20" xfId="30013"/>
    <cellStyle name="Entrada 22 21" xfId="36193"/>
    <cellStyle name="Entrada 22 22" xfId="37601"/>
    <cellStyle name="Entrada 22 23" xfId="39007"/>
    <cellStyle name="Entrada 22 24" xfId="40413"/>
    <cellStyle name="Entrada 22 25" xfId="41817"/>
    <cellStyle name="Entrada 22 26" xfId="43217"/>
    <cellStyle name="Entrada 22 27" xfId="44615"/>
    <cellStyle name="Entrada 22 28" xfId="46007"/>
    <cellStyle name="Entrada 22 29" xfId="47384"/>
    <cellStyle name="Entrada 22 3" xfId="10843"/>
    <cellStyle name="Entrada 22 30" xfId="48749"/>
    <cellStyle name="Entrada 22 31" xfId="50091"/>
    <cellStyle name="Entrada 22 32" xfId="51404"/>
    <cellStyle name="Entrada 22 33" xfId="52690"/>
    <cellStyle name="Entrada 22 34" xfId="53918"/>
    <cellStyle name="Entrada 22 35" xfId="55059"/>
    <cellStyle name="Entrada 22 36" xfId="56094"/>
    <cellStyle name="Entrada 22 37" xfId="56948"/>
    <cellStyle name="Entrada 22 4" xfId="12251"/>
    <cellStyle name="Entrada 22 5" xfId="13659"/>
    <cellStyle name="Entrada 22 6" xfId="15067"/>
    <cellStyle name="Entrada 22 7" xfId="16475"/>
    <cellStyle name="Entrada 22 8" xfId="17883"/>
    <cellStyle name="Entrada 22 9" xfId="19291"/>
    <cellStyle name="Entrada 23" xfId="5225"/>
    <cellStyle name="Entrada 23 10" xfId="18696"/>
    <cellStyle name="Entrada 23 11" xfId="20104"/>
    <cellStyle name="Entrada 23 12" xfId="21512"/>
    <cellStyle name="Entrada 23 13" xfId="22920"/>
    <cellStyle name="Entrada 23 14" xfId="24328"/>
    <cellStyle name="Entrada 23 15" xfId="25736"/>
    <cellStyle name="Entrada 23 16" xfId="27144"/>
    <cellStyle name="Entrada 23 17" xfId="28552"/>
    <cellStyle name="Entrada 23 18" xfId="29962"/>
    <cellStyle name="Entrada 23 19" xfId="31369"/>
    <cellStyle name="Entrada 23 2" xfId="9717"/>
    <cellStyle name="Entrada 23 20" xfId="30556"/>
    <cellStyle name="Entrada 23 21" xfId="32942"/>
    <cellStyle name="Entrada 23 22" xfId="35298"/>
    <cellStyle name="Entrada 23 23" xfId="37007"/>
    <cellStyle name="Entrada 23 24" xfId="38415"/>
    <cellStyle name="Entrada 23 25" xfId="39821"/>
    <cellStyle name="Entrada 23 26" xfId="41226"/>
    <cellStyle name="Entrada 23 27" xfId="42628"/>
    <cellStyle name="Entrada 23 28" xfId="44027"/>
    <cellStyle name="Entrada 23 29" xfId="45423"/>
    <cellStyle name="Entrada 23 3" xfId="9202"/>
    <cellStyle name="Entrada 23 30" xfId="46811"/>
    <cellStyle name="Entrada 23 31" xfId="48181"/>
    <cellStyle name="Entrada 23 32" xfId="49533"/>
    <cellStyle name="Entrada 23 33" xfId="50859"/>
    <cellStyle name="Entrada 23 34" xfId="52163"/>
    <cellStyle name="Entrada 23 35" xfId="53418"/>
    <cellStyle name="Entrada 23 36" xfId="54607"/>
    <cellStyle name="Entrada 23 37" xfId="55692"/>
    <cellStyle name="Entrada 23 4" xfId="7608"/>
    <cellStyle name="Entrada 23 5" xfId="11656"/>
    <cellStyle name="Entrada 23 6" xfId="13064"/>
    <cellStyle name="Entrada 23 7" xfId="14472"/>
    <cellStyle name="Entrada 23 8" xfId="15880"/>
    <cellStyle name="Entrada 23 9" xfId="17288"/>
    <cellStyle name="Entrada 24" xfId="5351"/>
    <cellStyle name="Entrada 24 10" xfId="18445"/>
    <cellStyle name="Entrada 24 11" xfId="19853"/>
    <cellStyle name="Entrada 24 12" xfId="21261"/>
    <cellStyle name="Entrada 24 13" xfId="22669"/>
    <cellStyle name="Entrada 24 14" xfId="24077"/>
    <cellStyle name="Entrada 24 15" xfId="25485"/>
    <cellStyle name="Entrada 24 16" xfId="26893"/>
    <cellStyle name="Entrada 24 17" xfId="28301"/>
    <cellStyle name="Entrada 24 18" xfId="29710"/>
    <cellStyle name="Entrada 24 19" xfId="31117"/>
    <cellStyle name="Entrada 24 2" xfId="9840"/>
    <cellStyle name="Entrada 24 20" xfId="35144"/>
    <cellStyle name="Entrada 24 21" xfId="34005"/>
    <cellStyle name="Entrada 24 22" xfId="34905"/>
    <cellStyle name="Entrada 24 23" xfId="36755"/>
    <cellStyle name="Entrada 24 24" xfId="38163"/>
    <cellStyle name="Entrada 24 25" xfId="39569"/>
    <cellStyle name="Entrada 24 26" xfId="40974"/>
    <cellStyle name="Entrada 24 27" xfId="42377"/>
    <cellStyle name="Entrada 24 28" xfId="43776"/>
    <cellStyle name="Entrada 24 29" xfId="45172"/>
    <cellStyle name="Entrada 24 3" xfId="8320"/>
    <cellStyle name="Entrada 24 30" xfId="46562"/>
    <cellStyle name="Entrada 24 31" xfId="47934"/>
    <cellStyle name="Entrada 24 32" xfId="49289"/>
    <cellStyle name="Entrada 24 33" xfId="50621"/>
    <cellStyle name="Entrada 24 34" xfId="51926"/>
    <cellStyle name="Entrada 24 35" xfId="53190"/>
    <cellStyle name="Entrada 24 36" xfId="54386"/>
    <cellStyle name="Entrada 24 37" xfId="55485"/>
    <cellStyle name="Entrada 24 4" xfId="9147"/>
    <cellStyle name="Entrada 24 5" xfId="11405"/>
    <cellStyle name="Entrada 24 6" xfId="12813"/>
    <cellStyle name="Entrada 24 7" xfId="14221"/>
    <cellStyle name="Entrada 24 8" xfId="15629"/>
    <cellStyle name="Entrada 24 9" xfId="17037"/>
    <cellStyle name="Entrada 25" xfId="5477"/>
    <cellStyle name="Entrada 25 10" xfId="20795"/>
    <cellStyle name="Entrada 25 11" xfId="22203"/>
    <cellStyle name="Entrada 25 12" xfId="23611"/>
    <cellStyle name="Entrada 25 13" xfId="25019"/>
    <cellStyle name="Entrada 25 14" xfId="26427"/>
    <cellStyle name="Entrada 25 15" xfId="27835"/>
    <cellStyle name="Entrada 25 16" xfId="29244"/>
    <cellStyle name="Entrada 25 17" xfId="30653"/>
    <cellStyle name="Entrada 25 18" xfId="32061"/>
    <cellStyle name="Entrada 25 19" xfId="33470"/>
    <cellStyle name="Entrada 25 2" xfId="9961"/>
    <cellStyle name="Entrada 25 20" xfId="34412"/>
    <cellStyle name="Entrada 25 21" xfId="36289"/>
    <cellStyle name="Entrada 25 22" xfId="37697"/>
    <cellStyle name="Entrada 25 23" xfId="39103"/>
    <cellStyle name="Entrada 25 24" xfId="40508"/>
    <cellStyle name="Entrada 25 25" xfId="41912"/>
    <cellStyle name="Entrada 25 26" xfId="43312"/>
    <cellStyle name="Entrada 25 27" xfId="44709"/>
    <cellStyle name="Entrada 25 28" xfId="46101"/>
    <cellStyle name="Entrada 25 29" xfId="47478"/>
    <cellStyle name="Entrada 25 3" xfId="10939"/>
    <cellStyle name="Entrada 25 30" xfId="48843"/>
    <cellStyle name="Entrada 25 31" xfId="50184"/>
    <cellStyle name="Entrada 25 32" xfId="51497"/>
    <cellStyle name="Entrada 25 33" xfId="52781"/>
    <cellStyle name="Entrada 25 34" xfId="54000"/>
    <cellStyle name="Entrada 25 35" xfId="55134"/>
    <cellStyle name="Entrada 25 36" xfId="56161"/>
    <cellStyle name="Entrada 25 37" xfId="57003"/>
    <cellStyle name="Entrada 25 4" xfId="12347"/>
    <cellStyle name="Entrada 25 5" xfId="13755"/>
    <cellStyle name="Entrada 25 6" xfId="15163"/>
    <cellStyle name="Entrada 25 7" xfId="16571"/>
    <cellStyle name="Entrada 25 8" xfId="17979"/>
    <cellStyle name="Entrada 25 9" xfId="19387"/>
    <cellStyle name="Entrada 26" xfId="5599"/>
    <cellStyle name="Entrada 26 10" xfId="19086"/>
    <cellStyle name="Entrada 26 11" xfId="20494"/>
    <cellStyle name="Entrada 26 12" xfId="21902"/>
    <cellStyle name="Entrada 26 13" xfId="23310"/>
    <cellStyle name="Entrada 26 14" xfId="24718"/>
    <cellStyle name="Entrada 26 15" xfId="26126"/>
    <cellStyle name="Entrada 26 16" xfId="27534"/>
    <cellStyle name="Entrada 26 17" xfId="28942"/>
    <cellStyle name="Entrada 26 18" xfId="30352"/>
    <cellStyle name="Entrada 26 19" xfId="31759"/>
    <cellStyle name="Entrada 26 2" xfId="10080"/>
    <cellStyle name="Entrada 26 20" xfId="31818"/>
    <cellStyle name="Entrada 26 21" xfId="31838"/>
    <cellStyle name="Entrada 26 22" xfId="35987"/>
    <cellStyle name="Entrada 26 23" xfId="37395"/>
    <cellStyle name="Entrada 26 24" xfId="38803"/>
    <cellStyle name="Entrada 26 25" xfId="40209"/>
    <cellStyle name="Entrada 26 26" xfId="41613"/>
    <cellStyle name="Entrada 26 27" xfId="43013"/>
    <cellStyle name="Entrada 26 28" xfId="44412"/>
    <cellStyle name="Entrada 26 29" xfId="45806"/>
    <cellStyle name="Entrada 26 3" xfId="9850"/>
    <cellStyle name="Entrada 26 30" xfId="47186"/>
    <cellStyle name="Entrada 26 31" xfId="48552"/>
    <cellStyle name="Entrada 26 32" xfId="49902"/>
    <cellStyle name="Entrada 26 33" xfId="51221"/>
    <cellStyle name="Entrada 26 34" xfId="52515"/>
    <cellStyle name="Entrada 26 35" xfId="53753"/>
    <cellStyle name="Entrada 26 36" xfId="54912"/>
    <cellStyle name="Entrada 26 37" xfId="55964"/>
    <cellStyle name="Entrada 26 4" xfId="10638"/>
    <cellStyle name="Entrada 26 5" xfId="12046"/>
    <cellStyle name="Entrada 26 6" xfId="13454"/>
    <cellStyle name="Entrada 26 7" xfId="14862"/>
    <cellStyle name="Entrada 26 8" xfId="16270"/>
    <cellStyle name="Entrada 26 9" xfId="17678"/>
    <cellStyle name="Entrada 27" xfId="4051"/>
    <cellStyle name="Entrada 27 10" xfId="20337"/>
    <cellStyle name="Entrada 27 11" xfId="21745"/>
    <cellStyle name="Entrada 27 12" xfId="23153"/>
    <cellStyle name="Entrada 27 13" xfId="24561"/>
    <cellStyle name="Entrada 27 14" xfId="25969"/>
    <cellStyle name="Entrada 27 15" xfId="27377"/>
    <cellStyle name="Entrada 27 16" xfId="28785"/>
    <cellStyle name="Entrada 27 17" xfId="30195"/>
    <cellStyle name="Entrada 27 18" xfId="31602"/>
    <cellStyle name="Entrada 27 19" xfId="33012"/>
    <cellStyle name="Entrada 27 2" xfId="8644"/>
    <cellStyle name="Entrada 27 20" xfId="33021"/>
    <cellStyle name="Entrada 27 21" xfId="35831"/>
    <cellStyle name="Entrada 27 22" xfId="37239"/>
    <cellStyle name="Entrada 27 23" xfId="38647"/>
    <cellStyle name="Entrada 27 24" xfId="40053"/>
    <cellStyle name="Entrada 27 25" xfId="41458"/>
    <cellStyle name="Entrada 27 26" xfId="42858"/>
    <cellStyle name="Entrada 27 27" xfId="44257"/>
    <cellStyle name="Entrada 27 28" xfId="45652"/>
    <cellStyle name="Entrada 27 29" xfId="47035"/>
    <cellStyle name="Entrada 27 3" xfId="10481"/>
    <cellStyle name="Entrada 27 30" xfId="48403"/>
    <cellStyle name="Entrada 27 31" xfId="49754"/>
    <cellStyle name="Entrada 27 32" xfId="51074"/>
    <cellStyle name="Entrada 27 33" xfId="52371"/>
    <cellStyle name="Entrada 27 34" xfId="53616"/>
    <cellStyle name="Entrada 27 35" xfId="54786"/>
    <cellStyle name="Entrada 27 36" xfId="55850"/>
    <cellStyle name="Entrada 27 37" xfId="56768"/>
    <cellStyle name="Entrada 27 4" xfId="11889"/>
    <cellStyle name="Entrada 27 5" xfId="13297"/>
    <cellStyle name="Entrada 27 6" xfId="14705"/>
    <cellStyle name="Entrada 27 7" xfId="16113"/>
    <cellStyle name="Entrada 27 8" xfId="17521"/>
    <cellStyle name="Entrada 27 9" xfId="18929"/>
    <cellStyle name="Entrada 28" xfId="5866"/>
    <cellStyle name="Entrada 28 10" xfId="20222"/>
    <cellStyle name="Entrada 28 11" xfId="21630"/>
    <cellStyle name="Entrada 28 12" xfId="23038"/>
    <cellStyle name="Entrada 28 13" xfId="24446"/>
    <cellStyle name="Entrada 28 14" xfId="25854"/>
    <cellStyle name="Entrada 28 15" xfId="27262"/>
    <cellStyle name="Entrada 28 16" xfId="28670"/>
    <cellStyle name="Entrada 28 17" xfId="30080"/>
    <cellStyle name="Entrada 28 18" xfId="31487"/>
    <cellStyle name="Entrada 28 19" xfId="32897"/>
    <cellStyle name="Entrada 28 2" xfId="10325"/>
    <cellStyle name="Entrada 28 20" xfId="35520"/>
    <cellStyle name="Entrada 28 21" xfId="31132"/>
    <cellStyle name="Entrada 28 22" xfId="37125"/>
    <cellStyle name="Entrada 28 23" xfId="38533"/>
    <cellStyle name="Entrada 28 24" xfId="39939"/>
    <cellStyle name="Entrada 28 25" xfId="41344"/>
    <cellStyle name="Entrada 28 26" xfId="42746"/>
    <cellStyle name="Entrada 28 27" xfId="44145"/>
    <cellStyle name="Entrada 28 28" xfId="45541"/>
    <cellStyle name="Entrada 28 29" xfId="46927"/>
    <cellStyle name="Entrada 28 3" xfId="8497"/>
    <cellStyle name="Entrada 28 30" xfId="48297"/>
    <cellStyle name="Entrada 28 31" xfId="49649"/>
    <cellStyle name="Entrada 28 32" xfId="50974"/>
    <cellStyle name="Entrada 28 33" xfId="52274"/>
    <cellStyle name="Entrada 28 34" xfId="53525"/>
    <cellStyle name="Entrada 28 35" xfId="54706"/>
    <cellStyle name="Entrada 28 36" xfId="55781"/>
    <cellStyle name="Entrada 28 37" xfId="56715"/>
    <cellStyle name="Entrada 28 4" xfId="11774"/>
    <cellStyle name="Entrada 28 5" xfId="13182"/>
    <cellStyle name="Entrada 28 6" xfId="14590"/>
    <cellStyle name="Entrada 28 7" xfId="15998"/>
    <cellStyle name="Entrada 28 8" xfId="17406"/>
    <cellStyle name="Entrada 28 9" xfId="18814"/>
    <cellStyle name="Entrada 29" xfId="5993"/>
    <cellStyle name="Entrada 29 10" xfId="21708"/>
    <cellStyle name="Entrada 29 11" xfId="23116"/>
    <cellStyle name="Entrada 29 12" xfId="24524"/>
    <cellStyle name="Entrada 29 13" xfId="25932"/>
    <cellStyle name="Entrada 29 14" xfId="27340"/>
    <cellStyle name="Entrada 29 15" xfId="28748"/>
    <cellStyle name="Entrada 29 16" xfId="30158"/>
    <cellStyle name="Entrada 29 17" xfId="31565"/>
    <cellStyle name="Entrada 29 18" xfId="32975"/>
    <cellStyle name="Entrada 29 19" xfId="34381"/>
    <cellStyle name="Entrada 29 2" xfId="10444"/>
    <cellStyle name="Entrada 29 20" xfId="35794"/>
    <cellStyle name="Entrada 29 21" xfId="37202"/>
    <cellStyle name="Entrada 29 22" xfId="38610"/>
    <cellStyle name="Entrada 29 23" xfId="40016"/>
    <cellStyle name="Entrada 29 24" xfId="41421"/>
    <cellStyle name="Entrada 29 25" xfId="42823"/>
    <cellStyle name="Entrada 29 26" xfId="44222"/>
    <cellStyle name="Entrada 29 27" xfId="45618"/>
    <cellStyle name="Entrada 29 28" xfId="47002"/>
    <cellStyle name="Entrada 29 29" xfId="48371"/>
    <cellStyle name="Entrada 29 3" xfId="11852"/>
    <cellStyle name="Entrada 29 30" xfId="49722"/>
    <cellStyle name="Entrada 29 31" xfId="51044"/>
    <cellStyle name="Entrada 29 32" xfId="52342"/>
    <cellStyle name="Entrada 29 33" xfId="53587"/>
    <cellStyle name="Entrada 29 34" xfId="54758"/>
    <cellStyle name="Entrada 29 35" xfId="55827"/>
    <cellStyle name="Entrada 29 36" xfId="56752"/>
    <cellStyle name="Entrada 29 37" xfId="57458"/>
    <cellStyle name="Entrada 29 4" xfId="13260"/>
    <cellStyle name="Entrada 29 5" xfId="14668"/>
    <cellStyle name="Entrada 29 6" xfId="16076"/>
    <cellStyle name="Entrada 29 7" xfId="17484"/>
    <cellStyle name="Entrada 29 8" xfId="18892"/>
    <cellStyle name="Entrada 29 9" xfId="20300"/>
    <cellStyle name="Entrada 3" xfId="362"/>
    <cellStyle name="Entrada 3 10" xfId="1935"/>
    <cellStyle name="Entrada 3 11" xfId="2087"/>
    <cellStyle name="Entrada 3 12" xfId="2374"/>
    <cellStyle name="Entrada 3 13" xfId="2423"/>
    <cellStyle name="Entrada 3 14" xfId="2580"/>
    <cellStyle name="Entrada 3 15" xfId="2731"/>
    <cellStyle name="Entrada 3 16" xfId="3091"/>
    <cellStyle name="Entrada 3 2" xfId="774"/>
    <cellStyle name="Entrada 3 2 2" xfId="57960"/>
    <cellStyle name="Entrada 3 3" xfId="826"/>
    <cellStyle name="Entrada 3 3 2" xfId="58039"/>
    <cellStyle name="Entrada 3 4" xfId="986"/>
    <cellStyle name="Entrada 3 4 2" xfId="58108"/>
    <cellStyle name="Entrada 3 5" xfId="1146"/>
    <cellStyle name="Entrada 3 6" xfId="1306"/>
    <cellStyle name="Entrada 3 7" xfId="1466"/>
    <cellStyle name="Entrada 3 8" xfId="1624"/>
    <cellStyle name="Entrada 3 9" xfId="1780"/>
    <cellStyle name="Entrada 30" xfId="6120"/>
    <cellStyle name="Entrada 30 10" xfId="21825"/>
    <cellStyle name="Entrada 30 11" xfId="23233"/>
    <cellStyle name="Entrada 30 12" xfId="24641"/>
    <cellStyle name="Entrada 30 13" xfId="26049"/>
    <cellStyle name="Entrada 30 14" xfId="27457"/>
    <cellStyle name="Entrada 30 15" xfId="28865"/>
    <cellStyle name="Entrada 30 16" xfId="30275"/>
    <cellStyle name="Entrada 30 17" xfId="31682"/>
    <cellStyle name="Entrada 30 18" xfId="33092"/>
    <cellStyle name="Entrada 30 19" xfId="34498"/>
    <cellStyle name="Entrada 30 2" xfId="10561"/>
    <cellStyle name="Entrada 30 20" xfId="35910"/>
    <cellStyle name="Entrada 30 21" xfId="37318"/>
    <cellStyle name="Entrada 30 22" xfId="38726"/>
    <cellStyle name="Entrada 30 23" xfId="40132"/>
    <cellStyle name="Entrada 30 24" xfId="41537"/>
    <cellStyle name="Entrada 30 25" xfId="42937"/>
    <cellStyle name="Entrada 30 26" xfId="44336"/>
    <cellStyle name="Entrada 30 27" xfId="45731"/>
    <cellStyle name="Entrada 30 28" xfId="47112"/>
    <cellStyle name="Entrada 30 29" xfId="48479"/>
    <cellStyle name="Entrada 30 3" xfId="11969"/>
    <cellStyle name="Entrada 30 30" xfId="49829"/>
    <cellStyle name="Entrada 30 31" xfId="51149"/>
    <cellStyle name="Entrada 30 32" xfId="52444"/>
    <cellStyle name="Entrada 30 33" xfId="53685"/>
    <cellStyle name="Entrada 30 34" xfId="54849"/>
    <cellStyle name="Entrada 30 35" xfId="55911"/>
    <cellStyle name="Entrada 30 36" xfId="56815"/>
    <cellStyle name="Entrada 30 37" xfId="57495"/>
    <cellStyle name="Entrada 30 4" xfId="13377"/>
    <cellStyle name="Entrada 30 5" xfId="14785"/>
    <cellStyle name="Entrada 30 6" xfId="16193"/>
    <cellStyle name="Entrada 30 7" xfId="17601"/>
    <cellStyle name="Entrada 30 8" xfId="19009"/>
    <cellStyle name="Entrada 30 9" xfId="20417"/>
    <cellStyle name="Entrada 31" xfId="6247"/>
    <cellStyle name="Entrada 31 10" xfId="21942"/>
    <cellStyle name="Entrada 31 11" xfId="23350"/>
    <cellStyle name="Entrada 31 12" xfId="24758"/>
    <cellStyle name="Entrada 31 13" xfId="26166"/>
    <cellStyle name="Entrada 31 14" xfId="27574"/>
    <cellStyle name="Entrada 31 15" xfId="28982"/>
    <cellStyle name="Entrada 31 16" xfId="30392"/>
    <cellStyle name="Entrada 31 17" xfId="31799"/>
    <cellStyle name="Entrada 31 18" xfId="33208"/>
    <cellStyle name="Entrada 31 19" xfId="34615"/>
    <cellStyle name="Entrada 31 2" xfId="10678"/>
    <cellStyle name="Entrada 31 20" xfId="36027"/>
    <cellStyle name="Entrada 31 21" xfId="37435"/>
    <cellStyle name="Entrada 31 22" xfId="38843"/>
    <cellStyle name="Entrada 31 23" xfId="40249"/>
    <cellStyle name="Entrada 31 24" xfId="41653"/>
    <cellStyle name="Entrada 31 25" xfId="43053"/>
    <cellStyle name="Entrada 31 26" xfId="44452"/>
    <cellStyle name="Entrada 31 27" xfId="45845"/>
    <cellStyle name="Entrada 31 28" xfId="47224"/>
    <cellStyle name="Entrada 31 29" xfId="48590"/>
    <cellStyle name="Entrada 31 3" xfId="12086"/>
    <cellStyle name="Entrada 31 30" xfId="49940"/>
    <cellStyle name="Entrada 31 31" xfId="51259"/>
    <cellStyle name="Entrada 31 32" xfId="52552"/>
    <cellStyle name="Entrada 31 33" xfId="53790"/>
    <cellStyle name="Entrada 31 34" xfId="54944"/>
    <cellStyle name="Entrada 31 35" xfId="55995"/>
    <cellStyle name="Entrada 31 36" xfId="56874"/>
    <cellStyle name="Entrada 31 37" xfId="57532"/>
    <cellStyle name="Entrada 31 4" xfId="13494"/>
    <cellStyle name="Entrada 31 5" xfId="14902"/>
    <cellStyle name="Entrada 31 6" xfId="16310"/>
    <cellStyle name="Entrada 31 7" xfId="17718"/>
    <cellStyle name="Entrada 31 8" xfId="19126"/>
    <cellStyle name="Entrada 31 9" xfId="20534"/>
    <cellStyle name="Entrada 32" xfId="6374"/>
    <cellStyle name="Entrada 32 10" xfId="22056"/>
    <cellStyle name="Entrada 32 11" xfId="23464"/>
    <cellStyle name="Entrada 32 12" xfId="24872"/>
    <cellStyle name="Entrada 32 13" xfId="26280"/>
    <cellStyle name="Entrada 32 14" xfId="27688"/>
    <cellStyle name="Entrada 32 15" xfId="29097"/>
    <cellStyle name="Entrada 32 16" xfId="30506"/>
    <cellStyle name="Entrada 32 17" xfId="31914"/>
    <cellStyle name="Entrada 32 18" xfId="33323"/>
    <cellStyle name="Entrada 32 19" xfId="34731"/>
    <cellStyle name="Entrada 32 2" xfId="10792"/>
    <cellStyle name="Entrada 32 20" xfId="36142"/>
    <cellStyle name="Entrada 32 21" xfId="37550"/>
    <cellStyle name="Entrada 32 22" xfId="38956"/>
    <cellStyle name="Entrada 32 23" xfId="40362"/>
    <cellStyle name="Entrada 32 24" xfId="41766"/>
    <cellStyle name="Entrada 32 25" xfId="43166"/>
    <cellStyle name="Entrada 32 26" xfId="44565"/>
    <cellStyle name="Entrada 32 27" xfId="45958"/>
    <cellStyle name="Entrada 32 28" xfId="47335"/>
    <cellStyle name="Entrada 32 29" xfId="48700"/>
    <cellStyle name="Entrada 32 3" xfId="12200"/>
    <cellStyle name="Entrada 32 30" xfId="50046"/>
    <cellStyle name="Entrada 32 31" xfId="51362"/>
    <cellStyle name="Entrada 32 32" xfId="52651"/>
    <cellStyle name="Entrada 32 33" xfId="53882"/>
    <cellStyle name="Entrada 32 34" xfId="55025"/>
    <cellStyle name="Entrada 32 35" xfId="56066"/>
    <cellStyle name="Entrada 32 36" xfId="56931"/>
    <cellStyle name="Entrada 32 37" xfId="57568"/>
    <cellStyle name="Entrada 32 4" xfId="13608"/>
    <cellStyle name="Entrada 32 5" xfId="15016"/>
    <cellStyle name="Entrada 32 6" xfId="16424"/>
    <cellStyle name="Entrada 32 7" xfId="17832"/>
    <cellStyle name="Entrada 32 8" xfId="19240"/>
    <cellStyle name="Entrada 32 9" xfId="20648"/>
    <cellStyle name="Entrada 33" xfId="6501"/>
    <cellStyle name="Entrada 33 10" xfId="22172"/>
    <cellStyle name="Entrada 33 11" xfId="23580"/>
    <cellStyle name="Entrada 33 12" xfId="24988"/>
    <cellStyle name="Entrada 33 13" xfId="26396"/>
    <cellStyle name="Entrada 33 14" xfId="27804"/>
    <cellStyle name="Entrada 33 15" xfId="29213"/>
    <cellStyle name="Entrada 33 16" xfId="30622"/>
    <cellStyle name="Entrada 33 17" xfId="32030"/>
    <cellStyle name="Entrada 33 18" xfId="33439"/>
    <cellStyle name="Entrada 33 19" xfId="34847"/>
    <cellStyle name="Entrada 33 2" xfId="10908"/>
    <cellStyle name="Entrada 33 20" xfId="36258"/>
    <cellStyle name="Entrada 33 21" xfId="37666"/>
    <cellStyle name="Entrada 33 22" xfId="39072"/>
    <cellStyle name="Entrada 33 23" xfId="40477"/>
    <cellStyle name="Entrada 33 24" xfId="41881"/>
    <cellStyle name="Entrada 33 25" xfId="43281"/>
    <cellStyle name="Entrada 33 26" xfId="44679"/>
    <cellStyle name="Entrada 33 27" xfId="46071"/>
    <cellStyle name="Entrada 33 28" xfId="47448"/>
    <cellStyle name="Entrada 33 29" xfId="48813"/>
    <cellStyle name="Entrada 33 3" xfId="12316"/>
    <cellStyle name="Entrada 33 30" xfId="50154"/>
    <cellStyle name="Entrada 33 31" xfId="51467"/>
    <cellStyle name="Entrada 33 32" xfId="52752"/>
    <cellStyle name="Entrada 33 33" xfId="53973"/>
    <cellStyle name="Entrada 33 34" xfId="55111"/>
    <cellStyle name="Entrada 33 35" xfId="56140"/>
    <cellStyle name="Entrada 33 36" xfId="56991"/>
    <cellStyle name="Entrada 33 37" xfId="57604"/>
    <cellStyle name="Entrada 33 4" xfId="13724"/>
    <cellStyle name="Entrada 33 5" xfId="15132"/>
    <cellStyle name="Entrada 33 6" xfId="16540"/>
    <cellStyle name="Entrada 33 7" xfId="17948"/>
    <cellStyle name="Entrada 33 8" xfId="19356"/>
    <cellStyle name="Entrada 33 9" xfId="20764"/>
    <cellStyle name="Entrada 34" xfId="6628"/>
    <cellStyle name="Entrada 34 10" xfId="22286"/>
    <cellStyle name="Entrada 34 11" xfId="23694"/>
    <cellStyle name="Entrada 34 12" xfId="25102"/>
    <cellStyle name="Entrada 34 13" xfId="26510"/>
    <cellStyle name="Entrada 34 14" xfId="27918"/>
    <cellStyle name="Entrada 34 15" xfId="29327"/>
    <cellStyle name="Entrada 34 16" xfId="30736"/>
    <cellStyle name="Entrada 34 17" xfId="32144"/>
    <cellStyle name="Entrada 34 18" xfId="33552"/>
    <cellStyle name="Entrada 34 19" xfId="34961"/>
    <cellStyle name="Entrada 34 2" xfId="11022"/>
    <cellStyle name="Entrada 34 20" xfId="36372"/>
    <cellStyle name="Entrada 34 21" xfId="37780"/>
    <cellStyle name="Entrada 34 22" xfId="39186"/>
    <cellStyle name="Entrada 34 23" xfId="40591"/>
    <cellStyle name="Entrada 34 24" xfId="41995"/>
    <cellStyle name="Entrada 34 25" xfId="43395"/>
    <cellStyle name="Entrada 34 26" xfId="44792"/>
    <cellStyle name="Entrada 34 27" xfId="46184"/>
    <cellStyle name="Entrada 34 28" xfId="47561"/>
    <cellStyle name="Entrada 34 29" xfId="48923"/>
    <cellStyle name="Entrada 34 3" xfId="12430"/>
    <cellStyle name="Entrada 34 30" xfId="50262"/>
    <cellStyle name="Entrada 34 31" xfId="51572"/>
    <cellStyle name="Entrada 34 32" xfId="52852"/>
    <cellStyle name="Entrada 34 33" xfId="54069"/>
    <cellStyle name="Entrada 34 34" xfId="55197"/>
    <cellStyle name="Entrada 34 35" xfId="56215"/>
    <cellStyle name="Entrada 34 36" xfId="57045"/>
    <cellStyle name="Entrada 34 37" xfId="57640"/>
    <cellStyle name="Entrada 34 4" xfId="13838"/>
    <cellStyle name="Entrada 34 5" xfId="15246"/>
    <cellStyle name="Entrada 34 6" xfId="16654"/>
    <cellStyle name="Entrada 34 7" xfId="18062"/>
    <cellStyle name="Entrada 34 8" xfId="19470"/>
    <cellStyle name="Entrada 34 9" xfId="20878"/>
    <cellStyle name="Entrada 35" xfId="6755"/>
    <cellStyle name="Entrada 35 10" xfId="22398"/>
    <cellStyle name="Entrada 35 11" xfId="23806"/>
    <cellStyle name="Entrada 35 12" xfId="25214"/>
    <cellStyle name="Entrada 35 13" xfId="26622"/>
    <cellStyle name="Entrada 35 14" xfId="28030"/>
    <cellStyle name="Entrada 35 15" xfId="29439"/>
    <cellStyle name="Entrada 35 16" xfId="30848"/>
    <cellStyle name="Entrada 35 17" xfId="32256"/>
    <cellStyle name="Entrada 35 18" xfId="33664"/>
    <cellStyle name="Entrada 35 19" xfId="35072"/>
    <cellStyle name="Entrada 35 2" xfId="11134"/>
    <cellStyle name="Entrada 35 20" xfId="36484"/>
    <cellStyle name="Entrada 35 21" xfId="37892"/>
    <cellStyle name="Entrada 35 22" xfId="39298"/>
    <cellStyle name="Entrada 35 23" xfId="40703"/>
    <cellStyle name="Entrada 35 24" xfId="42107"/>
    <cellStyle name="Entrada 35 25" xfId="43506"/>
    <cellStyle name="Entrada 35 26" xfId="44902"/>
    <cellStyle name="Entrada 35 27" xfId="46294"/>
    <cellStyle name="Entrada 35 28" xfId="47671"/>
    <cellStyle name="Entrada 35 29" xfId="49030"/>
    <cellStyle name="Entrada 35 3" xfId="12542"/>
    <cellStyle name="Entrada 35 30" xfId="50369"/>
    <cellStyle name="Entrada 35 31" xfId="51679"/>
    <cellStyle name="Entrada 35 32" xfId="52955"/>
    <cellStyle name="Entrada 35 33" xfId="54162"/>
    <cellStyle name="Entrada 35 34" xfId="55282"/>
    <cellStyle name="Entrada 35 35" xfId="56289"/>
    <cellStyle name="Entrada 35 36" xfId="57103"/>
    <cellStyle name="Entrada 35 37" xfId="57676"/>
    <cellStyle name="Entrada 35 4" xfId="13950"/>
    <cellStyle name="Entrada 35 5" xfId="15358"/>
    <cellStyle name="Entrada 35 6" xfId="16766"/>
    <cellStyle name="Entrada 35 7" xfId="18174"/>
    <cellStyle name="Entrada 35 8" xfId="19582"/>
    <cellStyle name="Entrada 35 9" xfId="20990"/>
    <cellStyle name="Entrada 36" xfId="6882"/>
    <cellStyle name="Entrada 36 10" xfId="22507"/>
    <cellStyle name="Entrada 36 11" xfId="23915"/>
    <cellStyle name="Entrada 36 12" xfId="25323"/>
    <cellStyle name="Entrada 36 13" xfId="26731"/>
    <cellStyle name="Entrada 36 14" xfId="28139"/>
    <cellStyle name="Entrada 36 15" xfId="29548"/>
    <cellStyle name="Entrada 36 16" xfId="30957"/>
    <cellStyle name="Entrada 36 17" xfId="32365"/>
    <cellStyle name="Entrada 36 18" xfId="33772"/>
    <cellStyle name="Entrada 36 19" xfId="35181"/>
    <cellStyle name="Entrada 36 2" xfId="11243"/>
    <cellStyle name="Entrada 36 20" xfId="36593"/>
    <cellStyle name="Entrada 36 21" xfId="38001"/>
    <cellStyle name="Entrada 36 22" xfId="39407"/>
    <cellStyle name="Entrada 36 23" xfId="40812"/>
    <cellStyle name="Entrada 36 24" xfId="42216"/>
    <cellStyle name="Entrada 36 25" xfId="43615"/>
    <cellStyle name="Entrada 36 26" xfId="45011"/>
    <cellStyle name="Entrada 36 27" xfId="46402"/>
    <cellStyle name="Entrada 36 28" xfId="47776"/>
    <cellStyle name="Entrada 36 29" xfId="49135"/>
    <cellStyle name="Entrada 36 3" xfId="12651"/>
    <cellStyle name="Entrada 36 30" xfId="50472"/>
    <cellStyle name="Entrada 36 31" xfId="51780"/>
    <cellStyle name="Entrada 36 32" xfId="53050"/>
    <cellStyle name="Entrada 36 33" xfId="54253"/>
    <cellStyle name="Entrada 36 34" xfId="55364"/>
    <cellStyle name="Entrada 36 35" xfId="56363"/>
    <cellStyle name="Entrada 36 36" xfId="57162"/>
    <cellStyle name="Entrada 36 37" xfId="57712"/>
    <cellStyle name="Entrada 36 4" xfId="14059"/>
    <cellStyle name="Entrada 36 5" xfId="15467"/>
    <cellStyle name="Entrada 36 6" xfId="16875"/>
    <cellStyle name="Entrada 36 7" xfId="18283"/>
    <cellStyle name="Entrada 36 8" xfId="19691"/>
    <cellStyle name="Entrada 36 9" xfId="21099"/>
    <cellStyle name="Entrada 37" xfId="7009"/>
    <cellStyle name="Entrada 37 10" xfId="22613"/>
    <cellStyle name="Entrada 37 11" xfId="24021"/>
    <cellStyle name="Entrada 37 12" xfId="25429"/>
    <cellStyle name="Entrada 37 13" xfId="26837"/>
    <cellStyle name="Entrada 37 14" xfId="28245"/>
    <cellStyle name="Entrada 37 15" xfId="29654"/>
    <cellStyle name="Entrada 37 16" xfId="31063"/>
    <cellStyle name="Entrada 37 17" xfId="32471"/>
    <cellStyle name="Entrada 37 18" xfId="33878"/>
    <cellStyle name="Entrada 37 19" xfId="35287"/>
    <cellStyle name="Entrada 37 2" xfId="11349"/>
    <cellStyle name="Entrada 37 20" xfId="36699"/>
    <cellStyle name="Entrada 37 21" xfId="38107"/>
    <cellStyle name="Entrada 37 22" xfId="39513"/>
    <cellStyle name="Entrada 37 23" xfId="40918"/>
    <cellStyle name="Entrada 37 24" xfId="42321"/>
    <cellStyle name="Entrada 37 25" xfId="43720"/>
    <cellStyle name="Entrada 37 26" xfId="45116"/>
    <cellStyle name="Entrada 37 27" xfId="46506"/>
    <cellStyle name="Entrada 37 28" xfId="47880"/>
    <cellStyle name="Entrada 37 29" xfId="49238"/>
    <cellStyle name="Entrada 37 3" xfId="12757"/>
    <cellStyle name="Entrada 37 30" xfId="50572"/>
    <cellStyle name="Entrada 37 31" xfId="51877"/>
    <cellStyle name="Entrada 37 32" xfId="53145"/>
    <cellStyle name="Entrada 37 33" xfId="54346"/>
    <cellStyle name="Entrada 37 34" xfId="55450"/>
    <cellStyle name="Entrada 37 35" xfId="56434"/>
    <cellStyle name="Entrada 37 36" xfId="57216"/>
    <cellStyle name="Entrada 37 37" xfId="57747"/>
    <cellStyle name="Entrada 37 4" xfId="14165"/>
    <cellStyle name="Entrada 37 5" xfId="15573"/>
    <cellStyle name="Entrada 37 6" xfId="16981"/>
    <cellStyle name="Entrada 37 7" xfId="18389"/>
    <cellStyle name="Entrada 37 8" xfId="19797"/>
    <cellStyle name="Entrada 37 9" xfId="21205"/>
    <cellStyle name="Entrada 38" xfId="7136"/>
    <cellStyle name="Entrada 38 10" xfId="22716"/>
    <cellStyle name="Entrada 38 11" xfId="24124"/>
    <cellStyle name="Entrada 38 12" xfId="25532"/>
    <cellStyle name="Entrada 38 13" xfId="26940"/>
    <cellStyle name="Entrada 38 14" xfId="28348"/>
    <cellStyle name="Entrada 38 15" xfId="29757"/>
    <cellStyle name="Entrada 38 16" xfId="31164"/>
    <cellStyle name="Entrada 38 17" xfId="32574"/>
    <cellStyle name="Entrada 38 18" xfId="33981"/>
    <cellStyle name="Entrada 38 19" xfId="35389"/>
    <cellStyle name="Entrada 38 2" xfId="11452"/>
    <cellStyle name="Entrada 38 20" xfId="36802"/>
    <cellStyle name="Entrada 38 21" xfId="38210"/>
    <cellStyle name="Entrada 38 22" xfId="39616"/>
    <cellStyle name="Entrada 38 23" xfId="41021"/>
    <cellStyle name="Entrada 38 24" xfId="42424"/>
    <cellStyle name="Entrada 38 25" xfId="43823"/>
    <cellStyle name="Entrada 38 26" xfId="45219"/>
    <cellStyle name="Entrada 38 27" xfId="46609"/>
    <cellStyle name="Entrada 38 28" xfId="47981"/>
    <cellStyle name="Entrada 38 29" xfId="49334"/>
    <cellStyle name="Entrada 38 3" xfId="12860"/>
    <cellStyle name="Entrada 38 30" xfId="50666"/>
    <cellStyle name="Entrada 38 31" xfId="51970"/>
    <cellStyle name="Entrada 38 32" xfId="53233"/>
    <cellStyle name="Entrada 38 33" xfId="54428"/>
    <cellStyle name="Entrada 38 34" xfId="55526"/>
    <cellStyle name="Entrada 38 35" xfId="56497"/>
    <cellStyle name="Entrada 38 36" xfId="57270"/>
    <cellStyle name="Entrada 38 37" xfId="57781"/>
    <cellStyle name="Entrada 38 4" xfId="14268"/>
    <cellStyle name="Entrada 38 5" xfId="15676"/>
    <cellStyle name="Entrada 38 6" xfId="17084"/>
    <cellStyle name="Entrada 38 7" xfId="18492"/>
    <cellStyle name="Entrada 38 8" xfId="19900"/>
    <cellStyle name="Entrada 38 9" xfId="21308"/>
    <cellStyle name="Entrada 39" xfId="7263"/>
    <cellStyle name="Entrada 39 10" xfId="22815"/>
    <cellStyle name="Entrada 39 11" xfId="24223"/>
    <cellStyle name="Entrada 39 12" xfId="25631"/>
    <cellStyle name="Entrada 39 13" xfId="27039"/>
    <cellStyle name="Entrada 39 14" xfId="28447"/>
    <cellStyle name="Entrada 39 15" xfId="29857"/>
    <cellStyle name="Entrada 39 16" xfId="31264"/>
    <cellStyle name="Entrada 39 17" xfId="32674"/>
    <cellStyle name="Entrada 39 18" xfId="34081"/>
    <cellStyle name="Entrada 39 19" xfId="35489"/>
    <cellStyle name="Entrada 39 2" xfId="11551"/>
    <cellStyle name="Entrada 39 20" xfId="36902"/>
    <cellStyle name="Entrada 39 21" xfId="38310"/>
    <cellStyle name="Entrada 39 22" xfId="39716"/>
    <cellStyle name="Entrada 39 23" xfId="41121"/>
    <cellStyle name="Entrada 39 24" xfId="42523"/>
    <cellStyle name="Entrada 39 25" xfId="43922"/>
    <cellStyle name="Entrada 39 26" xfId="45318"/>
    <cellStyle name="Entrada 39 27" xfId="46706"/>
    <cellStyle name="Entrada 39 28" xfId="48076"/>
    <cellStyle name="Entrada 39 29" xfId="49429"/>
    <cellStyle name="Entrada 39 3" xfId="12959"/>
    <cellStyle name="Entrada 39 30" xfId="50757"/>
    <cellStyle name="Entrada 39 31" xfId="52061"/>
    <cellStyle name="Entrada 39 32" xfId="53321"/>
    <cellStyle name="Entrada 39 33" xfId="54514"/>
    <cellStyle name="Entrada 39 34" xfId="55605"/>
    <cellStyle name="Entrada 39 35" xfId="56568"/>
    <cellStyle name="Entrada 39 36" xfId="57323"/>
    <cellStyle name="Entrada 39 37" xfId="57815"/>
    <cellStyle name="Entrada 39 4" xfId="14367"/>
    <cellStyle name="Entrada 39 5" xfId="15775"/>
    <cellStyle name="Entrada 39 6" xfId="17183"/>
    <cellStyle name="Entrada 39 7" xfId="18591"/>
    <cellStyle name="Entrada 39 8" xfId="19999"/>
    <cellStyle name="Entrada 39 9" xfId="21407"/>
    <cellStyle name="Entrada 4" xfId="2696"/>
    <cellStyle name="Entrada 4 2" xfId="3092"/>
    <cellStyle name="Entrada 40" xfId="7390"/>
    <cellStyle name="Entrada 40 10" xfId="22912"/>
    <cellStyle name="Entrada 40 11" xfId="24320"/>
    <cellStyle name="Entrada 40 12" xfId="25728"/>
    <cellStyle name="Entrada 40 13" xfId="27136"/>
    <cellStyle name="Entrada 40 14" xfId="28544"/>
    <cellStyle name="Entrada 40 15" xfId="29954"/>
    <cellStyle name="Entrada 40 16" xfId="31361"/>
    <cellStyle name="Entrada 40 17" xfId="32771"/>
    <cellStyle name="Entrada 40 18" xfId="34177"/>
    <cellStyle name="Entrada 40 19" xfId="35586"/>
    <cellStyle name="Entrada 40 2" xfId="11648"/>
    <cellStyle name="Entrada 40 20" xfId="36999"/>
    <cellStyle name="Entrada 40 21" xfId="38407"/>
    <cellStyle name="Entrada 40 22" xfId="39813"/>
    <cellStyle name="Entrada 40 23" xfId="41218"/>
    <cellStyle name="Entrada 40 24" xfId="42620"/>
    <cellStyle name="Entrada 40 25" xfId="44019"/>
    <cellStyle name="Entrada 40 26" xfId="45415"/>
    <cellStyle name="Entrada 40 27" xfId="46803"/>
    <cellStyle name="Entrada 40 28" xfId="48173"/>
    <cellStyle name="Entrada 40 29" xfId="49525"/>
    <cellStyle name="Entrada 40 3" xfId="13056"/>
    <cellStyle name="Entrada 40 30" xfId="50851"/>
    <cellStyle name="Entrada 40 31" xfId="52155"/>
    <cellStyle name="Entrada 40 32" xfId="53410"/>
    <cellStyle name="Entrada 40 33" xfId="54599"/>
    <cellStyle name="Entrada 40 34" xfId="55684"/>
    <cellStyle name="Entrada 40 35" xfId="56637"/>
    <cellStyle name="Entrada 40 36" xfId="57374"/>
    <cellStyle name="Entrada 40 37" xfId="57849"/>
    <cellStyle name="Entrada 40 4" xfId="14464"/>
    <cellStyle name="Entrada 40 5" xfId="15872"/>
    <cellStyle name="Entrada 40 6" xfId="17280"/>
    <cellStyle name="Entrada 40 7" xfId="18688"/>
    <cellStyle name="Entrada 40 8" xfId="20096"/>
    <cellStyle name="Entrada 40 9" xfId="21504"/>
    <cellStyle name="Entrada 41" xfId="7516"/>
    <cellStyle name="Entrada 41 10" xfId="23000"/>
    <cellStyle name="Entrada 41 11" xfId="24408"/>
    <cellStyle name="Entrada 41 12" xfId="25816"/>
    <cellStyle name="Entrada 41 13" xfId="27224"/>
    <cellStyle name="Entrada 41 14" xfId="28632"/>
    <cellStyle name="Entrada 41 15" xfId="30042"/>
    <cellStyle name="Entrada 41 16" xfId="31449"/>
    <cellStyle name="Entrada 41 17" xfId="32859"/>
    <cellStyle name="Entrada 41 18" xfId="34265"/>
    <cellStyle name="Entrada 41 19" xfId="35674"/>
    <cellStyle name="Entrada 41 2" xfId="11736"/>
    <cellStyle name="Entrada 41 20" xfId="37087"/>
    <cellStyle name="Entrada 41 21" xfId="38495"/>
    <cellStyle name="Entrada 41 22" xfId="39901"/>
    <cellStyle name="Entrada 41 23" xfId="41306"/>
    <cellStyle name="Entrada 41 24" xfId="42708"/>
    <cellStyle name="Entrada 41 25" xfId="44107"/>
    <cellStyle name="Entrada 41 26" xfId="45503"/>
    <cellStyle name="Entrada 41 27" xfId="46889"/>
    <cellStyle name="Entrada 41 28" xfId="48259"/>
    <cellStyle name="Entrada 41 29" xfId="49611"/>
    <cellStyle name="Entrada 41 3" xfId="13144"/>
    <cellStyle name="Entrada 41 30" xfId="50937"/>
    <cellStyle name="Entrada 41 31" xfId="52240"/>
    <cellStyle name="Entrada 41 32" xfId="53493"/>
    <cellStyle name="Entrada 41 33" xfId="54678"/>
    <cellStyle name="Entrada 41 34" xfId="55756"/>
    <cellStyle name="Entrada 41 35" xfId="56695"/>
    <cellStyle name="Entrada 41 36" xfId="57421"/>
    <cellStyle name="Entrada 41 37" xfId="57881"/>
    <cellStyle name="Entrada 41 4" xfId="14552"/>
    <cellStyle name="Entrada 41 5" xfId="15960"/>
    <cellStyle name="Entrada 41 6" xfId="17368"/>
    <cellStyle name="Entrada 41 7" xfId="18776"/>
    <cellStyle name="Entrada 41 8" xfId="20184"/>
    <cellStyle name="Entrada 41 9" xfId="21592"/>
    <cellStyle name="Entrada 42" xfId="7643"/>
    <cellStyle name="Entrada 43" xfId="11321"/>
    <cellStyle name="Entrada 44" xfId="12729"/>
    <cellStyle name="Entrada 45" xfId="14137"/>
    <cellStyle name="Entrada 46" xfId="15545"/>
    <cellStyle name="Entrada 47" xfId="16953"/>
    <cellStyle name="Entrada 48" xfId="18361"/>
    <cellStyle name="Entrada 49" xfId="19769"/>
    <cellStyle name="Entrada 5" xfId="3093"/>
    <cellStyle name="Entrada 50" xfId="21177"/>
    <cellStyle name="Entrada 51" xfId="22585"/>
    <cellStyle name="Entrada 52" xfId="23993"/>
    <cellStyle name="Entrada 53" xfId="25401"/>
    <cellStyle name="Entrada 54" xfId="26809"/>
    <cellStyle name="Entrada 55" xfId="28217"/>
    <cellStyle name="Entrada 56" xfId="29626"/>
    <cellStyle name="Entrada 57" xfId="31035"/>
    <cellStyle name="Entrada 58" xfId="32443"/>
    <cellStyle name="Entrada 59" xfId="33850"/>
    <cellStyle name="Entrada 6" xfId="3094"/>
    <cellStyle name="Entrada 60" xfId="34933"/>
    <cellStyle name="Entrada 61" xfId="36671"/>
    <cellStyle name="Entrada 62" xfId="38079"/>
    <cellStyle name="Entrada 63" xfId="39485"/>
    <cellStyle name="Entrada 64" xfId="40890"/>
    <cellStyle name="Entrada 65" xfId="42293"/>
    <cellStyle name="Entrada 66" xfId="43692"/>
    <cellStyle name="Entrada 67" xfId="45088"/>
    <cellStyle name="Entrada 68" xfId="46478"/>
    <cellStyle name="Entrada 69" xfId="47852"/>
    <cellStyle name="Entrada 7" xfId="3095"/>
    <cellStyle name="Entrada 70" xfId="49210"/>
    <cellStyle name="Entrada 71" xfId="50545"/>
    <cellStyle name="Entrada 72" xfId="51850"/>
    <cellStyle name="Entrada 73" xfId="53118"/>
    <cellStyle name="Entrada 74" xfId="54320"/>
    <cellStyle name="Entrada 75" xfId="55424"/>
    <cellStyle name="Entrada 76" xfId="56408"/>
    <cellStyle name="Entrada 77" xfId="57192"/>
    <cellStyle name="Entrada 8" xfId="3164"/>
    <cellStyle name="Entrada 8 10" xfId="4609"/>
    <cellStyle name="Entrada 8 11" xfId="4746"/>
    <cellStyle name="Entrada 8 12" xfId="4868"/>
    <cellStyle name="Entrada 8 13" xfId="4994"/>
    <cellStyle name="Entrada 8 14" xfId="5112"/>
    <cellStyle name="Entrada 8 15" xfId="5245"/>
    <cellStyle name="Entrada 8 16" xfId="5371"/>
    <cellStyle name="Entrada 8 17" xfId="5495"/>
    <cellStyle name="Entrada 8 18" xfId="5618"/>
    <cellStyle name="Entrada 8 19" xfId="5716"/>
    <cellStyle name="Entrada 8 2" xfId="3640"/>
    <cellStyle name="Entrada 8 20" xfId="5886"/>
    <cellStyle name="Entrada 8 21" xfId="6013"/>
    <cellStyle name="Entrada 8 22" xfId="6140"/>
    <cellStyle name="Entrada 8 23" xfId="6267"/>
    <cellStyle name="Entrada 8 24" xfId="6394"/>
    <cellStyle name="Entrada 8 25" xfId="6521"/>
    <cellStyle name="Entrada 8 26" xfId="6648"/>
    <cellStyle name="Entrada 8 27" xfId="6775"/>
    <cellStyle name="Entrada 8 28" xfId="6902"/>
    <cellStyle name="Entrada 8 29" xfId="7029"/>
    <cellStyle name="Entrada 8 3" xfId="3756"/>
    <cellStyle name="Entrada 8 30" xfId="7156"/>
    <cellStyle name="Entrada 8 31" xfId="7283"/>
    <cellStyle name="Entrada 8 32" xfId="7410"/>
    <cellStyle name="Entrada 8 33" xfId="7536"/>
    <cellStyle name="Entrada 8 34" xfId="7663"/>
    <cellStyle name="Entrada 8 35" xfId="7754"/>
    <cellStyle name="Entrada 8 36" xfId="10933"/>
    <cellStyle name="Entrada 8 37" xfId="12341"/>
    <cellStyle name="Entrada 8 38" xfId="13749"/>
    <cellStyle name="Entrada 8 39" xfId="15157"/>
    <cellStyle name="Entrada 8 4" xfId="3877"/>
    <cellStyle name="Entrada 8 40" xfId="16565"/>
    <cellStyle name="Entrada 8 41" xfId="17973"/>
    <cellStyle name="Entrada 8 42" xfId="19381"/>
    <cellStyle name="Entrada 8 43" xfId="20789"/>
    <cellStyle name="Entrada 8 44" xfId="22197"/>
    <cellStyle name="Entrada 8 45" xfId="23605"/>
    <cellStyle name="Entrada 8 46" xfId="25013"/>
    <cellStyle name="Entrada 8 47" xfId="26421"/>
    <cellStyle name="Entrada 8 48" xfId="27829"/>
    <cellStyle name="Entrada 8 49" xfId="29238"/>
    <cellStyle name="Entrada 8 5" xfId="4000"/>
    <cellStyle name="Entrada 8 50" xfId="30647"/>
    <cellStyle name="Entrada 8 51" xfId="32055"/>
    <cellStyle name="Entrada 8 52" xfId="33464"/>
    <cellStyle name="Entrada 8 53" xfId="34406"/>
    <cellStyle name="Entrada 8 54" xfId="36283"/>
    <cellStyle name="Entrada 8 55" xfId="37691"/>
    <cellStyle name="Entrada 8 56" xfId="39097"/>
    <cellStyle name="Entrada 8 57" xfId="40502"/>
    <cellStyle name="Entrada 8 58" xfId="41906"/>
    <cellStyle name="Entrada 8 59" xfId="43306"/>
    <cellStyle name="Entrada 8 6" xfId="4123"/>
    <cellStyle name="Entrada 8 60" xfId="44703"/>
    <cellStyle name="Entrada 8 61" xfId="46095"/>
    <cellStyle name="Entrada 8 62" xfId="47472"/>
    <cellStyle name="Entrada 8 63" xfId="48837"/>
    <cellStyle name="Entrada 8 64" xfId="50178"/>
    <cellStyle name="Entrada 8 65" xfId="51491"/>
    <cellStyle name="Entrada 8 66" xfId="52775"/>
    <cellStyle name="Entrada 8 67" xfId="53994"/>
    <cellStyle name="Entrada 8 68" xfId="55130"/>
    <cellStyle name="Entrada 8 69" xfId="56157"/>
    <cellStyle name="Entrada 8 7" xfId="4247"/>
    <cellStyle name="Entrada 8 70" xfId="57002"/>
    <cellStyle name="Entrada 8 8" xfId="4370"/>
    <cellStyle name="Entrada 8 9" xfId="4495"/>
    <cellStyle name="Entrada 9" xfId="3205"/>
    <cellStyle name="Entrada 9 10" xfId="3308"/>
    <cellStyle name="Entrada 9 11" xfId="3554"/>
    <cellStyle name="Entrada 9 12" xfId="3548"/>
    <cellStyle name="Entrada 9 13" xfId="4687"/>
    <cellStyle name="Entrada 9 14" xfId="4696"/>
    <cellStyle name="Entrada 9 15" xfId="4568"/>
    <cellStyle name="Entrada 9 16" xfId="4688"/>
    <cellStyle name="Entrada 9 17" xfId="4457"/>
    <cellStyle name="Entrada 9 18" xfId="5195"/>
    <cellStyle name="Entrada 9 19" xfId="5057"/>
    <cellStyle name="Entrada 9 2" xfId="3532"/>
    <cellStyle name="Entrada 9 20" xfId="3288"/>
    <cellStyle name="Entrada 9 21" xfId="5568"/>
    <cellStyle name="Entrada 9 22" xfId="4668"/>
    <cellStyle name="Entrada 9 23" xfId="5835"/>
    <cellStyle name="Entrada 9 24" xfId="4079"/>
    <cellStyle name="Entrada 9 25" xfId="4922"/>
    <cellStyle name="Entrada 9 26" xfId="5685"/>
    <cellStyle name="Entrada 9 27" xfId="3917"/>
    <cellStyle name="Entrada 9 28" xfId="5840"/>
    <cellStyle name="Entrada 9 29" xfId="3694"/>
    <cellStyle name="Entrada 9 3" xfId="3331"/>
    <cellStyle name="Entrada 9 30" xfId="5967"/>
    <cellStyle name="Entrada 9 31" xfId="6094"/>
    <cellStyle name="Entrada 9 32" xfId="6221"/>
    <cellStyle name="Entrada 9 33" xfId="6348"/>
    <cellStyle name="Entrada 9 34" xfId="6475"/>
    <cellStyle name="Entrada 9 35" xfId="7794"/>
    <cellStyle name="Entrada 9 36" xfId="8586"/>
    <cellStyle name="Entrada 9 37" xfId="6854"/>
    <cellStyle name="Entrada 9 38" xfId="10405"/>
    <cellStyle name="Entrada 9 39" xfId="11478"/>
    <cellStyle name="Entrada 9 4" xfId="3250"/>
    <cellStyle name="Entrada 9 40" xfId="12886"/>
    <cellStyle name="Entrada 9 41" xfId="14294"/>
    <cellStyle name="Entrada 9 42" xfId="15702"/>
    <cellStyle name="Entrada 9 43" xfId="17110"/>
    <cellStyle name="Entrada 9 44" xfId="18518"/>
    <cellStyle name="Entrada 9 45" xfId="19926"/>
    <cellStyle name="Entrada 9 46" xfId="21334"/>
    <cellStyle name="Entrada 9 47" xfId="22742"/>
    <cellStyle name="Entrada 9 48" xfId="24150"/>
    <cellStyle name="Entrada 9 49" xfId="25558"/>
    <cellStyle name="Entrada 9 5" xfId="3590"/>
    <cellStyle name="Entrada 9 50" xfId="26966"/>
    <cellStyle name="Entrada 9 51" xfId="28374"/>
    <cellStyle name="Entrada 9 52" xfId="29784"/>
    <cellStyle name="Entrada 9 53" xfId="27506"/>
    <cellStyle name="Entrada 9 54" xfId="33284"/>
    <cellStyle name="Entrada 9 55" xfId="33257"/>
    <cellStyle name="Entrada 9 56" xfId="35100"/>
    <cellStyle name="Entrada 9 57" xfId="36829"/>
    <cellStyle name="Entrada 9 58" xfId="38237"/>
    <cellStyle name="Entrada 9 59" xfId="39643"/>
    <cellStyle name="Entrada 9 6" xfId="3706"/>
    <cellStyle name="Entrada 9 60" xfId="41048"/>
    <cellStyle name="Entrada 9 61" xfId="42450"/>
    <cellStyle name="Entrada 9 62" xfId="43849"/>
    <cellStyle name="Entrada 9 63" xfId="45245"/>
    <cellStyle name="Entrada 9 64" xfId="46635"/>
    <cellStyle name="Entrada 9 65" xfId="48007"/>
    <cellStyle name="Entrada 9 66" xfId="49360"/>
    <cellStyle name="Entrada 9 67" xfId="50691"/>
    <cellStyle name="Entrada 9 68" xfId="51995"/>
    <cellStyle name="Entrada 9 69" xfId="53258"/>
    <cellStyle name="Entrada 9 7" xfId="3528"/>
    <cellStyle name="Entrada 9 70" xfId="54453"/>
    <cellStyle name="Entrada 9 8" xfId="3361"/>
    <cellStyle name="Entrada 9 9" xfId="3491"/>
    <cellStyle name="Euro" xfId="10"/>
    <cellStyle name="Fecha" xfId="22"/>
    <cellStyle name="Fijo" xfId="23"/>
    <cellStyle name="HEADING1" xfId="24"/>
    <cellStyle name="HEADING2" xfId="25"/>
    <cellStyle name="Incorrecto" xfId="251" builtinId="27" customBuiltin="1"/>
    <cellStyle name="Incorrecto 10" xfId="3256"/>
    <cellStyle name="Incorrecto 10 10" xfId="17847"/>
    <cellStyle name="Incorrecto 10 11" xfId="19255"/>
    <cellStyle name="Incorrecto 10 12" xfId="20663"/>
    <cellStyle name="Incorrecto 10 13" xfId="22071"/>
    <cellStyle name="Incorrecto 10 14" xfId="23479"/>
    <cellStyle name="Incorrecto 10 15" xfId="24887"/>
    <cellStyle name="Incorrecto 10 16" xfId="26295"/>
    <cellStyle name="Incorrecto 10 17" xfId="27703"/>
    <cellStyle name="Incorrecto 10 18" xfId="29112"/>
    <cellStyle name="Incorrecto 10 19" xfId="30521"/>
    <cellStyle name="Incorrecto 10 2" xfId="7842"/>
    <cellStyle name="Incorrecto 10 20" xfId="27310"/>
    <cellStyle name="Incorrecto 10 21" xfId="25031"/>
    <cellStyle name="Incorrecto 10 22" xfId="33009"/>
    <cellStyle name="Incorrecto 10 23" xfId="36157"/>
    <cellStyle name="Incorrecto 10 24" xfId="37565"/>
    <cellStyle name="Incorrecto 10 25" xfId="38971"/>
    <cellStyle name="Incorrecto 10 26" xfId="40377"/>
    <cellStyle name="Incorrecto 10 27" xfId="41781"/>
    <cellStyle name="Incorrecto 10 28" xfId="43181"/>
    <cellStyle name="Incorrecto 10 29" xfId="44580"/>
    <cellStyle name="Incorrecto 10 3" xfId="5981"/>
    <cellStyle name="Incorrecto 10 30" xfId="45973"/>
    <cellStyle name="Incorrecto 10 31" xfId="47350"/>
    <cellStyle name="Incorrecto 10 32" xfId="48715"/>
    <cellStyle name="Incorrecto 10 33" xfId="50061"/>
    <cellStyle name="Incorrecto 10 34" xfId="51377"/>
    <cellStyle name="Incorrecto 10 35" xfId="52665"/>
    <cellStyle name="Incorrecto 10 36" xfId="53896"/>
    <cellStyle name="Incorrecto 10 37" xfId="55039"/>
    <cellStyle name="Incorrecto 10 4" xfId="7251"/>
    <cellStyle name="Incorrecto 10 5" xfId="10807"/>
    <cellStyle name="Incorrecto 10 6" xfId="12215"/>
    <cellStyle name="Incorrecto 10 7" xfId="13623"/>
    <cellStyle name="Incorrecto 10 8" xfId="15031"/>
    <cellStyle name="Incorrecto 10 9" xfId="16439"/>
    <cellStyle name="Incorrecto 11" xfId="3560"/>
    <cellStyle name="Incorrecto 11 10" xfId="19551"/>
    <cellStyle name="Incorrecto 11 11" xfId="20959"/>
    <cellStyle name="Incorrecto 11 12" xfId="22367"/>
    <cellStyle name="Incorrecto 11 13" xfId="23775"/>
    <cellStyle name="Incorrecto 11 14" xfId="25183"/>
    <cellStyle name="Incorrecto 11 15" xfId="26591"/>
    <cellStyle name="Incorrecto 11 16" xfId="27999"/>
    <cellStyle name="Incorrecto 11 17" xfId="29408"/>
    <cellStyle name="Incorrecto 11 18" xfId="30817"/>
    <cellStyle name="Incorrecto 11 19" xfId="32225"/>
    <cellStyle name="Incorrecto 11 2" xfId="8136"/>
    <cellStyle name="Incorrecto 11 20" xfId="32896"/>
    <cellStyle name="Incorrecto 11 21" xfId="34582"/>
    <cellStyle name="Incorrecto 11 22" xfId="36453"/>
    <cellStyle name="Incorrecto 11 23" xfId="37861"/>
    <cellStyle name="Incorrecto 11 24" xfId="39267"/>
    <cellStyle name="Incorrecto 11 25" xfId="40672"/>
    <cellStyle name="Incorrecto 11 26" xfId="42076"/>
    <cellStyle name="Incorrecto 11 27" xfId="43475"/>
    <cellStyle name="Incorrecto 11 28" xfId="44871"/>
    <cellStyle name="Incorrecto 11 29" xfId="46263"/>
    <cellStyle name="Incorrecto 11 3" xfId="8542"/>
    <cellStyle name="Incorrecto 11 30" xfId="47640"/>
    <cellStyle name="Incorrecto 11 31" xfId="48999"/>
    <cellStyle name="Incorrecto 11 32" xfId="50338"/>
    <cellStyle name="Incorrecto 11 33" xfId="51648"/>
    <cellStyle name="Incorrecto 11 34" xfId="52924"/>
    <cellStyle name="Incorrecto 11 35" xfId="54131"/>
    <cellStyle name="Incorrecto 11 36" xfId="55251"/>
    <cellStyle name="Incorrecto 11 37" xfId="56260"/>
    <cellStyle name="Incorrecto 11 4" xfId="11103"/>
    <cellStyle name="Incorrecto 11 5" xfId="12511"/>
    <cellStyle name="Incorrecto 11 6" xfId="13919"/>
    <cellStyle name="Incorrecto 11 7" xfId="15327"/>
    <cellStyle name="Incorrecto 11 8" xfId="16735"/>
    <cellStyle name="Incorrecto 11 9" xfId="18143"/>
    <cellStyle name="Incorrecto 12" xfId="3281"/>
    <cellStyle name="Incorrecto 12 10" xfId="20489"/>
    <cellStyle name="Incorrecto 12 11" xfId="21897"/>
    <cellStyle name="Incorrecto 12 12" xfId="23305"/>
    <cellStyle name="Incorrecto 12 13" xfId="24713"/>
    <cellStyle name="Incorrecto 12 14" xfId="26121"/>
    <cellStyle name="Incorrecto 12 15" xfId="27529"/>
    <cellStyle name="Incorrecto 12 16" xfId="28937"/>
    <cellStyle name="Incorrecto 12 17" xfId="30347"/>
    <cellStyle name="Incorrecto 12 18" xfId="31754"/>
    <cellStyle name="Incorrecto 12 19" xfId="33164"/>
    <cellStyle name="Incorrecto 12 2" xfId="7866"/>
    <cellStyle name="Incorrecto 12 20" xfId="33574"/>
    <cellStyle name="Incorrecto 12 21" xfId="35982"/>
    <cellStyle name="Incorrecto 12 22" xfId="37390"/>
    <cellStyle name="Incorrecto 12 23" xfId="38798"/>
    <cellStyle name="Incorrecto 12 24" xfId="40204"/>
    <cellStyle name="Incorrecto 12 25" xfId="41608"/>
    <cellStyle name="Incorrecto 12 26" xfId="43008"/>
    <cellStyle name="Incorrecto 12 27" xfId="44407"/>
    <cellStyle name="Incorrecto 12 28" xfId="45801"/>
    <cellStyle name="Incorrecto 12 29" xfId="47181"/>
    <cellStyle name="Incorrecto 12 3" xfId="10633"/>
    <cellStyle name="Incorrecto 12 30" xfId="48547"/>
    <cellStyle name="Incorrecto 12 31" xfId="49897"/>
    <cellStyle name="Incorrecto 12 32" xfId="51216"/>
    <cellStyle name="Incorrecto 12 33" xfId="52510"/>
    <cellStyle name="Incorrecto 12 34" xfId="53748"/>
    <cellStyle name="Incorrecto 12 35" xfId="54907"/>
    <cellStyle name="Incorrecto 12 36" xfId="55959"/>
    <cellStyle name="Incorrecto 12 37" xfId="56844"/>
    <cellStyle name="Incorrecto 12 4" xfId="12041"/>
    <cellStyle name="Incorrecto 12 5" xfId="13449"/>
    <cellStyle name="Incorrecto 12 6" xfId="14857"/>
    <cellStyle name="Incorrecto 12 7" xfId="16265"/>
    <cellStyle name="Incorrecto 12 8" xfId="17673"/>
    <cellStyle name="Incorrecto 12 9" xfId="19081"/>
    <cellStyle name="Incorrecto 13" xfId="3745"/>
    <cellStyle name="Incorrecto 13 10" xfId="21662"/>
    <cellStyle name="Incorrecto 13 11" xfId="23070"/>
    <cellStyle name="Incorrecto 13 12" xfId="24478"/>
    <cellStyle name="Incorrecto 13 13" xfId="25886"/>
    <cellStyle name="Incorrecto 13 14" xfId="27294"/>
    <cellStyle name="Incorrecto 13 15" xfId="28702"/>
    <cellStyle name="Incorrecto 13 16" xfId="30112"/>
    <cellStyle name="Incorrecto 13 17" xfId="31519"/>
    <cellStyle name="Incorrecto 13 18" xfId="32929"/>
    <cellStyle name="Incorrecto 13 19" xfId="34335"/>
    <cellStyle name="Incorrecto 13 2" xfId="8358"/>
    <cellStyle name="Incorrecto 13 20" xfId="35406"/>
    <cellStyle name="Incorrecto 13 21" xfId="37156"/>
    <cellStyle name="Incorrecto 13 22" xfId="38564"/>
    <cellStyle name="Incorrecto 13 23" xfId="39970"/>
    <cellStyle name="Incorrecto 13 24" xfId="41375"/>
    <cellStyle name="Incorrecto 13 25" xfId="42777"/>
    <cellStyle name="Incorrecto 13 26" xfId="44176"/>
    <cellStyle name="Incorrecto 13 27" xfId="45572"/>
    <cellStyle name="Incorrecto 13 28" xfId="46957"/>
    <cellStyle name="Incorrecto 13 29" xfId="48327"/>
    <cellStyle name="Incorrecto 13 3" xfId="11806"/>
    <cellStyle name="Incorrecto 13 30" xfId="49679"/>
    <cellStyle name="Incorrecto 13 31" xfId="51003"/>
    <cellStyle name="Incorrecto 13 32" xfId="52302"/>
    <cellStyle name="Incorrecto 13 33" xfId="53550"/>
    <cellStyle name="Incorrecto 13 34" xfId="54729"/>
    <cellStyle name="Incorrecto 13 35" xfId="55801"/>
    <cellStyle name="Incorrecto 13 36" xfId="56730"/>
    <cellStyle name="Incorrecto 13 37" xfId="57442"/>
    <cellStyle name="Incorrecto 13 4" xfId="13214"/>
    <cellStyle name="Incorrecto 13 5" xfId="14622"/>
    <cellStyle name="Incorrecto 13 6" xfId="16030"/>
    <cellStyle name="Incorrecto 13 7" xfId="17438"/>
    <cellStyle name="Incorrecto 13 8" xfId="18846"/>
    <cellStyle name="Incorrecto 13 9" xfId="20254"/>
    <cellStyle name="Incorrecto 14" xfId="3866"/>
    <cellStyle name="Incorrecto 14 10" xfId="20961"/>
    <cellStyle name="Incorrecto 14 11" xfId="22369"/>
    <cellStyle name="Incorrecto 14 12" xfId="23777"/>
    <cellStyle name="Incorrecto 14 13" xfId="25185"/>
    <cellStyle name="Incorrecto 14 14" xfId="26593"/>
    <cellStyle name="Incorrecto 14 15" xfId="28001"/>
    <cellStyle name="Incorrecto 14 16" xfId="29410"/>
    <cellStyle name="Incorrecto 14 17" xfId="30819"/>
    <cellStyle name="Incorrecto 14 18" xfId="32227"/>
    <cellStyle name="Incorrecto 14 19" xfId="33635"/>
    <cellStyle name="Incorrecto 14 2" xfId="8471"/>
    <cellStyle name="Incorrecto 14 20" xfId="34584"/>
    <cellStyle name="Incorrecto 14 21" xfId="36455"/>
    <cellStyle name="Incorrecto 14 22" xfId="37863"/>
    <cellStyle name="Incorrecto 14 23" xfId="39269"/>
    <cellStyle name="Incorrecto 14 24" xfId="40674"/>
    <cellStyle name="Incorrecto 14 25" xfId="42078"/>
    <cellStyle name="Incorrecto 14 26" xfId="43477"/>
    <cellStyle name="Incorrecto 14 27" xfId="44873"/>
    <cellStyle name="Incorrecto 14 28" xfId="46265"/>
    <cellStyle name="Incorrecto 14 29" xfId="47642"/>
    <cellStyle name="Incorrecto 14 3" xfId="11105"/>
    <cellStyle name="Incorrecto 14 30" xfId="49001"/>
    <cellStyle name="Incorrecto 14 31" xfId="50340"/>
    <cellStyle name="Incorrecto 14 32" xfId="51650"/>
    <cellStyle name="Incorrecto 14 33" xfId="52926"/>
    <cellStyle name="Incorrecto 14 34" xfId="54133"/>
    <cellStyle name="Incorrecto 14 35" xfId="55253"/>
    <cellStyle name="Incorrecto 14 36" xfId="56261"/>
    <cellStyle name="Incorrecto 14 37" xfId="57078"/>
    <cellStyle name="Incorrecto 14 4" xfId="12513"/>
    <cellStyle name="Incorrecto 14 5" xfId="13921"/>
    <cellStyle name="Incorrecto 14 6" xfId="15329"/>
    <cellStyle name="Incorrecto 14 7" xfId="16737"/>
    <cellStyle name="Incorrecto 14 8" xfId="18145"/>
    <cellStyle name="Incorrecto 14 9" xfId="19553"/>
    <cellStyle name="Incorrecto 15" xfId="3989"/>
    <cellStyle name="Incorrecto 15 10" xfId="13177"/>
    <cellStyle name="Incorrecto 15 11" xfId="14585"/>
    <cellStyle name="Incorrecto 15 12" xfId="15993"/>
    <cellStyle name="Incorrecto 15 13" xfId="17401"/>
    <cellStyle name="Incorrecto 15 14" xfId="18809"/>
    <cellStyle name="Incorrecto 15 15" xfId="20217"/>
    <cellStyle name="Incorrecto 15 16" xfId="21625"/>
    <cellStyle name="Incorrecto 15 17" xfId="23033"/>
    <cellStyle name="Incorrecto 15 18" xfId="24441"/>
    <cellStyle name="Incorrecto 15 19" xfId="25849"/>
    <cellStyle name="Incorrecto 15 2" xfId="8583"/>
    <cellStyle name="Incorrecto 15 20" xfId="33053"/>
    <cellStyle name="Incorrecto 15 21" xfId="35776"/>
    <cellStyle name="Incorrecto 15 22" xfId="34036"/>
    <cellStyle name="Incorrecto 15 23" xfId="32792"/>
    <cellStyle name="Incorrecto 15 24" xfId="24848"/>
    <cellStyle name="Incorrecto 15 25" xfId="34142"/>
    <cellStyle name="Incorrecto 15 26" xfId="13203"/>
    <cellStyle name="Incorrecto 15 27" xfId="37120"/>
    <cellStyle name="Incorrecto 15 28" xfId="38528"/>
    <cellStyle name="Incorrecto 15 29" xfId="39934"/>
    <cellStyle name="Incorrecto 15 3" xfId="9170"/>
    <cellStyle name="Incorrecto 15 30" xfId="41339"/>
    <cellStyle name="Incorrecto 15 31" xfId="42741"/>
    <cellStyle name="Incorrecto 15 32" xfId="44140"/>
    <cellStyle name="Incorrecto 15 33" xfId="45536"/>
    <cellStyle name="Incorrecto 15 34" xfId="46922"/>
    <cellStyle name="Incorrecto 15 35" xfId="48292"/>
    <cellStyle name="Incorrecto 15 36" xfId="49644"/>
    <cellStyle name="Incorrecto 15 37" xfId="50969"/>
    <cellStyle name="Incorrecto 15 4" xfId="8852"/>
    <cellStyle name="Incorrecto 15 5" xfId="9604"/>
    <cellStyle name="Incorrecto 15 6" xfId="6186"/>
    <cellStyle name="Incorrecto 15 7" xfId="10237"/>
    <cellStyle name="Incorrecto 15 8" xfId="9375"/>
    <cellStyle name="Incorrecto 15 9" xfId="11769"/>
    <cellStyle name="Incorrecto 16" xfId="4112"/>
    <cellStyle name="Incorrecto 16 10" xfId="21532"/>
    <cellStyle name="Incorrecto 16 11" xfId="22940"/>
    <cellStyle name="Incorrecto 16 12" xfId="24348"/>
    <cellStyle name="Incorrecto 16 13" xfId="25756"/>
    <cellStyle name="Incorrecto 16 14" xfId="27164"/>
    <cellStyle name="Incorrecto 16 15" xfId="28572"/>
    <cellStyle name="Incorrecto 16 16" xfId="29982"/>
    <cellStyle name="Incorrecto 16 17" xfId="31389"/>
    <cellStyle name="Incorrecto 16 18" xfId="32799"/>
    <cellStyle name="Incorrecto 16 19" xfId="34205"/>
    <cellStyle name="Incorrecto 16 2" xfId="8695"/>
    <cellStyle name="Incorrecto 16 20" xfId="35318"/>
    <cellStyle name="Incorrecto 16 21" xfId="37027"/>
    <cellStyle name="Incorrecto 16 22" xfId="38435"/>
    <cellStyle name="Incorrecto 16 23" xfId="39841"/>
    <cellStyle name="Incorrecto 16 24" xfId="41246"/>
    <cellStyle name="Incorrecto 16 25" xfId="42648"/>
    <cellStyle name="Incorrecto 16 26" xfId="44047"/>
    <cellStyle name="Incorrecto 16 27" xfId="45443"/>
    <cellStyle name="Incorrecto 16 28" xfId="46830"/>
    <cellStyle name="Incorrecto 16 29" xfId="48200"/>
    <cellStyle name="Incorrecto 16 3" xfId="11676"/>
    <cellStyle name="Incorrecto 16 30" xfId="49552"/>
    <cellStyle name="Incorrecto 16 31" xfId="50878"/>
    <cellStyle name="Incorrecto 16 32" xfId="52181"/>
    <cellStyle name="Incorrecto 16 33" xfId="53436"/>
    <cellStyle name="Incorrecto 16 34" xfId="54624"/>
    <cellStyle name="Incorrecto 16 35" xfId="55708"/>
    <cellStyle name="Incorrecto 16 36" xfId="56652"/>
    <cellStyle name="Incorrecto 16 37" xfId="57386"/>
    <cellStyle name="Incorrecto 16 4" xfId="13084"/>
    <cellStyle name="Incorrecto 16 5" xfId="14492"/>
    <cellStyle name="Incorrecto 16 6" xfId="15900"/>
    <cellStyle name="Incorrecto 16 7" xfId="17308"/>
    <cellStyle name="Incorrecto 16 8" xfId="18716"/>
    <cellStyle name="Incorrecto 16 9" xfId="20124"/>
    <cellStyle name="Incorrecto 17" xfId="4236"/>
    <cellStyle name="Incorrecto 17 10" xfId="11561"/>
    <cellStyle name="Incorrecto 17 11" xfId="12969"/>
    <cellStyle name="Incorrecto 17 12" xfId="14377"/>
    <cellStyle name="Incorrecto 17 13" xfId="15785"/>
    <cellStyle name="Incorrecto 17 14" xfId="17193"/>
    <cellStyle name="Incorrecto 17 15" xfId="18601"/>
    <cellStyle name="Incorrecto 17 16" xfId="20009"/>
    <cellStyle name="Incorrecto 17 17" xfId="21417"/>
    <cellStyle name="Incorrecto 17 18" xfId="22825"/>
    <cellStyle name="Incorrecto 17 19" xfId="24233"/>
    <cellStyle name="Incorrecto 17 2" xfId="8808"/>
    <cellStyle name="Incorrecto 17 20" xfId="33245"/>
    <cellStyle name="Incorrecto 17 21" xfId="17542"/>
    <cellStyle name="Incorrecto 17 22" xfId="23046"/>
    <cellStyle name="Incorrecto 17 23" xfId="32956"/>
    <cellStyle name="Incorrecto 17 24" xfId="33925"/>
    <cellStyle name="Incorrecto 17 25" xfId="25683"/>
    <cellStyle name="Incorrecto 17 26" xfId="34328"/>
    <cellStyle name="Incorrecto 17 27" xfId="35192"/>
    <cellStyle name="Incorrecto 17 28" xfId="36912"/>
    <cellStyle name="Incorrecto 17 29" xfId="38320"/>
    <cellStyle name="Incorrecto 17 3" xfId="7973"/>
    <cellStyle name="Incorrecto 17 30" xfId="39726"/>
    <cellStyle name="Incorrecto 17 31" xfId="41131"/>
    <cellStyle name="Incorrecto 17 32" xfId="42533"/>
    <cellStyle name="Incorrecto 17 33" xfId="43932"/>
    <cellStyle name="Incorrecto 17 34" xfId="45328"/>
    <cellStyle name="Incorrecto 17 35" xfId="46716"/>
    <cellStyle name="Incorrecto 17 36" xfId="48086"/>
    <cellStyle name="Incorrecto 17 37" xfId="49439"/>
    <cellStyle name="Incorrecto 17 4" xfId="9391"/>
    <cellStyle name="Incorrecto 17 5" xfId="10211"/>
    <cellStyle name="Incorrecto 17 6" xfId="7585"/>
    <cellStyle name="Incorrecto 17 7" xfId="8887"/>
    <cellStyle name="Incorrecto 17 8" xfId="9201"/>
    <cellStyle name="Incorrecto 17 9" xfId="6836"/>
    <cellStyle name="Incorrecto 18" xfId="4651"/>
    <cellStyle name="Incorrecto 18 10" xfId="18508"/>
    <cellStyle name="Incorrecto 18 11" xfId="19916"/>
    <cellStyle name="Incorrecto 18 12" xfId="21324"/>
    <cellStyle name="Incorrecto 18 13" xfId="22732"/>
    <cellStyle name="Incorrecto 18 14" xfId="24140"/>
    <cellStyle name="Incorrecto 18 15" xfId="25548"/>
    <cellStyle name="Incorrecto 18 16" xfId="26956"/>
    <cellStyle name="Incorrecto 18 17" xfId="28364"/>
    <cellStyle name="Incorrecto 18 18" xfId="29773"/>
    <cellStyle name="Incorrecto 18 19" xfId="31180"/>
    <cellStyle name="Incorrecto 18 2" xfId="9191"/>
    <cellStyle name="Incorrecto 18 20" xfId="33334"/>
    <cellStyle name="Incorrecto 18 21" xfId="29518"/>
    <cellStyle name="Incorrecto 18 22" xfId="35089"/>
    <cellStyle name="Incorrecto 18 23" xfId="36818"/>
    <cellStyle name="Incorrecto 18 24" xfId="38226"/>
    <cellStyle name="Incorrecto 18 25" xfId="39632"/>
    <cellStyle name="Incorrecto 18 26" xfId="41037"/>
    <cellStyle name="Incorrecto 18 27" xfId="42440"/>
    <cellStyle name="Incorrecto 18 28" xfId="43839"/>
    <cellStyle name="Incorrecto 18 29" xfId="45235"/>
    <cellStyle name="Incorrecto 18 3" xfId="10223"/>
    <cellStyle name="Incorrecto 18 30" xfId="46625"/>
    <cellStyle name="Incorrecto 18 31" xfId="47997"/>
    <cellStyle name="Incorrecto 18 32" xfId="49350"/>
    <cellStyle name="Incorrecto 18 33" xfId="50681"/>
    <cellStyle name="Incorrecto 18 34" xfId="51985"/>
    <cellStyle name="Incorrecto 18 35" xfId="53248"/>
    <cellStyle name="Incorrecto 18 36" xfId="54443"/>
    <cellStyle name="Incorrecto 18 37" xfId="55539"/>
    <cellStyle name="Incorrecto 18 4" xfId="8062"/>
    <cellStyle name="Incorrecto 18 5" xfId="11468"/>
    <cellStyle name="Incorrecto 18 6" xfId="12876"/>
    <cellStyle name="Incorrecto 18 7" xfId="14284"/>
    <cellStyle name="Incorrecto 18 8" xfId="15692"/>
    <cellStyle name="Incorrecto 18 9" xfId="17100"/>
    <cellStyle name="Incorrecto 19" xfId="4169"/>
    <cellStyle name="Incorrecto 19 10" xfId="9380"/>
    <cellStyle name="Incorrecto 19 11" xfId="11387"/>
    <cellStyle name="Incorrecto 19 12" xfId="12795"/>
    <cellStyle name="Incorrecto 19 13" xfId="14203"/>
    <cellStyle name="Incorrecto 19 14" xfId="15611"/>
    <cellStyle name="Incorrecto 19 15" xfId="17019"/>
    <cellStyle name="Incorrecto 19 16" xfId="18427"/>
    <cellStyle name="Incorrecto 19 17" xfId="19835"/>
    <cellStyle name="Incorrecto 19 18" xfId="21243"/>
    <cellStyle name="Incorrecto 19 19" xfId="22651"/>
    <cellStyle name="Incorrecto 19 2" xfId="8751"/>
    <cellStyle name="Incorrecto 19 20" xfId="29018"/>
    <cellStyle name="Incorrecto 19 21" xfId="34998"/>
    <cellStyle name="Incorrecto 19 22" xfId="29289"/>
    <cellStyle name="Incorrecto 19 23" xfId="35694"/>
    <cellStyle name="Incorrecto 19 24" xfId="33386"/>
    <cellStyle name="Incorrecto 19 25" xfId="31535"/>
    <cellStyle name="Incorrecto 19 26" xfId="29125"/>
    <cellStyle name="Incorrecto 19 27" xfId="26338"/>
    <cellStyle name="Incorrecto 19 28" xfId="34887"/>
    <cellStyle name="Incorrecto 19 29" xfId="36737"/>
    <cellStyle name="Incorrecto 19 3" xfId="9806"/>
    <cellStyle name="Incorrecto 19 30" xfId="38145"/>
    <cellStyle name="Incorrecto 19 31" xfId="39551"/>
    <cellStyle name="Incorrecto 19 32" xfId="40956"/>
    <cellStyle name="Incorrecto 19 33" xfId="42359"/>
    <cellStyle name="Incorrecto 19 34" xfId="43758"/>
    <cellStyle name="Incorrecto 19 35" xfId="45154"/>
    <cellStyle name="Incorrecto 19 36" xfId="46544"/>
    <cellStyle name="Incorrecto 19 37" xfId="47918"/>
    <cellStyle name="Incorrecto 19 4" xfId="8389"/>
    <cellStyle name="Incorrecto 19 5" xfId="6599"/>
    <cellStyle name="Incorrecto 19 6" xfId="8714"/>
    <cellStyle name="Incorrecto 19 7" xfId="9750"/>
    <cellStyle name="Incorrecto 19 8" xfId="9408"/>
    <cellStyle name="Incorrecto 19 9" xfId="7610"/>
    <cellStyle name="Incorrecto 2" xfId="312"/>
    <cellStyle name="Incorrecto 2 10" xfId="1289"/>
    <cellStyle name="Incorrecto 2 11" xfId="1449"/>
    <cellStyle name="Incorrecto 2 12" xfId="1607"/>
    <cellStyle name="Incorrecto 2 13" xfId="1764"/>
    <cellStyle name="Incorrecto 2 14" xfId="1919"/>
    <cellStyle name="Incorrecto 2 15" xfId="2074"/>
    <cellStyle name="Incorrecto 2 16" xfId="2300"/>
    <cellStyle name="Incorrecto 2 17" xfId="2383"/>
    <cellStyle name="Incorrecto 2 18" xfId="2564"/>
    <cellStyle name="Incorrecto 2 19" xfId="2716"/>
    <cellStyle name="Incorrecto 2 2" xfId="381"/>
    <cellStyle name="Incorrecto 2 20" xfId="2947"/>
    <cellStyle name="Incorrecto 2 3" xfId="438"/>
    <cellStyle name="Incorrecto 2 4" xfId="540"/>
    <cellStyle name="Incorrecto 2 5" xfId="597"/>
    <cellStyle name="Incorrecto 2 5 2" xfId="57918"/>
    <cellStyle name="Incorrecto 2 6" xfId="654"/>
    <cellStyle name="Incorrecto 2 6 2" xfId="57997"/>
    <cellStyle name="Incorrecto 2 7" xfId="784"/>
    <cellStyle name="Incorrecto 2 7 2" xfId="58066"/>
    <cellStyle name="Incorrecto 2 8" xfId="969"/>
    <cellStyle name="Incorrecto 2 9" xfId="1129"/>
    <cellStyle name="Incorrecto 20" xfId="3479"/>
    <cellStyle name="Incorrecto 20 10" xfId="21604"/>
    <cellStyle name="Incorrecto 20 11" xfId="23012"/>
    <cellStyle name="Incorrecto 20 12" xfId="24420"/>
    <cellStyle name="Incorrecto 20 13" xfId="25828"/>
    <cellStyle name="Incorrecto 20 14" xfId="27236"/>
    <cellStyle name="Incorrecto 20 15" xfId="28644"/>
    <cellStyle name="Incorrecto 20 16" xfId="30054"/>
    <cellStyle name="Incorrecto 20 17" xfId="31461"/>
    <cellStyle name="Incorrecto 20 18" xfId="32871"/>
    <cellStyle name="Incorrecto 20 19" xfId="34277"/>
    <cellStyle name="Incorrecto 20 2" xfId="8059"/>
    <cellStyle name="Incorrecto 20 20" xfId="33343"/>
    <cellStyle name="Incorrecto 20 21" xfId="37099"/>
    <cellStyle name="Incorrecto 20 22" xfId="38507"/>
    <cellStyle name="Incorrecto 20 23" xfId="39913"/>
    <cellStyle name="Incorrecto 20 24" xfId="41318"/>
    <cellStyle name="Incorrecto 20 25" xfId="42720"/>
    <cellStyle name="Incorrecto 20 26" xfId="44119"/>
    <cellStyle name="Incorrecto 20 27" xfId="45515"/>
    <cellStyle name="Incorrecto 20 28" xfId="46901"/>
    <cellStyle name="Incorrecto 20 29" xfId="48271"/>
    <cellStyle name="Incorrecto 20 3" xfId="11748"/>
    <cellStyle name="Incorrecto 20 30" xfId="49623"/>
    <cellStyle name="Incorrecto 20 31" xfId="50949"/>
    <cellStyle name="Incorrecto 20 32" xfId="52252"/>
    <cellStyle name="Incorrecto 20 33" xfId="53504"/>
    <cellStyle name="Incorrecto 20 34" xfId="54688"/>
    <cellStyle name="Incorrecto 20 35" xfId="55766"/>
    <cellStyle name="Incorrecto 20 36" xfId="56704"/>
    <cellStyle name="Incorrecto 20 37" xfId="57427"/>
    <cellStyle name="Incorrecto 20 4" xfId="13156"/>
    <cellStyle name="Incorrecto 20 5" xfId="14564"/>
    <cellStyle name="Incorrecto 20 6" xfId="15972"/>
    <cellStyle name="Incorrecto 20 7" xfId="17380"/>
    <cellStyle name="Incorrecto 20 8" xfId="18788"/>
    <cellStyle name="Incorrecto 20 9" xfId="20196"/>
    <cellStyle name="Incorrecto 21" xfId="4735"/>
    <cellStyle name="Incorrecto 21 10" xfId="17460"/>
    <cellStyle name="Incorrecto 21 11" xfId="18868"/>
    <cellStyle name="Incorrecto 21 12" xfId="20276"/>
    <cellStyle name="Incorrecto 21 13" xfId="21684"/>
    <cellStyle name="Incorrecto 21 14" xfId="23092"/>
    <cellStyle name="Incorrecto 21 15" xfId="24500"/>
    <cellStyle name="Incorrecto 21 16" xfId="25908"/>
    <cellStyle name="Incorrecto 21 17" xfId="27316"/>
    <cellStyle name="Incorrecto 21 18" xfId="28724"/>
    <cellStyle name="Incorrecto 21 19" xfId="30134"/>
    <cellStyle name="Incorrecto 21 2" xfId="9261"/>
    <cellStyle name="Incorrecto 21 20" xfId="32396"/>
    <cellStyle name="Incorrecto 21 21" xfId="29469"/>
    <cellStyle name="Incorrecto 21 22" xfId="33227"/>
    <cellStyle name="Incorrecto 21 23" xfId="35428"/>
    <cellStyle name="Incorrecto 21 24" xfId="37178"/>
    <cellStyle name="Incorrecto 21 25" xfId="38586"/>
    <cellStyle name="Incorrecto 21 26" xfId="39992"/>
    <cellStyle name="Incorrecto 21 27" xfId="41397"/>
    <cellStyle name="Incorrecto 21 28" xfId="42799"/>
    <cellStyle name="Incorrecto 21 29" xfId="44198"/>
    <cellStyle name="Incorrecto 21 3" xfId="9301"/>
    <cellStyle name="Incorrecto 21 30" xfId="45594"/>
    <cellStyle name="Incorrecto 21 31" xfId="46978"/>
    <cellStyle name="Incorrecto 21 32" xfId="48347"/>
    <cellStyle name="Incorrecto 21 33" xfId="49698"/>
    <cellStyle name="Incorrecto 21 34" xfId="51020"/>
    <cellStyle name="Incorrecto 21 35" xfId="52318"/>
    <cellStyle name="Incorrecto 21 36" xfId="53566"/>
    <cellStyle name="Incorrecto 21 37" xfId="54742"/>
    <cellStyle name="Incorrecto 21 4" xfId="7930"/>
    <cellStyle name="Incorrecto 21 5" xfId="10176"/>
    <cellStyle name="Incorrecto 21 6" xfId="11828"/>
    <cellStyle name="Incorrecto 21 7" xfId="13236"/>
    <cellStyle name="Incorrecto 21 8" xfId="14644"/>
    <cellStyle name="Incorrecto 21 9" xfId="16052"/>
    <cellStyle name="Incorrecto 22" xfId="4552"/>
    <cellStyle name="Incorrecto 22 10" xfId="19046"/>
    <cellStyle name="Incorrecto 22 11" xfId="20454"/>
    <cellStyle name="Incorrecto 22 12" xfId="21862"/>
    <cellStyle name="Incorrecto 22 13" xfId="23270"/>
    <cellStyle name="Incorrecto 22 14" xfId="24678"/>
    <cellStyle name="Incorrecto 22 15" xfId="26086"/>
    <cellStyle name="Incorrecto 22 16" xfId="27494"/>
    <cellStyle name="Incorrecto 22 17" xfId="28902"/>
    <cellStyle name="Incorrecto 22 18" xfId="30312"/>
    <cellStyle name="Incorrecto 22 19" xfId="31719"/>
    <cellStyle name="Incorrecto 22 2" xfId="9095"/>
    <cellStyle name="Incorrecto 22 20" xfId="30763"/>
    <cellStyle name="Incorrecto 22 21" xfId="30896"/>
    <cellStyle name="Incorrecto 22 22" xfId="35947"/>
    <cellStyle name="Incorrecto 22 23" xfId="37355"/>
    <cellStyle name="Incorrecto 22 24" xfId="38763"/>
    <cellStyle name="Incorrecto 22 25" xfId="40169"/>
    <cellStyle name="Incorrecto 22 26" xfId="41574"/>
    <cellStyle name="Incorrecto 22 27" xfId="42974"/>
    <cellStyle name="Incorrecto 22 28" xfId="44373"/>
    <cellStyle name="Incorrecto 22 29" xfId="45767"/>
    <cellStyle name="Incorrecto 22 3" xfId="8643"/>
    <cellStyle name="Incorrecto 22 30" xfId="47147"/>
    <cellStyle name="Incorrecto 22 31" xfId="48514"/>
    <cellStyle name="Incorrecto 22 32" xfId="49864"/>
    <cellStyle name="Incorrecto 22 33" xfId="51183"/>
    <cellStyle name="Incorrecto 22 34" xfId="52478"/>
    <cellStyle name="Incorrecto 22 35" xfId="53718"/>
    <cellStyle name="Incorrecto 22 36" xfId="54879"/>
    <cellStyle name="Incorrecto 22 37" xfId="55935"/>
    <cellStyle name="Incorrecto 22 4" xfId="10598"/>
    <cellStyle name="Incorrecto 22 5" xfId="12006"/>
    <cellStyle name="Incorrecto 22 6" xfId="13414"/>
    <cellStyle name="Incorrecto 22 7" xfId="14822"/>
    <cellStyle name="Incorrecto 22 8" xfId="16230"/>
    <cellStyle name="Incorrecto 22 9" xfId="17638"/>
    <cellStyle name="Incorrecto 23" xfId="5088"/>
    <cellStyle name="Incorrecto 23 10" xfId="20232"/>
    <cellStyle name="Incorrecto 23 11" xfId="21640"/>
    <cellStyle name="Incorrecto 23 12" xfId="23048"/>
    <cellStyle name="Incorrecto 23 13" xfId="24456"/>
    <cellStyle name="Incorrecto 23 14" xfId="25864"/>
    <cellStyle name="Incorrecto 23 15" xfId="27272"/>
    <cellStyle name="Incorrecto 23 16" xfId="28680"/>
    <cellStyle name="Incorrecto 23 17" xfId="30090"/>
    <cellStyle name="Incorrecto 23 18" xfId="31497"/>
    <cellStyle name="Incorrecto 23 19" xfId="32907"/>
    <cellStyle name="Incorrecto 23 2" xfId="9582"/>
    <cellStyle name="Incorrecto 23 20" xfId="35010"/>
    <cellStyle name="Incorrecto 23 21" xfId="8405"/>
    <cellStyle name="Incorrecto 23 22" xfId="37135"/>
    <cellStyle name="Incorrecto 23 23" xfId="38543"/>
    <cellStyle name="Incorrecto 23 24" xfId="39949"/>
    <cellStyle name="Incorrecto 23 25" xfId="41354"/>
    <cellStyle name="Incorrecto 23 26" xfId="42756"/>
    <cellStyle name="Incorrecto 23 27" xfId="44155"/>
    <cellStyle name="Incorrecto 23 28" xfId="45551"/>
    <cellStyle name="Incorrecto 23 29" xfId="46936"/>
    <cellStyle name="Incorrecto 23 3" xfId="8401"/>
    <cellStyle name="Incorrecto 23 30" xfId="48306"/>
    <cellStyle name="Incorrecto 23 31" xfId="49658"/>
    <cellStyle name="Incorrecto 23 32" xfId="50983"/>
    <cellStyle name="Incorrecto 23 33" xfId="52282"/>
    <cellStyle name="Incorrecto 23 34" xfId="53532"/>
    <cellStyle name="Incorrecto 23 35" xfId="54713"/>
    <cellStyle name="Incorrecto 23 36" xfId="55788"/>
    <cellStyle name="Incorrecto 23 37" xfId="56721"/>
    <cellStyle name="Incorrecto 23 4" xfId="11784"/>
    <cellStyle name="Incorrecto 23 5" xfId="13192"/>
    <cellStyle name="Incorrecto 23 6" xfId="14600"/>
    <cellStyle name="Incorrecto 23 7" xfId="16008"/>
    <cellStyle name="Incorrecto 23 8" xfId="17416"/>
    <cellStyle name="Incorrecto 23 9" xfId="18824"/>
    <cellStyle name="Incorrecto 24" xfId="4690"/>
    <cellStyle name="Incorrecto 24 10" xfId="20471"/>
    <cellStyle name="Incorrecto 24 11" xfId="21879"/>
    <cellStyle name="Incorrecto 24 12" xfId="23287"/>
    <cellStyle name="Incorrecto 24 13" xfId="24695"/>
    <cellStyle name="Incorrecto 24 14" xfId="26103"/>
    <cellStyle name="Incorrecto 24 15" xfId="27511"/>
    <cellStyle name="Incorrecto 24 16" xfId="28919"/>
    <cellStyle name="Incorrecto 24 17" xfId="30329"/>
    <cellStyle name="Incorrecto 24 18" xfId="31736"/>
    <cellStyle name="Incorrecto 24 19" xfId="33146"/>
    <cellStyle name="Incorrecto 24 2" xfId="9227"/>
    <cellStyle name="Incorrecto 24 20" xfId="28212"/>
    <cellStyle name="Incorrecto 24 21" xfId="35964"/>
    <cellStyle name="Incorrecto 24 22" xfId="37372"/>
    <cellStyle name="Incorrecto 24 23" xfId="38780"/>
    <cellStyle name="Incorrecto 24 24" xfId="40186"/>
    <cellStyle name="Incorrecto 24 25" xfId="41591"/>
    <cellStyle name="Incorrecto 24 26" xfId="42991"/>
    <cellStyle name="Incorrecto 24 27" xfId="44390"/>
    <cellStyle name="Incorrecto 24 28" xfId="45784"/>
    <cellStyle name="Incorrecto 24 29" xfId="47164"/>
    <cellStyle name="Incorrecto 24 3" xfId="10615"/>
    <cellStyle name="Incorrecto 24 30" xfId="48530"/>
    <cellStyle name="Incorrecto 24 31" xfId="49880"/>
    <cellStyle name="Incorrecto 24 32" xfId="51199"/>
    <cellStyle name="Incorrecto 24 33" xfId="52493"/>
    <cellStyle name="Incorrecto 24 34" xfId="53732"/>
    <cellStyle name="Incorrecto 24 35" xfId="54891"/>
    <cellStyle name="Incorrecto 24 36" xfId="55945"/>
    <cellStyle name="Incorrecto 24 37" xfId="56833"/>
    <cellStyle name="Incorrecto 24 4" xfId="12023"/>
    <cellStyle name="Incorrecto 24 5" xfId="13431"/>
    <cellStyle name="Incorrecto 24 6" xfId="14839"/>
    <cellStyle name="Incorrecto 24 7" xfId="16247"/>
    <cellStyle name="Incorrecto 24 8" xfId="17655"/>
    <cellStyle name="Incorrecto 24 9" xfId="19063"/>
    <cellStyle name="Incorrecto 25" xfId="5233"/>
    <cellStyle name="Incorrecto 25 10" xfId="19401"/>
    <cellStyle name="Incorrecto 25 11" xfId="20809"/>
    <cellStyle name="Incorrecto 25 12" xfId="22217"/>
    <cellStyle name="Incorrecto 25 13" xfId="23625"/>
    <cellStyle name="Incorrecto 25 14" xfId="25033"/>
    <cellStyle name="Incorrecto 25 15" xfId="26441"/>
    <cellStyle name="Incorrecto 25 16" xfId="27849"/>
    <cellStyle name="Incorrecto 25 17" xfId="29258"/>
    <cellStyle name="Incorrecto 25 18" xfId="30667"/>
    <cellStyle name="Incorrecto 25 19" xfId="32075"/>
    <cellStyle name="Incorrecto 25 2" xfId="9725"/>
    <cellStyle name="Incorrecto 25 20" xfId="35529"/>
    <cellStyle name="Incorrecto 25 21" xfId="34426"/>
    <cellStyle name="Incorrecto 25 22" xfId="36303"/>
    <cellStyle name="Incorrecto 25 23" xfId="37711"/>
    <cellStyle name="Incorrecto 25 24" xfId="39117"/>
    <cellStyle name="Incorrecto 25 25" xfId="40522"/>
    <cellStyle name="Incorrecto 25 26" xfId="41926"/>
    <cellStyle name="Incorrecto 25 27" xfId="43326"/>
    <cellStyle name="Incorrecto 25 28" xfId="44723"/>
    <cellStyle name="Incorrecto 25 29" xfId="46115"/>
    <cellStyle name="Incorrecto 25 3" xfId="8506"/>
    <cellStyle name="Incorrecto 25 30" xfId="47492"/>
    <cellStyle name="Incorrecto 25 31" xfId="48855"/>
    <cellStyle name="Incorrecto 25 32" xfId="50196"/>
    <cellStyle name="Incorrecto 25 33" xfId="51509"/>
    <cellStyle name="Incorrecto 25 34" xfId="52792"/>
    <cellStyle name="Incorrecto 25 35" xfId="54009"/>
    <cellStyle name="Incorrecto 25 36" xfId="55142"/>
    <cellStyle name="Incorrecto 25 37" xfId="56167"/>
    <cellStyle name="Incorrecto 25 4" xfId="10953"/>
    <cellStyle name="Incorrecto 25 5" xfId="12361"/>
    <cellStyle name="Incorrecto 25 6" xfId="13769"/>
    <cellStyle name="Incorrecto 25 7" xfId="15177"/>
    <cellStyle name="Incorrecto 25 8" xfId="16585"/>
    <cellStyle name="Incorrecto 25 9" xfId="17993"/>
    <cellStyle name="Incorrecto 26" xfId="5359"/>
    <cellStyle name="Incorrecto 26 10" xfId="20724"/>
    <cellStyle name="Incorrecto 26 11" xfId="22132"/>
    <cellStyle name="Incorrecto 26 12" xfId="23540"/>
    <cellStyle name="Incorrecto 26 13" xfId="24948"/>
    <cellStyle name="Incorrecto 26 14" xfId="26356"/>
    <cellStyle name="Incorrecto 26 15" xfId="27764"/>
    <cellStyle name="Incorrecto 26 16" xfId="29173"/>
    <cellStyle name="Incorrecto 26 17" xfId="30582"/>
    <cellStyle name="Incorrecto 26 18" xfId="31990"/>
    <cellStyle name="Incorrecto 26 19" xfId="33399"/>
    <cellStyle name="Incorrecto 26 2" xfId="9847"/>
    <cellStyle name="Incorrecto 26 20" xfId="34458"/>
    <cellStyle name="Incorrecto 26 21" xfId="36218"/>
    <cellStyle name="Incorrecto 26 22" xfId="37626"/>
    <cellStyle name="Incorrecto 26 23" xfId="39032"/>
    <cellStyle name="Incorrecto 26 24" xfId="40437"/>
    <cellStyle name="Incorrecto 26 25" xfId="41841"/>
    <cellStyle name="Incorrecto 26 26" xfId="43241"/>
    <cellStyle name="Incorrecto 26 27" xfId="44639"/>
    <cellStyle name="Incorrecto 26 28" xfId="46031"/>
    <cellStyle name="Incorrecto 26 29" xfId="47408"/>
    <cellStyle name="Incorrecto 26 3" xfId="10868"/>
    <cellStyle name="Incorrecto 26 30" xfId="48773"/>
    <cellStyle name="Incorrecto 26 31" xfId="50114"/>
    <cellStyle name="Incorrecto 26 32" xfId="51427"/>
    <cellStyle name="Incorrecto 26 33" xfId="52712"/>
    <cellStyle name="Incorrecto 26 34" xfId="53939"/>
    <cellStyle name="Incorrecto 26 35" xfId="55077"/>
    <cellStyle name="Incorrecto 26 36" xfId="56110"/>
    <cellStyle name="Incorrecto 26 37" xfId="56962"/>
    <cellStyle name="Incorrecto 26 4" xfId="12276"/>
    <cellStyle name="Incorrecto 26 5" xfId="13684"/>
    <cellStyle name="Incorrecto 26 6" xfId="15092"/>
    <cellStyle name="Incorrecto 26 7" xfId="16500"/>
    <cellStyle name="Incorrecto 26 8" xfId="17908"/>
    <cellStyle name="Incorrecto 26 9" xfId="19316"/>
    <cellStyle name="Incorrecto 27" xfId="5181"/>
    <cellStyle name="Incorrecto 27 10" xfId="18431"/>
    <cellStyle name="Incorrecto 27 11" xfId="19839"/>
    <cellStyle name="Incorrecto 27 12" xfId="21247"/>
    <cellStyle name="Incorrecto 27 13" xfId="22655"/>
    <cellStyle name="Incorrecto 27 14" xfId="24063"/>
    <cellStyle name="Incorrecto 27 15" xfId="25471"/>
    <cellStyle name="Incorrecto 27 16" xfId="26879"/>
    <cellStyle name="Incorrecto 27 17" xfId="28287"/>
    <cellStyle name="Incorrecto 27 18" xfId="29696"/>
    <cellStyle name="Incorrecto 27 19" xfId="31104"/>
    <cellStyle name="Incorrecto 27 2" xfId="9676"/>
    <cellStyle name="Incorrecto 27 20" xfId="29790"/>
    <cellStyle name="Incorrecto 27 21" xfId="32924"/>
    <cellStyle name="Incorrecto 27 22" xfId="34891"/>
    <cellStyle name="Incorrecto 27 23" xfId="36741"/>
    <cellStyle name="Incorrecto 27 24" xfId="38149"/>
    <cellStyle name="Incorrecto 27 25" xfId="39555"/>
    <cellStyle name="Incorrecto 27 26" xfId="40960"/>
    <cellStyle name="Incorrecto 27 27" xfId="42363"/>
    <cellStyle name="Incorrecto 27 28" xfId="43762"/>
    <cellStyle name="Incorrecto 27 29" xfId="45158"/>
    <cellStyle name="Incorrecto 27 3" xfId="9300"/>
    <cellStyle name="Incorrecto 27 30" xfId="46548"/>
    <cellStyle name="Incorrecto 27 31" xfId="47921"/>
    <cellStyle name="Incorrecto 27 32" xfId="49277"/>
    <cellStyle name="Incorrecto 27 33" xfId="50610"/>
    <cellStyle name="Incorrecto 27 34" xfId="51915"/>
    <cellStyle name="Incorrecto 27 35" xfId="53180"/>
    <cellStyle name="Incorrecto 27 36" xfId="54378"/>
    <cellStyle name="Incorrecto 27 37" xfId="55477"/>
    <cellStyle name="Incorrecto 27 4" xfId="9315"/>
    <cellStyle name="Incorrecto 27 5" xfId="11391"/>
    <cellStyle name="Incorrecto 27 6" xfId="12799"/>
    <cellStyle name="Incorrecto 27 7" xfId="14207"/>
    <cellStyle name="Incorrecto 27 8" xfId="15615"/>
    <cellStyle name="Incorrecto 27 9" xfId="17023"/>
    <cellStyle name="Incorrecto 28" xfId="5680"/>
    <cellStyle name="Incorrecto 28 10" xfId="14402"/>
    <cellStyle name="Incorrecto 28 11" xfId="15810"/>
    <cellStyle name="Incorrecto 28 12" xfId="17218"/>
    <cellStyle name="Incorrecto 28 13" xfId="18626"/>
    <cellStyle name="Incorrecto 28 14" xfId="20034"/>
    <cellStyle name="Incorrecto 28 15" xfId="21442"/>
    <cellStyle name="Incorrecto 28 16" xfId="22850"/>
    <cellStyle name="Incorrecto 28 17" xfId="24258"/>
    <cellStyle name="Incorrecto 28 18" xfId="25666"/>
    <cellStyle name="Incorrecto 28 19" xfId="27074"/>
    <cellStyle name="Incorrecto 28 2" xfId="10160"/>
    <cellStyle name="Incorrecto 28 20" xfId="29682"/>
    <cellStyle name="Incorrecto 28 21" xfId="21766"/>
    <cellStyle name="Incorrecto 28 22" xfId="28834"/>
    <cellStyle name="Incorrecto 28 23" xfId="31495"/>
    <cellStyle name="Incorrecto 28 24" xfId="31600"/>
    <cellStyle name="Incorrecto 28 25" xfId="35217"/>
    <cellStyle name="Incorrecto 28 26" xfId="36937"/>
    <cellStyle name="Incorrecto 28 27" xfId="38345"/>
    <cellStyle name="Incorrecto 28 28" xfId="39751"/>
    <cellStyle name="Incorrecto 28 29" xfId="41156"/>
    <cellStyle name="Incorrecto 28 3" xfId="7978"/>
    <cellStyle name="Incorrecto 28 30" xfId="42558"/>
    <cellStyle name="Incorrecto 28 31" xfId="43957"/>
    <cellStyle name="Incorrecto 28 32" xfId="45353"/>
    <cellStyle name="Incorrecto 28 33" xfId="46741"/>
    <cellStyle name="Incorrecto 28 34" xfId="48111"/>
    <cellStyle name="Incorrecto 28 35" xfId="49464"/>
    <cellStyle name="Incorrecto 28 36" xfId="50791"/>
    <cellStyle name="Incorrecto 28 37" xfId="52095"/>
    <cellStyle name="Incorrecto 28 4" xfId="7222"/>
    <cellStyle name="Incorrecto 28 5" xfId="9156"/>
    <cellStyle name="Incorrecto 28 6" xfId="10383"/>
    <cellStyle name="Incorrecto 28 7" xfId="10254"/>
    <cellStyle name="Incorrecto 28 8" xfId="11586"/>
    <cellStyle name="Incorrecto 28 9" xfId="12994"/>
    <cellStyle name="Incorrecto 29" xfId="3522"/>
    <cellStyle name="Incorrecto 29 10" xfId="21597"/>
    <cellStyle name="Incorrecto 29 11" xfId="23005"/>
    <cellStyle name="Incorrecto 29 12" xfId="24413"/>
    <cellStyle name="Incorrecto 29 13" xfId="25821"/>
    <cellStyle name="Incorrecto 29 14" xfId="27229"/>
    <cellStyle name="Incorrecto 29 15" xfId="28637"/>
    <cellStyle name="Incorrecto 29 16" xfId="30047"/>
    <cellStyle name="Incorrecto 29 17" xfId="31454"/>
    <cellStyle name="Incorrecto 29 18" xfId="32864"/>
    <cellStyle name="Incorrecto 29 19" xfId="34270"/>
    <cellStyle name="Incorrecto 29 2" xfId="8101"/>
    <cellStyle name="Incorrecto 29 20" xfId="33998"/>
    <cellStyle name="Incorrecto 29 21" xfId="37092"/>
    <cellStyle name="Incorrecto 29 22" xfId="38500"/>
    <cellStyle name="Incorrecto 29 23" xfId="39906"/>
    <cellStyle name="Incorrecto 29 24" xfId="41311"/>
    <cellStyle name="Incorrecto 29 25" xfId="42713"/>
    <cellStyle name="Incorrecto 29 26" xfId="44112"/>
    <cellStyle name="Incorrecto 29 27" xfId="45508"/>
    <cellStyle name="Incorrecto 29 28" xfId="46894"/>
    <cellStyle name="Incorrecto 29 29" xfId="48264"/>
    <cellStyle name="Incorrecto 29 3" xfId="11741"/>
    <cellStyle name="Incorrecto 29 30" xfId="49616"/>
    <cellStyle name="Incorrecto 29 31" xfId="50942"/>
    <cellStyle name="Incorrecto 29 32" xfId="52245"/>
    <cellStyle name="Incorrecto 29 33" xfId="53498"/>
    <cellStyle name="Incorrecto 29 34" xfId="54683"/>
    <cellStyle name="Incorrecto 29 35" xfId="55761"/>
    <cellStyle name="Incorrecto 29 36" xfId="56700"/>
    <cellStyle name="Incorrecto 29 37" xfId="57426"/>
    <cellStyle name="Incorrecto 29 4" xfId="13149"/>
    <cellStyle name="Incorrecto 29 5" xfId="14557"/>
    <cellStyle name="Incorrecto 29 6" xfId="15965"/>
    <cellStyle name="Incorrecto 29 7" xfId="17373"/>
    <cellStyle name="Incorrecto 29 8" xfId="18781"/>
    <cellStyle name="Incorrecto 29 9" xfId="20189"/>
    <cellStyle name="Incorrecto 3" xfId="347"/>
    <cellStyle name="Incorrecto 3 10" xfId="1597"/>
    <cellStyle name="Incorrecto 3 11" xfId="1754"/>
    <cellStyle name="Incorrecto 3 12" xfId="2293"/>
    <cellStyle name="Incorrecto 3 13" xfId="2104"/>
    <cellStyle name="Incorrecto 3 14" xfId="2351"/>
    <cellStyle name="Incorrecto 3 15" xfId="2340"/>
    <cellStyle name="Incorrecto 3 16" xfId="3096"/>
    <cellStyle name="Incorrecto 3 2" xfId="759"/>
    <cellStyle name="Incorrecto 3 2 2" xfId="57958"/>
    <cellStyle name="Incorrecto 3 3" xfId="750"/>
    <cellStyle name="Incorrecto 3 3 2" xfId="58037"/>
    <cellStyle name="Incorrecto 3 4" xfId="735"/>
    <cellStyle name="Incorrecto 3 4 2" xfId="58106"/>
    <cellStyle name="Incorrecto 3 5" xfId="747"/>
    <cellStyle name="Incorrecto 3 6" xfId="959"/>
    <cellStyle name="Incorrecto 3 7" xfId="1119"/>
    <cellStyle name="Incorrecto 3 8" xfId="1279"/>
    <cellStyle name="Incorrecto 3 9" xfId="1439"/>
    <cellStyle name="Incorrecto 30" xfId="5874"/>
    <cellStyle name="Incorrecto 30 10" xfId="21131"/>
    <cellStyle name="Incorrecto 30 11" xfId="22539"/>
    <cellStyle name="Incorrecto 30 12" xfId="23947"/>
    <cellStyle name="Incorrecto 30 13" xfId="25355"/>
    <cellStyle name="Incorrecto 30 14" xfId="26763"/>
    <cellStyle name="Incorrecto 30 15" xfId="28171"/>
    <cellStyle name="Incorrecto 30 16" xfId="29580"/>
    <cellStyle name="Incorrecto 30 17" xfId="30989"/>
    <cellStyle name="Incorrecto 30 18" xfId="32397"/>
    <cellStyle name="Incorrecto 30 19" xfId="33804"/>
    <cellStyle name="Incorrecto 30 2" xfId="10333"/>
    <cellStyle name="Incorrecto 30 20" xfId="34765"/>
    <cellStyle name="Incorrecto 30 21" xfId="36625"/>
    <cellStyle name="Incorrecto 30 22" xfId="38033"/>
    <cellStyle name="Incorrecto 30 23" xfId="39439"/>
    <cellStyle name="Incorrecto 30 24" xfId="40844"/>
    <cellStyle name="Incorrecto 30 25" xfId="42247"/>
    <cellStyle name="Incorrecto 30 26" xfId="43646"/>
    <cellStyle name="Incorrecto 30 27" xfId="45042"/>
    <cellStyle name="Incorrecto 30 28" xfId="46433"/>
    <cellStyle name="Incorrecto 30 29" xfId="47807"/>
    <cellStyle name="Incorrecto 30 3" xfId="11275"/>
    <cellStyle name="Incorrecto 30 30" xfId="49165"/>
    <cellStyle name="Incorrecto 30 31" xfId="50501"/>
    <cellStyle name="Incorrecto 30 32" xfId="51808"/>
    <cellStyle name="Incorrecto 30 33" xfId="53078"/>
    <cellStyle name="Incorrecto 30 34" xfId="54281"/>
    <cellStyle name="Incorrecto 30 35" xfId="55389"/>
    <cellStyle name="Incorrecto 30 36" xfId="56382"/>
    <cellStyle name="Incorrecto 30 37" xfId="57176"/>
    <cellStyle name="Incorrecto 30 4" xfId="12683"/>
    <cellStyle name="Incorrecto 30 5" xfId="14091"/>
    <cellStyle name="Incorrecto 30 6" xfId="15499"/>
    <cellStyle name="Incorrecto 30 7" xfId="16907"/>
    <cellStyle name="Incorrecto 30 8" xfId="18315"/>
    <cellStyle name="Incorrecto 30 9" xfId="19723"/>
    <cellStyle name="Incorrecto 31" xfId="6001"/>
    <cellStyle name="Incorrecto 31 10" xfId="21716"/>
    <cellStyle name="Incorrecto 31 11" xfId="23124"/>
    <cellStyle name="Incorrecto 31 12" xfId="24532"/>
    <cellStyle name="Incorrecto 31 13" xfId="25940"/>
    <cellStyle name="Incorrecto 31 14" xfId="27348"/>
    <cellStyle name="Incorrecto 31 15" xfId="28756"/>
    <cellStyle name="Incorrecto 31 16" xfId="30166"/>
    <cellStyle name="Incorrecto 31 17" xfId="31573"/>
    <cellStyle name="Incorrecto 31 18" xfId="32983"/>
    <cellStyle name="Incorrecto 31 19" xfId="34389"/>
    <cellStyle name="Incorrecto 31 2" xfId="10452"/>
    <cellStyle name="Incorrecto 31 20" xfId="35802"/>
    <cellStyle name="Incorrecto 31 21" xfId="37210"/>
    <cellStyle name="Incorrecto 31 22" xfId="38618"/>
    <cellStyle name="Incorrecto 31 23" xfId="40024"/>
    <cellStyle name="Incorrecto 31 24" xfId="41429"/>
    <cellStyle name="Incorrecto 31 25" xfId="42831"/>
    <cellStyle name="Incorrecto 31 26" xfId="44230"/>
    <cellStyle name="Incorrecto 31 27" xfId="45626"/>
    <cellStyle name="Incorrecto 31 28" xfId="47010"/>
    <cellStyle name="Incorrecto 31 29" xfId="48379"/>
    <cellStyle name="Incorrecto 31 3" xfId="11860"/>
    <cellStyle name="Incorrecto 31 30" xfId="49730"/>
    <cellStyle name="Incorrecto 31 31" xfId="51052"/>
    <cellStyle name="Incorrecto 31 32" xfId="52350"/>
    <cellStyle name="Incorrecto 31 33" xfId="53595"/>
    <cellStyle name="Incorrecto 31 34" xfId="54766"/>
    <cellStyle name="Incorrecto 31 35" xfId="55835"/>
    <cellStyle name="Incorrecto 31 36" xfId="56759"/>
    <cellStyle name="Incorrecto 31 37" xfId="57464"/>
    <cellStyle name="Incorrecto 31 4" xfId="13268"/>
    <cellStyle name="Incorrecto 31 5" xfId="14676"/>
    <cellStyle name="Incorrecto 31 6" xfId="16084"/>
    <cellStyle name="Incorrecto 31 7" xfId="17492"/>
    <cellStyle name="Incorrecto 31 8" xfId="18900"/>
    <cellStyle name="Incorrecto 31 9" xfId="20308"/>
    <cellStyle name="Incorrecto 32" xfId="6128"/>
    <cellStyle name="Incorrecto 32 10" xfId="21833"/>
    <cellStyle name="Incorrecto 32 11" xfId="23241"/>
    <cellStyle name="Incorrecto 32 12" xfId="24649"/>
    <cellStyle name="Incorrecto 32 13" xfId="26057"/>
    <cellStyle name="Incorrecto 32 14" xfId="27465"/>
    <cellStyle name="Incorrecto 32 15" xfId="28873"/>
    <cellStyle name="Incorrecto 32 16" xfId="30283"/>
    <cellStyle name="Incorrecto 32 17" xfId="31690"/>
    <cellStyle name="Incorrecto 32 18" xfId="33100"/>
    <cellStyle name="Incorrecto 32 19" xfId="34506"/>
    <cellStyle name="Incorrecto 32 2" xfId="10569"/>
    <cellStyle name="Incorrecto 32 20" xfId="35918"/>
    <cellStyle name="Incorrecto 32 21" xfId="37326"/>
    <cellStyle name="Incorrecto 32 22" xfId="38734"/>
    <cellStyle name="Incorrecto 32 23" xfId="40140"/>
    <cellStyle name="Incorrecto 32 24" xfId="41545"/>
    <cellStyle name="Incorrecto 32 25" xfId="42945"/>
    <cellStyle name="Incorrecto 32 26" xfId="44344"/>
    <cellStyle name="Incorrecto 32 27" xfId="45739"/>
    <cellStyle name="Incorrecto 32 28" xfId="47120"/>
    <cellStyle name="Incorrecto 32 29" xfId="48487"/>
    <cellStyle name="Incorrecto 32 3" xfId="11977"/>
    <cellStyle name="Incorrecto 32 30" xfId="49837"/>
    <cellStyle name="Incorrecto 32 31" xfId="51157"/>
    <cellStyle name="Incorrecto 32 32" xfId="52452"/>
    <cellStyle name="Incorrecto 32 33" xfId="53693"/>
    <cellStyle name="Incorrecto 32 34" xfId="54857"/>
    <cellStyle name="Incorrecto 32 35" xfId="55919"/>
    <cellStyle name="Incorrecto 32 36" xfId="56822"/>
    <cellStyle name="Incorrecto 32 37" xfId="57501"/>
    <cellStyle name="Incorrecto 32 4" xfId="13385"/>
    <cellStyle name="Incorrecto 32 5" xfId="14793"/>
    <cellStyle name="Incorrecto 32 6" xfId="16201"/>
    <cellStyle name="Incorrecto 32 7" xfId="17609"/>
    <cellStyle name="Incorrecto 32 8" xfId="19017"/>
    <cellStyle name="Incorrecto 32 9" xfId="20425"/>
    <cellStyle name="Incorrecto 33" xfId="6255"/>
    <cellStyle name="Incorrecto 33 10" xfId="21950"/>
    <cellStyle name="Incorrecto 33 11" xfId="23358"/>
    <cellStyle name="Incorrecto 33 12" xfId="24766"/>
    <cellStyle name="Incorrecto 33 13" xfId="26174"/>
    <cellStyle name="Incorrecto 33 14" xfId="27582"/>
    <cellStyle name="Incorrecto 33 15" xfId="28990"/>
    <cellStyle name="Incorrecto 33 16" xfId="30400"/>
    <cellStyle name="Incorrecto 33 17" xfId="31807"/>
    <cellStyle name="Incorrecto 33 18" xfId="33216"/>
    <cellStyle name="Incorrecto 33 19" xfId="34623"/>
    <cellStyle name="Incorrecto 33 2" xfId="10686"/>
    <cellStyle name="Incorrecto 33 20" xfId="36035"/>
    <cellStyle name="Incorrecto 33 21" xfId="37443"/>
    <cellStyle name="Incorrecto 33 22" xfId="38851"/>
    <cellStyle name="Incorrecto 33 23" xfId="40257"/>
    <cellStyle name="Incorrecto 33 24" xfId="41661"/>
    <cellStyle name="Incorrecto 33 25" xfId="43061"/>
    <cellStyle name="Incorrecto 33 26" xfId="44460"/>
    <cellStyle name="Incorrecto 33 27" xfId="45853"/>
    <cellStyle name="Incorrecto 33 28" xfId="47232"/>
    <cellStyle name="Incorrecto 33 29" xfId="48598"/>
    <cellStyle name="Incorrecto 33 3" xfId="12094"/>
    <cellStyle name="Incorrecto 33 30" xfId="49948"/>
    <cellStyle name="Incorrecto 33 31" xfId="51267"/>
    <cellStyle name="Incorrecto 33 32" xfId="52560"/>
    <cellStyle name="Incorrecto 33 33" xfId="53798"/>
    <cellStyle name="Incorrecto 33 34" xfId="54952"/>
    <cellStyle name="Incorrecto 33 35" xfId="56003"/>
    <cellStyle name="Incorrecto 33 36" xfId="56881"/>
    <cellStyle name="Incorrecto 33 37" xfId="57538"/>
    <cellStyle name="Incorrecto 33 4" xfId="13502"/>
    <cellStyle name="Incorrecto 33 5" xfId="14910"/>
    <cellStyle name="Incorrecto 33 6" xfId="16318"/>
    <cellStyle name="Incorrecto 33 7" xfId="17726"/>
    <cellStyle name="Incorrecto 33 8" xfId="19134"/>
    <cellStyle name="Incorrecto 33 9" xfId="20542"/>
    <cellStyle name="Incorrecto 34" xfId="6382"/>
    <cellStyle name="Incorrecto 34 10" xfId="22064"/>
    <cellStyle name="Incorrecto 34 11" xfId="23472"/>
    <cellStyle name="Incorrecto 34 12" xfId="24880"/>
    <cellStyle name="Incorrecto 34 13" xfId="26288"/>
    <cellStyle name="Incorrecto 34 14" xfId="27696"/>
    <cellStyle name="Incorrecto 34 15" xfId="29105"/>
    <cellStyle name="Incorrecto 34 16" xfId="30514"/>
    <cellStyle name="Incorrecto 34 17" xfId="31922"/>
    <cellStyle name="Incorrecto 34 18" xfId="33331"/>
    <cellStyle name="Incorrecto 34 19" xfId="34739"/>
    <cellStyle name="Incorrecto 34 2" xfId="10800"/>
    <cellStyle name="Incorrecto 34 20" xfId="36150"/>
    <cellStyle name="Incorrecto 34 21" xfId="37558"/>
    <cellStyle name="Incorrecto 34 22" xfId="38964"/>
    <cellStyle name="Incorrecto 34 23" xfId="40370"/>
    <cellStyle name="Incorrecto 34 24" xfId="41774"/>
    <cellStyle name="Incorrecto 34 25" xfId="43174"/>
    <cellStyle name="Incorrecto 34 26" xfId="44573"/>
    <cellStyle name="Incorrecto 34 27" xfId="45966"/>
    <cellStyle name="Incorrecto 34 28" xfId="47343"/>
    <cellStyle name="Incorrecto 34 29" xfId="48708"/>
    <cellStyle name="Incorrecto 34 3" xfId="12208"/>
    <cellStyle name="Incorrecto 34 30" xfId="50054"/>
    <cellStyle name="Incorrecto 34 31" xfId="51370"/>
    <cellStyle name="Incorrecto 34 32" xfId="52659"/>
    <cellStyle name="Incorrecto 34 33" xfId="53890"/>
    <cellStyle name="Incorrecto 34 34" xfId="55033"/>
    <cellStyle name="Incorrecto 34 35" xfId="56074"/>
    <cellStyle name="Incorrecto 34 36" xfId="56938"/>
    <cellStyle name="Incorrecto 34 37" xfId="57574"/>
    <cellStyle name="Incorrecto 34 4" xfId="13616"/>
    <cellStyle name="Incorrecto 34 5" xfId="15024"/>
    <cellStyle name="Incorrecto 34 6" xfId="16432"/>
    <cellStyle name="Incorrecto 34 7" xfId="17840"/>
    <cellStyle name="Incorrecto 34 8" xfId="19248"/>
    <cellStyle name="Incorrecto 34 9" xfId="20656"/>
    <cellStyle name="Incorrecto 35" xfId="6509"/>
    <cellStyle name="Incorrecto 35 10" xfId="22180"/>
    <cellStyle name="Incorrecto 35 11" xfId="23588"/>
    <cellStyle name="Incorrecto 35 12" xfId="24996"/>
    <cellStyle name="Incorrecto 35 13" xfId="26404"/>
    <cellStyle name="Incorrecto 35 14" xfId="27812"/>
    <cellStyle name="Incorrecto 35 15" xfId="29221"/>
    <cellStyle name="Incorrecto 35 16" xfId="30630"/>
    <cellStyle name="Incorrecto 35 17" xfId="32038"/>
    <cellStyle name="Incorrecto 35 18" xfId="33447"/>
    <cellStyle name="Incorrecto 35 19" xfId="34855"/>
    <cellStyle name="Incorrecto 35 2" xfId="10916"/>
    <cellStyle name="Incorrecto 35 20" xfId="36266"/>
    <cellStyle name="Incorrecto 35 21" xfId="37674"/>
    <cellStyle name="Incorrecto 35 22" xfId="39080"/>
    <cellStyle name="Incorrecto 35 23" xfId="40485"/>
    <cellStyle name="Incorrecto 35 24" xfId="41889"/>
    <cellStyle name="Incorrecto 35 25" xfId="43289"/>
    <cellStyle name="Incorrecto 35 26" xfId="44687"/>
    <cellStyle name="Incorrecto 35 27" xfId="46079"/>
    <cellStyle name="Incorrecto 35 28" xfId="47456"/>
    <cellStyle name="Incorrecto 35 29" xfId="48821"/>
    <cellStyle name="Incorrecto 35 3" xfId="12324"/>
    <cellStyle name="Incorrecto 35 30" xfId="50162"/>
    <cellStyle name="Incorrecto 35 31" xfId="51475"/>
    <cellStyle name="Incorrecto 35 32" xfId="52760"/>
    <cellStyle name="Incorrecto 35 33" xfId="53981"/>
    <cellStyle name="Incorrecto 35 34" xfId="55119"/>
    <cellStyle name="Incorrecto 35 35" xfId="56148"/>
    <cellStyle name="Incorrecto 35 36" xfId="56998"/>
    <cellStyle name="Incorrecto 35 37" xfId="57610"/>
    <cellStyle name="Incorrecto 35 4" xfId="13732"/>
    <cellStyle name="Incorrecto 35 5" xfId="15140"/>
    <cellStyle name="Incorrecto 35 6" xfId="16548"/>
    <cellStyle name="Incorrecto 35 7" xfId="17956"/>
    <cellStyle name="Incorrecto 35 8" xfId="19364"/>
    <cellStyle name="Incorrecto 35 9" xfId="20772"/>
    <cellStyle name="Incorrecto 36" xfId="6636"/>
    <cellStyle name="Incorrecto 36 10" xfId="22294"/>
    <cellStyle name="Incorrecto 36 11" xfId="23702"/>
    <cellStyle name="Incorrecto 36 12" xfId="25110"/>
    <cellStyle name="Incorrecto 36 13" xfId="26518"/>
    <cellStyle name="Incorrecto 36 14" xfId="27926"/>
    <cellStyle name="Incorrecto 36 15" xfId="29335"/>
    <cellStyle name="Incorrecto 36 16" xfId="30744"/>
    <cellStyle name="Incorrecto 36 17" xfId="32152"/>
    <cellStyle name="Incorrecto 36 18" xfId="33560"/>
    <cellStyle name="Incorrecto 36 19" xfId="34969"/>
    <cellStyle name="Incorrecto 36 2" xfId="11030"/>
    <cellStyle name="Incorrecto 36 20" xfId="36380"/>
    <cellStyle name="Incorrecto 36 21" xfId="37788"/>
    <cellStyle name="Incorrecto 36 22" xfId="39194"/>
    <cellStyle name="Incorrecto 36 23" xfId="40599"/>
    <cellStyle name="Incorrecto 36 24" xfId="42003"/>
    <cellStyle name="Incorrecto 36 25" xfId="43403"/>
    <cellStyle name="Incorrecto 36 26" xfId="44800"/>
    <cellStyle name="Incorrecto 36 27" xfId="46192"/>
    <cellStyle name="Incorrecto 36 28" xfId="47569"/>
    <cellStyle name="Incorrecto 36 29" xfId="48931"/>
    <cellStyle name="Incorrecto 36 3" xfId="12438"/>
    <cellStyle name="Incorrecto 36 30" xfId="50270"/>
    <cellStyle name="Incorrecto 36 31" xfId="51580"/>
    <cellStyle name="Incorrecto 36 32" xfId="52860"/>
    <cellStyle name="Incorrecto 36 33" xfId="54077"/>
    <cellStyle name="Incorrecto 36 34" xfId="55205"/>
    <cellStyle name="Incorrecto 36 35" xfId="56223"/>
    <cellStyle name="Incorrecto 36 36" xfId="57052"/>
    <cellStyle name="Incorrecto 36 37" xfId="57646"/>
    <cellStyle name="Incorrecto 36 4" xfId="13846"/>
    <cellStyle name="Incorrecto 36 5" xfId="15254"/>
    <cellStyle name="Incorrecto 36 6" xfId="16662"/>
    <cellStyle name="Incorrecto 36 7" xfId="18070"/>
    <cellStyle name="Incorrecto 36 8" xfId="19478"/>
    <cellStyle name="Incorrecto 36 9" xfId="20886"/>
    <cellStyle name="Incorrecto 37" xfId="6763"/>
    <cellStyle name="Incorrecto 37 10" xfId="22406"/>
    <cellStyle name="Incorrecto 37 11" xfId="23814"/>
    <cellStyle name="Incorrecto 37 12" xfId="25222"/>
    <cellStyle name="Incorrecto 37 13" xfId="26630"/>
    <cellStyle name="Incorrecto 37 14" xfId="28038"/>
    <cellStyle name="Incorrecto 37 15" xfId="29447"/>
    <cellStyle name="Incorrecto 37 16" xfId="30856"/>
    <cellStyle name="Incorrecto 37 17" xfId="32264"/>
    <cellStyle name="Incorrecto 37 18" xfId="33672"/>
    <cellStyle name="Incorrecto 37 19" xfId="35080"/>
    <cellStyle name="Incorrecto 37 2" xfId="11142"/>
    <cellStyle name="Incorrecto 37 20" xfId="36492"/>
    <cellStyle name="Incorrecto 37 21" xfId="37900"/>
    <cellStyle name="Incorrecto 37 22" xfId="39306"/>
    <cellStyle name="Incorrecto 37 23" xfId="40711"/>
    <cellStyle name="Incorrecto 37 24" xfId="42115"/>
    <cellStyle name="Incorrecto 37 25" xfId="43514"/>
    <cellStyle name="Incorrecto 37 26" xfId="44910"/>
    <cellStyle name="Incorrecto 37 27" xfId="46302"/>
    <cellStyle name="Incorrecto 37 28" xfId="47679"/>
    <cellStyle name="Incorrecto 37 29" xfId="49038"/>
    <cellStyle name="Incorrecto 37 3" xfId="12550"/>
    <cellStyle name="Incorrecto 37 30" xfId="50377"/>
    <cellStyle name="Incorrecto 37 31" xfId="51687"/>
    <cellStyle name="Incorrecto 37 32" xfId="52963"/>
    <cellStyle name="Incorrecto 37 33" xfId="54170"/>
    <cellStyle name="Incorrecto 37 34" xfId="55290"/>
    <cellStyle name="Incorrecto 37 35" xfId="56296"/>
    <cellStyle name="Incorrecto 37 36" xfId="57110"/>
    <cellStyle name="Incorrecto 37 37" xfId="57682"/>
    <cellStyle name="Incorrecto 37 4" xfId="13958"/>
    <cellStyle name="Incorrecto 37 5" xfId="15366"/>
    <cellStyle name="Incorrecto 37 6" xfId="16774"/>
    <cellStyle name="Incorrecto 37 7" xfId="18182"/>
    <cellStyle name="Incorrecto 37 8" xfId="19590"/>
    <cellStyle name="Incorrecto 37 9" xfId="20998"/>
    <cellStyle name="Incorrecto 38" xfId="6890"/>
    <cellStyle name="Incorrecto 38 10" xfId="22515"/>
    <cellStyle name="Incorrecto 38 11" xfId="23923"/>
    <cellStyle name="Incorrecto 38 12" xfId="25331"/>
    <cellStyle name="Incorrecto 38 13" xfId="26739"/>
    <cellStyle name="Incorrecto 38 14" xfId="28147"/>
    <cellStyle name="Incorrecto 38 15" xfId="29556"/>
    <cellStyle name="Incorrecto 38 16" xfId="30965"/>
    <cellStyle name="Incorrecto 38 17" xfId="32373"/>
    <cellStyle name="Incorrecto 38 18" xfId="33780"/>
    <cellStyle name="Incorrecto 38 19" xfId="35189"/>
    <cellStyle name="Incorrecto 38 2" xfId="11251"/>
    <cellStyle name="Incorrecto 38 20" xfId="36601"/>
    <cellStyle name="Incorrecto 38 21" xfId="38009"/>
    <cellStyle name="Incorrecto 38 22" xfId="39415"/>
    <cellStyle name="Incorrecto 38 23" xfId="40820"/>
    <cellStyle name="Incorrecto 38 24" xfId="42224"/>
    <cellStyle name="Incorrecto 38 25" xfId="43623"/>
    <cellStyle name="Incorrecto 38 26" xfId="45019"/>
    <cellStyle name="Incorrecto 38 27" xfId="46410"/>
    <cellStyle name="Incorrecto 38 28" xfId="47784"/>
    <cellStyle name="Incorrecto 38 29" xfId="49143"/>
    <cellStyle name="Incorrecto 38 3" xfId="12659"/>
    <cellStyle name="Incorrecto 38 30" xfId="50480"/>
    <cellStyle name="Incorrecto 38 31" xfId="51788"/>
    <cellStyle name="Incorrecto 38 32" xfId="53058"/>
    <cellStyle name="Incorrecto 38 33" xfId="54261"/>
    <cellStyle name="Incorrecto 38 34" xfId="55372"/>
    <cellStyle name="Incorrecto 38 35" xfId="56370"/>
    <cellStyle name="Incorrecto 38 36" xfId="57169"/>
    <cellStyle name="Incorrecto 38 37" xfId="57718"/>
    <cellStyle name="Incorrecto 38 4" xfId="14067"/>
    <cellStyle name="Incorrecto 38 5" xfId="15475"/>
    <cellStyle name="Incorrecto 38 6" xfId="16883"/>
    <cellStyle name="Incorrecto 38 7" xfId="18291"/>
    <cellStyle name="Incorrecto 38 8" xfId="19699"/>
    <cellStyle name="Incorrecto 38 9" xfId="21107"/>
    <cellStyle name="Incorrecto 39" xfId="7017"/>
    <cellStyle name="Incorrecto 39 10" xfId="22621"/>
    <cellStyle name="Incorrecto 39 11" xfId="24029"/>
    <cellStyle name="Incorrecto 39 12" xfId="25437"/>
    <cellStyle name="Incorrecto 39 13" xfId="26845"/>
    <cellStyle name="Incorrecto 39 14" xfId="28253"/>
    <cellStyle name="Incorrecto 39 15" xfId="29662"/>
    <cellStyle name="Incorrecto 39 16" xfId="31070"/>
    <cellStyle name="Incorrecto 39 17" xfId="32479"/>
    <cellStyle name="Incorrecto 39 18" xfId="33886"/>
    <cellStyle name="Incorrecto 39 19" xfId="35295"/>
    <cellStyle name="Incorrecto 39 2" xfId="11357"/>
    <cellStyle name="Incorrecto 39 20" xfId="36707"/>
    <cellStyle name="Incorrecto 39 21" xfId="38115"/>
    <cellStyle name="Incorrecto 39 22" xfId="39521"/>
    <cellStyle name="Incorrecto 39 23" xfId="40926"/>
    <cellStyle name="Incorrecto 39 24" xfId="42329"/>
    <cellStyle name="Incorrecto 39 25" xfId="43728"/>
    <cellStyle name="Incorrecto 39 26" xfId="45124"/>
    <cellStyle name="Incorrecto 39 27" xfId="46514"/>
    <cellStyle name="Incorrecto 39 28" xfId="47888"/>
    <cellStyle name="Incorrecto 39 29" xfId="49245"/>
    <cellStyle name="Incorrecto 39 3" xfId="12765"/>
    <cellStyle name="Incorrecto 39 30" xfId="50578"/>
    <cellStyle name="Incorrecto 39 31" xfId="51883"/>
    <cellStyle name="Incorrecto 39 32" xfId="53151"/>
    <cellStyle name="Incorrecto 39 33" xfId="54352"/>
    <cellStyle name="Incorrecto 39 34" xfId="55456"/>
    <cellStyle name="Incorrecto 39 35" xfId="56440"/>
    <cellStyle name="Incorrecto 39 36" xfId="57222"/>
    <cellStyle name="Incorrecto 39 37" xfId="57753"/>
    <cellStyle name="Incorrecto 39 4" xfId="14173"/>
    <cellStyle name="Incorrecto 39 5" xfId="15581"/>
    <cellStyle name="Incorrecto 39 6" xfId="16989"/>
    <cellStyle name="Incorrecto 39 7" xfId="18397"/>
    <cellStyle name="Incorrecto 39 8" xfId="19805"/>
    <cellStyle name="Incorrecto 39 9" xfId="21213"/>
    <cellStyle name="Incorrecto 4" xfId="2940"/>
    <cellStyle name="Incorrecto 4 2" xfId="3097"/>
    <cellStyle name="Incorrecto 40" xfId="7144"/>
    <cellStyle name="Incorrecto 40 10" xfId="22723"/>
    <cellStyle name="Incorrecto 40 11" xfId="24131"/>
    <cellStyle name="Incorrecto 40 12" xfId="25539"/>
    <cellStyle name="Incorrecto 40 13" xfId="26947"/>
    <cellStyle name="Incorrecto 40 14" xfId="28355"/>
    <cellStyle name="Incorrecto 40 15" xfId="29764"/>
    <cellStyle name="Incorrecto 40 16" xfId="31171"/>
    <cellStyle name="Incorrecto 40 17" xfId="32581"/>
    <cellStyle name="Incorrecto 40 18" xfId="33988"/>
    <cellStyle name="Incorrecto 40 19" xfId="35396"/>
    <cellStyle name="Incorrecto 40 2" xfId="11459"/>
    <cellStyle name="Incorrecto 40 20" xfId="36809"/>
    <cellStyle name="Incorrecto 40 21" xfId="38217"/>
    <cellStyle name="Incorrecto 40 22" xfId="39623"/>
    <cellStyle name="Incorrecto 40 23" xfId="41028"/>
    <cellStyle name="Incorrecto 40 24" xfId="42431"/>
    <cellStyle name="Incorrecto 40 25" xfId="43830"/>
    <cellStyle name="Incorrecto 40 26" xfId="45226"/>
    <cellStyle name="Incorrecto 40 27" xfId="46616"/>
    <cellStyle name="Incorrecto 40 28" xfId="47988"/>
    <cellStyle name="Incorrecto 40 29" xfId="49341"/>
    <cellStyle name="Incorrecto 40 3" xfId="12867"/>
    <cellStyle name="Incorrecto 40 30" xfId="50673"/>
    <cellStyle name="Incorrecto 40 31" xfId="51977"/>
    <cellStyle name="Incorrecto 40 32" xfId="53240"/>
    <cellStyle name="Incorrecto 40 33" xfId="54435"/>
    <cellStyle name="Incorrecto 40 34" xfId="55532"/>
    <cellStyle name="Incorrecto 40 35" xfId="56503"/>
    <cellStyle name="Incorrecto 40 36" xfId="57276"/>
    <cellStyle name="Incorrecto 40 37" xfId="57787"/>
    <cellStyle name="Incorrecto 40 4" xfId="14275"/>
    <cellStyle name="Incorrecto 40 5" xfId="15683"/>
    <cellStyle name="Incorrecto 40 6" xfId="17091"/>
    <cellStyle name="Incorrecto 40 7" xfId="18499"/>
    <cellStyle name="Incorrecto 40 8" xfId="19907"/>
    <cellStyle name="Incorrecto 40 9" xfId="21315"/>
    <cellStyle name="Incorrecto 41" xfId="7271"/>
    <cellStyle name="Incorrecto 41 10" xfId="22822"/>
    <cellStyle name="Incorrecto 41 11" xfId="24230"/>
    <cellStyle name="Incorrecto 41 12" xfId="25638"/>
    <cellStyle name="Incorrecto 41 13" xfId="27046"/>
    <cellStyle name="Incorrecto 41 14" xfId="28454"/>
    <cellStyle name="Incorrecto 41 15" xfId="29864"/>
    <cellStyle name="Incorrecto 41 16" xfId="31271"/>
    <cellStyle name="Incorrecto 41 17" xfId="32681"/>
    <cellStyle name="Incorrecto 41 18" xfId="34088"/>
    <cellStyle name="Incorrecto 41 19" xfId="35496"/>
    <cellStyle name="Incorrecto 41 2" xfId="11558"/>
    <cellStyle name="Incorrecto 41 20" xfId="36909"/>
    <cellStyle name="Incorrecto 41 21" xfId="38317"/>
    <cellStyle name="Incorrecto 41 22" xfId="39723"/>
    <cellStyle name="Incorrecto 41 23" xfId="41128"/>
    <cellStyle name="Incorrecto 41 24" xfId="42530"/>
    <cellStyle name="Incorrecto 41 25" xfId="43929"/>
    <cellStyle name="Incorrecto 41 26" xfId="45325"/>
    <cellStyle name="Incorrecto 41 27" xfId="46713"/>
    <cellStyle name="Incorrecto 41 28" xfId="48083"/>
    <cellStyle name="Incorrecto 41 29" xfId="49436"/>
    <cellStyle name="Incorrecto 41 3" xfId="12966"/>
    <cellStyle name="Incorrecto 41 30" xfId="50764"/>
    <cellStyle name="Incorrecto 41 31" xfId="52068"/>
    <cellStyle name="Incorrecto 41 32" xfId="53328"/>
    <cellStyle name="Incorrecto 41 33" xfId="54521"/>
    <cellStyle name="Incorrecto 41 34" xfId="55612"/>
    <cellStyle name="Incorrecto 41 35" xfId="56574"/>
    <cellStyle name="Incorrecto 41 36" xfId="57329"/>
    <cellStyle name="Incorrecto 41 37" xfId="57821"/>
    <cellStyle name="Incorrecto 41 4" xfId="14374"/>
    <cellStyle name="Incorrecto 41 5" xfId="15782"/>
    <cellStyle name="Incorrecto 41 6" xfId="17190"/>
    <cellStyle name="Incorrecto 41 7" xfId="18598"/>
    <cellStyle name="Incorrecto 41 8" xfId="20006"/>
    <cellStyle name="Incorrecto 41 9" xfId="21414"/>
    <cellStyle name="Incorrecto 42" xfId="7398"/>
    <cellStyle name="Incorrecto 43" xfId="11525"/>
    <cellStyle name="Incorrecto 44" xfId="12933"/>
    <cellStyle name="Incorrecto 45" xfId="14341"/>
    <cellStyle name="Incorrecto 46" xfId="15749"/>
    <cellStyle name="Incorrecto 47" xfId="17157"/>
    <cellStyle name="Incorrecto 48" xfId="18565"/>
    <cellStyle name="Incorrecto 49" xfId="19973"/>
    <cellStyle name="Incorrecto 5" xfId="3098"/>
    <cellStyle name="Incorrecto 50" xfId="21381"/>
    <cellStyle name="Incorrecto 51" xfId="22789"/>
    <cellStyle name="Incorrecto 52" xfId="24197"/>
    <cellStyle name="Incorrecto 53" xfId="25605"/>
    <cellStyle name="Incorrecto 54" xfId="27013"/>
    <cellStyle name="Incorrecto 55" xfId="28421"/>
    <cellStyle name="Incorrecto 56" xfId="29831"/>
    <cellStyle name="Incorrecto 57" xfId="31238"/>
    <cellStyle name="Incorrecto 58" xfId="32648"/>
    <cellStyle name="Incorrecto 59" xfId="34055"/>
    <cellStyle name="Incorrecto 6" xfId="3099"/>
    <cellStyle name="Incorrecto 60" xfId="33957"/>
    <cellStyle name="Incorrecto 61" xfId="36876"/>
    <cellStyle name="Incorrecto 62" xfId="38284"/>
    <cellStyle name="Incorrecto 63" xfId="39690"/>
    <cellStyle name="Incorrecto 64" xfId="41095"/>
    <cellStyle name="Incorrecto 65" xfId="42497"/>
    <cellStyle name="Incorrecto 66" xfId="43896"/>
    <cellStyle name="Incorrecto 67" xfId="45292"/>
    <cellStyle name="Incorrecto 68" xfId="46680"/>
    <cellStyle name="Incorrecto 69" xfId="48050"/>
    <cellStyle name="Incorrecto 7" xfId="3100"/>
    <cellStyle name="Incorrecto 70" xfId="49403"/>
    <cellStyle name="Incorrecto 71" xfId="50731"/>
    <cellStyle name="Incorrecto 72" xfId="52035"/>
    <cellStyle name="Incorrecto 73" xfId="53295"/>
    <cellStyle name="Incorrecto 74" xfId="54489"/>
    <cellStyle name="Incorrecto 75" xfId="55580"/>
    <cellStyle name="Incorrecto 76" xfId="56544"/>
    <cellStyle name="Incorrecto 77" xfId="57300"/>
    <cellStyle name="Incorrecto 8" xfId="3162"/>
    <cellStyle name="Incorrecto 8 10" xfId="4607"/>
    <cellStyle name="Incorrecto 8 11" xfId="4744"/>
    <cellStyle name="Incorrecto 8 12" xfId="4866"/>
    <cellStyle name="Incorrecto 8 13" xfId="4992"/>
    <cellStyle name="Incorrecto 8 14" xfId="5110"/>
    <cellStyle name="Incorrecto 8 15" xfId="5243"/>
    <cellStyle name="Incorrecto 8 16" xfId="5369"/>
    <cellStyle name="Incorrecto 8 17" xfId="5493"/>
    <cellStyle name="Incorrecto 8 18" xfId="5616"/>
    <cellStyle name="Incorrecto 8 19" xfId="5714"/>
    <cellStyle name="Incorrecto 8 2" xfId="3638"/>
    <cellStyle name="Incorrecto 8 20" xfId="5884"/>
    <cellStyle name="Incorrecto 8 21" xfId="6011"/>
    <cellStyle name="Incorrecto 8 22" xfId="6138"/>
    <cellStyle name="Incorrecto 8 23" xfId="6265"/>
    <cellStyle name="Incorrecto 8 24" xfId="6392"/>
    <cellStyle name="Incorrecto 8 25" xfId="6519"/>
    <cellStyle name="Incorrecto 8 26" xfId="6646"/>
    <cellStyle name="Incorrecto 8 27" xfId="6773"/>
    <cellStyle name="Incorrecto 8 28" xfId="6900"/>
    <cellStyle name="Incorrecto 8 29" xfId="7027"/>
    <cellStyle name="Incorrecto 8 3" xfId="3754"/>
    <cellStyle name="Incorrecto 8 30" xfId="7154"/>
    <cellStyle name="Incorrecto 8 31" xfId="7281"/>
    <cellStyle name="Incorrecto 8 32" xfId="7408"/>
    <cellStyle name="Incorrecto 8 33" xfId="7534"/>
    <cellStyle name="Incorrecto 8 34" xfId="7661"/>
    <cellStyle name="Incorrecto 8 35" xfId="7752"/>
    <cellStyle name="Incorrecto 8 36" xfId="11157"/>
    <cellStyle name="Incorrecto 8 37" xfId="12565"/>
    <cellStyle name="Incorrecto 8 38" xfId="13973"/>
    <cellStyle name="Incorrecto 8 39" xfId="15381"/>
    <cellStyle name="Incorrecto 8 4" xfId="3875"/>
    <cellStyle name="Incorrecto 8 40" xfId="16789"/>
    <cellStyle name="Incorrecto 8 41" xfId="18197"/>
    <cellStyle name="Incorrecto 8 42" xfId="19605"/>
    <cellStyle name="Incorrecto 8 43" xfId="21013"/>
    <cellStyle name="Incorrecto 8 44" xfId="22421"/>
    <cellStyle name="Incorrecto 8 45" xfId="23829"/>
    <cellStyle name="Incorrecto 8 46" xfId="25237"/>
    <cellStyle name="Incorrecto 8 47" xfId="26645"/>
    <cellStyle name="Incorrecto 8 48" xfId="28053"/>
    <cellStyle name="Incorrecto 8 49" xfId="29462"/>
    <cellStyle name="Incorrecto 8 5" xfId="3998"/>
    <cellStyle name="Incorrecto 8 50" xfId="30871"/>
    <cellStyle name="Incorrecto 8 51" xfId="32279"/>
    <cellStyle name="Incorrecto 8 52" xfId="33687"/>
    <cellStyle name="Incorrecto 8 53" xfId="34640"/>
    <cellStyle name="Incorrecto 8 54" xfId="36507"/>
    <cellStyle name="Incorrecto 8 55" xfId="37915"/>
    <cellStyle name="Incorrecto 8 56" xfId="39321"/>
    <cellStyle name="Incorrecto 8 57" xfId="40726"/>
    <cellStyle name="Incorrecto 8 58" xfId="42130"/>
    <cellStyle name="Incorrecto 8 59" xfId="43529"/>
    <cellStyle name="Incorrecto 8 6" xfId="4121"/>
    <cellStyle name="Incorrecto 8 60" xfId="44925"/>
    <cellStyle name="Incorrecto 8 61" xfId="46317"/>
    <cellStyle name="Incorrecto 8 62" xfId="47693"/>
    <cellStyle name="Incorrecto 8 63" xfId="49052"/>
    <cellStyle name="Incorrecto 8 64" xfId="50391"/>
    <cellStyle name="Incorrecto 8 65" xfId="51700"/>
    <cellStyle name="Incorrecto 8 66" xfId="52976"/>
    <cellStyle name="Incorrecto 8 67" xfId="54183"/>
    <cellStyle name="Incorrecto 8 68" xfId="55299"/>
    <cellStyle name="Incorrecto 8 69" xfId="56305"/>
    <cellStyle name="Incorrecto 8 7" xfId="4245"/>
    <cellStyle name="Incorrecto 8 70" xfId="57117"/>
    <cellStyle name="Incorrecto 8 8" xfId="4368"/>
    <cellStyle name="Incorrecto 8 9" xfId="4493"/>
    <cellStyle name="Incorrecto 9" xfId="3203"/>
    <cellStyle name="Incorrecto 9 10" xfId="4554"/>
    <cellStyle name="Incorrecto 9 11" xfId="3283"/>
    <cellStyle name="Incorrecto 9 12" xfId="4805"/>
    <cellStyle name="Incorrecto 9 13" xfId="4927"/>
    <cellStyle name="Incorrecto 9 14" xfId="5053"/>
    <cellStyle name="Incorrecto 9 15" xfId="5188"/>
    <cellStyle name="Incorrecto 9 16" xfId="5304"/>
    <cellStyle name="Incorrecto 9 17" xfId="5430"/>
    <cellStyle name="Incorrecto 9 18" xfId="5552"/>
    <cellStyle name="Incorrecto 9 19" xfId="5676"/>
    <cellStyle name="Incorrecto 9 2" xfId="3546"/>
    <cellStyle name="Incorrecto 9 20" xfId="5159"/>
    <cellStyle name="Incorrecto 9 21" xfId="5945"/>
    <cellStyle name="Incorrecto 9 22" xfId="6072"/>
    <cellStyle name="Incorrecto 9 23" xfId="6199"/>
    <cellStyle name="Incorrecto 9 24" xfId="6326"/>
    <cellStyle name="Incorrecto 9 25" xfId="6453"/>
    <cellStyle name="Incorrecto 9 26" xfId="6580"/>
    <cellStyle name="Incorrecto 9 27" xfId="6707"/>
    <cellStyle name="Incorrecto 9 28" xfId="6834"/>
    <cellStyle name="Incorrecto 9 29" xfId="6961"/>
    <cellStyle name="Incorrecto 9 3" xfId="3359"/>
    <cellStyle name="Incorrecto 9 30" xfId="7088"/>
    <cellStyle name="Incorrecto 9 31" xfId="7215"/>
    <cellStyle name="Incorrecto 9 32" xfId="7342"/>
    <cellStyle name="Incorrecto 9 33" xfId="7468"/>
    <cellStyle name="Incorrecto 9 34" xfId="7595"/>
    <cellStyle name="Incorrecto 9 35" xfId="7792"/>
    <cellStyle name="Incorrecto 9 36" xfId="9317"/>
    <cellStyle name="Incorrecto 9 37" xfId="11176"/>
    <cellStyle name="Incorrecto 9 38" xfId="12584"/>
    <cellStyle name="Incorrecto 9 39" xfId="13992"/>
    <cellStyle name="Incorrecto 9 4" xfId="3814"/>
    <cellStyle name="Incorrecto 9 40" xfId="15400"/>
    <cellStyle name="Incorrecto 9 41" xfId="16808"/>
    <cellStyle name="Incorrecto 9 42" xfId="18216"/>
    <cellStyle name="Incorrecto 9 43" xfId="19624"/>
    <cellStyle name="Incorrecto 9 44" xfId="21032"/>
    <cellStyle name="Incorrecto 9 45" xfId="22440"/>
    <cellStyle name="Incorrecto 9 46" xfId="23848"/>
    <cellStyle name="Incorrecto 9 47" xfId="25256"/>
    <cellStyle name="Incorrecto 9 48" xfId="26664"/>
    <cellStyle name="Incorrecto 9 49" xfId="28072"/>
    <cellStyle name="Incorrecto 9 5" xfId="3936"/>
    <cellStyle name="Incorrecto 9 50" xfId="29481"/>
    <cellStyle name="Incorrecto 9 51" xfId="30890"/>
    <cellStyle name="Incorrecto 9 52" xfId="32298"/>
    <cellStyle name="Incorrecto 9 53" xfId="32262"/>
    <cellStyle name="Incorrecto 9 54" xfId="34659"/>
    <cellStyle name="Incorrecto 9 55" xfId="36526"/>
    <cellStyle name="Incorrecto 9 56" xfId="37934"/>
    <cellStyle name="Incorrecto 9 57" xfId="39340"/>
    <cellStyle name="Incorrecto 9 58" xfId="40745"/>
    <cellStyle name="Incorrecto 9 59" xfId="42149"/>
    <cellStyle name="Incorrecto 9 6" xfId="4058"/>
    <cellStyle name="Incorrecto 9 60" xfId="43548"/>
    <cellStyle name="Incorrecto 9 61" xfId="44944"/>
    <cellStyle name="Incorrecto 9 62" xfId="46336"/>
    <cellStyle name="Incorrecto 9 63" xfId="47711"/>
    <cellStyle name="Incorrecto 9 64" xfId="49070"/>
    <cellStyle name="Incorrecto 9 65" xfId="50408"/>
    <cellStyle name="Incorrecto 9 66" xfId="51716"/>
    <cellStyle name="Incorrecto 9 67" xfId="52989"/>
    <cellStyle name="Incorrecto 9 68" xfId="54195"/>
    <cellStyle name="Incorrecto 9 69" xfId="55309"/>
    <cellStyle name="Incorrecto 9 7" xfId="4182"/>
    <cellStyle name="Incorrecto 9 70" xfId="56313"/>
    <cellStyle name="Incorrecto 9 8" xfId="4306"/>
    <cellStyle name="Incorrecto 9 9" xfId="4428"/>
    <cellStyle name="Millares" xfId="2" builtinId="3"/>
    <cellStyle name="Millares 10" xfId="126"/>
    <cellStyle name="Millares 11" xfId="58239"/>
    <cellStyle name="Millares 12" xfId="26"/>
    <cellStyle name="Millares 13" xfId="27"/>
    <cellStyle name="Millares 14" xfId="28"/>
    <cellStyle name="Millares 15" xfId="29"/>
    <cellStyle name="Millares 16" xfId="58266"/>
    <cellStyle name="Millares 17" xfId="58267"/>
    <cellStyle name="Millares 18" xfId="58275"/>
    <cellStyle name="Millares 19" xfId="58268"/>
    <cellStyle name="Millares 19 2" xfId="58494"/>
    <cellStyle name="Millares 19 3" xfId="58515"/>
    <cellStyle name="Millares 2" xfId="5"/>
    <cellStyle name="Millares 2 10" xfId="31"/>
    <cellStyle name="Millares 2 10 2" xfId="943"/>
    <cellStyle name="Millares 2 11" xfId="32"/>
    <cellStyle name="Millares 2 11 2" xfId="1103"/>
    <cellStyle name="Millares 2 12" xfId="33"/>
    <cellStyle name="Millares 2 12 2" xfId="1263"/>
    <cellStyle name="Millares 2 13" xfId="34"/>
    <cellStyle name="Millares 2 13 2" xfId="1423"/>
    <cellStyle name="Millares 2 14" xfId="35"/>
    <cellStyle name="Millares 2 14 2" xfId="1581"/>
    <cellStyle name="Millares 2 15" xfId="36"/>
    <cellStyle name="Millares 2 15 2" xfId="1739"/>
    <cellStyle name="Millares 2 16" xfId="116"/>
    <cellStyle name="Millares 2 17" xfId="121"/>
    <cellStyle name="Millares 2 17 2" xfId="2050"/>
    <cellStyle name="Millares 2 18" xfId="30"/>
    <cellStyle name="Millares 2 18 2" xfId="2199"/>
    <cellStyle name="Millares 2 19" xfId="2229"/>
    <cellStyle name="Millares 2 2" xfId="11"/>
    <cellStyle name="Millares 2 2 10" xfId="813"/>
    <cellStyle name="Millares 2 2 11" xfId="885"/>
    <cellStyle name="Millares 2 2 12" xfId="1045"/>
    <cellStyle name="Millares 2 2 13" xfId="1205"/>
    <cellStyle name="Millares 2 2 14" xfId="1365"/>
    <cellStyle name="Millares 2 2 15" xfId="1524"/>
    <cellStyle name="Millares 2 2 16" xfId="1683"/>
    <cellStyle name="Millares 2 2 17" xfId="1839"/>
    <cellStyle name="Millares 2 2 18" xfId="2332"/>
    <cellStyle name="Millares 2 2 19" xfId="2345"/>
    <cellStyle name="Millares 2 2 2" xfId="127"/>
    <cellStyle name="Millares 2 2 2 10" xfId="1702"/>
    <cellStyle name="Millares 2 2 2 11" xfId="1856"/>
    <cellStyle name="Millares 2 2 2 12" xfId="2011"/>
    <cellStyle name="Millares 2 2 2 13" xfId="2162"/>
    <cellStyle name="Millares 2 2 2 14" xfId="2342"/>
    <cellStyle name="Millares 2 2 2 15" xfId="2500"/>
    <cellStyle name="Millares 2 2 2 16" xfId="2657"/>
    <cellStyle name="Millares 2 2 2 17" xfId="2802"/>
    <cellStyle name="Millares 2 2 2 18" xfId="5234"/>
    <cellStyle name="Millares 2 2 2 19" xfId="5360"/>
    <cellStyle name="Millares 2 2 2 2" xfId="301"/>
    <cellStyle name="Millares 2 2 2 2 10" xfId="1891"/>
    <cellStyle name="Millares 2 2 2 2 11" xfId="2046"/>
    <cellStyle name="Millares 2 2 2 2 12" xfId="1909"/>
    <cellStyle name="Millares 2 2 2 2 13" xfId="2196"/>
    <cellStyle name="Millares 2 2 2 2 14" xfId="2535"/>
    <cellStyle name="Millares 2 2 2 2 15" xfId="2690"/>
    <cellStyle name="Millares 2 2 2 2 16" xfId="4294"/>
    <cellStyle name="Millares 2 2 2 2 17" xfId="5183"/>
    <cellStyle name="Millares 2 2 2 2 18" xfId="5321"/>
    <cellStyle name="Millares 2 2 2 2 19" xfId="5447"/>
    <cellStyle name="Millares 2 2 2 2 2" xfId="302"/>
    <cellStyle name="Millares 2 2 2 2 2 10" xfId="2053"/>
    <cellStyle name="Millares 2 2 2 2 2 11" xfId="2203"/>
    <cellStyle name="Millares 2 2 2 2 2 12" xfId="2356"/>
    <cellStyle name="Millares 2 2 2 2 2 13" xfId="2543"/>
    <cellStyle name="Millares 2 2 2 2 2 14" xfId="2697"/>
    <cellStyle name="Millares 2 2 2 2 2 15" xfId="2844"/>
    <cellStyle name="Millares 2 2 2 2 2 16" xfId="29052"/>
    <cellStyle name="Millares 2 2 2 2 2 17" xfId="30461"/>
    <cellStyle name="Millares 2 2 2 2 2 18" xfId="31869"/>
    <cellStyle name="Millares 2 2 2 2 2 19" xfId="33278"/>
    <cellStyle name="Millares 2 2 2 2 2 2" xfId="706"/>
    <cellStyle name="Millares 2 2 2 2 2 2 10" xfId="10044"/>
    <cellStyle name="Millares 2 2 2 2 2 2 11" xfId="10128"/>
    <cellStyle name="Millares 2 2 2 2 2 2 12" xfId="7461"/>
    <cellStyle name="Millares 2 2 2 2 2 2 13" xfId="11657"/>
    <cellStyle name="Millares 2 2 2 2 2 2 14" xfId="13065"/>
    <cellStyle name="Millares 2 2 2 2 2 2 15" xfId="14473"/>
    <cellStyle name="Millares 2 2 2 2 2 2 16" xfId="15881"/>
    <cellStyle name="Millares 2 2 2 2 2 2 17" xfId="17289"/>
    <cellStyle name="Millares 2 2 2 2 2 2 18" xfId="18697"/>
    <cellStyle name="Millares 2 2 2 2 2 2 19" xfId="20105"/>
    <cellStyle name="Millares 2 2 2 2 2 2 2" xfId="707"/>
    <cellStyle name="Millares 2 2 2 2 2 2 2 2" xfId="7872"/>
    <cellStyle name="Millares 2 2 2 2 2 2 20" xfId="32790"/>
    <cellStyle name="Millares 2 2 2 2 2 2 21" xfId="35032"/>
    <cellStyle name="Millares 2 2 2 2 2 2 22" xfId="30463"/>
    <cellStyle name="Millares 2 2 2 2 2 2 23" xfId="34987"/>
    <cellStyle name="Millares 2 2 2 2 2 2 24" xfId="33363"/>
    <cellStyle name="Millares 2 2 2 2 2 2 25" xfId="30551"/>
    <cellStyle name="Millares 2 2 2 2 2 2 26" xfId="32438"/>
    <cellStyle name="Millares 2 2 2 2 2 2 27" xfId="33032"/>
    <cellStyle name="Millares 2 2 2 2 2 2 28" xfId="28061"/>
    <cellStyle name="Millares 2 2 2 2 2 2 29" xfId="24071"/>
    <cellStyle name="Millares 2 2 2 2 2 2 3" xfId="9914"/>
    <cellStyle name="Millares 2 2 2 2 2 2 30" xfId="35299"/>
    <cellStyle name="Millares 2 2 2 2 2 2 31" xfId="37008"/>
    <cellStyle name="Millares 2 2 2 2 2 2 32" xfId="38416"/>
    <cellStyle name="Millares 2 2 2 2 2 2 33" xfId="39822"/>
    <cellStyle name="Millares 2 2 2 2 2 2 34" xfId="41227"/>
    <cellStyle name="Millares 2 2 2 2 2 2 35" xfId="42629"/>
    <cellStyle name="Millares 2 2 2 2 2 2 36" xfId="44028"/>
    <cellStyle name="Millares 2 2 2 2 2 2 37" xfId="45424"/>
    <cellStyle name="Millares 2 2 2 2 2 2 4" xfId="8016"/>
    <cellStyle name="Millares 2 2 2 2 2 2 5" xfId="7124"/>
    <cellStyle name="Millares 2 2 2 2 2 2 6" xfId="8378"/>
    <cellStyle name="Millares 2 2 2 2 2 2 7" xfId="9859"/>
    <cellStyle name="Millares 2 2 2 2 2 2 8" xfId="8007"/>
    <cellStyle name="Millares 2 2 2 2 2 2 9" xfId="5358"/>
    <cellStyle name="Millares 2 2 2 2 2 20" xfId="32625"/>
    <cellStyle name="Millares 2 2 2 2 2 21" xfId="36097"/>
    <cellStyle name="Millares 2 2 2 2 2 22" xfId="37505"/>
    <cellStyle name="Millares 2 2 2 2 2 23" xfId="38911"/>
    <cellStyle name="Millares 2 2 2 2 2 24" xfId="40317"/>
    <cellStyle name="Millares 2 2 2 2 2 25" xfId="41721"/>
    <cellStyle name="Millares 2 2 2 2 2 26" xfId="43121"/>
    <cellStyle name="Millares 2 2 2 2 2 27" xfId="44520"/>
    <cellStyle name="Millares 2 2 2 2 2 28" xfId="45913"/>
    <cellStyle name="Millares 2 2 2 2 2 29" xfId="47290"/>
    <cellStyle name="Millares 2 2 2 2 2 3" xfId="947"/>
    <cellStyle name="Millares 2 2 2 2 2 30" xfId="48656"/>
    <cellStyle name="Millares 2 2 2 2 2 31" xfId="50003"/>
    <cellStyle name="Millares 2 2 2 2 2 32" xfId="51321"/>
    <cellStyle name="Millares 2 2 2 2 2 33" xfId="52613"/>
    <cellStyle name="Millares 2 2 2 2 2 34" xfId="53845"/>
    <cellStyle name="Millares 2 2 2 2 2 35" xfId="54988"/>
    <cellStyle name="Millares 2 2 2 2 2 36" xfId="56033"/>
    <cellStyle name="Millares 2 2 2 2 2 37" xfId="56900"/>
    <cellStyle name="Millares 2 2 2 2 2 38" xfId="58217"/>
    <cellStyle name="Millares 2 2 2 2 2 4" xfId="1107"/>
    <cellStyle name="Millares 2 2 2 2 2 5" xfId="1267"/>
    <cellStyle name="Millares 2 2 2 2 2 6" xfId="1427"/>
    <cellStyle name="Millares 2 2 2 2 2 7" xfId="1585"/>
    <cellStyle name="Millares 2 2 2 2 2 8" xfId="1743"/>
    <cellStyle name="Millares 2 2 2 2 2 9" xfId="1898"/>
    <cellStyle name="Millares 2 2 2 2 20" xfId="5291"/>
    <cellStyle name="Millares 2 2 2 2 21" xfId="4423"/>
    <cellStyle name="Millares 2 2 2 2 22" xfId="3830"/>
    <cellStyle name="Millares 2 2 2 2 23" xfId="5963"/>
    <cellStyle name="Millares 2 2 2 2 24" xfId="6090"/>
    <cellStyle name="Millares 2 2 2 2 25" xfId="6217"/>
    <cellStyle name="Millares 2 2 2 2 26" xfId="6344"/>
    <cellStyle name="Millares 2 2 2 2 27" xfId="6471"/>
    <cellStyle name="Millares 2 2 2 2 28" xfId="6598"/>
    <cellStyle name="Millares 2 2 2 2 29" xfId="6725"/>
    <cellStyle name="Millares 2 2 2 2 3" xfId="514"/>
    <cellStyle name="Millares 2 2 2 2 30" xfId="6852"/>
    <cellStyle name="Millares 2 2 2 2 31" xfId="6979"/>
    <cellStyle name="Millares 2 2 2 2 32" xfId="7106"/>
    <cellStyle name="Millares 2 2 2 2 33" xfId="7233"/>
    <cellStyle name="Millares 2 2 2 2 34" xfId="7360"/>
    <cellStyle name="Millares 2 2 2 2 35" xfId="7486"/>
    <cellStyle name="Millares 2 2 2 2 36" xfId="10527"/>
    <cellStyle name="Millares 2 2 2 2 37" xfId="11935"/>
    <cellStyle name="Millares 2 2 2 2 38" xfId="13343"/>
    <cellStyle name="Millares 2 2 2 2 39" xfId="14751"/>
    <cellStyle name="Millares 2 2 2 2 4" xfId="939"/>
    <cellStyle name="Millares 2 2 2 2 40" xfId="16159"/>
    <cellStyle name="Millares 2 2 2 2 41" xfId="17567"/>
    <cellStyle name="Millares 2 2 2 2 42" xfId="18975"/>
    <cellStyle name="Millares 2 2 2 2 43" xfId="20383"/>
    <cellStyle name="Millares 2 2 2 2 44" xfId="21791"/>
    <cellStyle name="Millares 2 2 2 2 45" xfId="23199"/>
    <cellStyle name="Millares 2 2 2 2 46" xfId="24607"/>
    <cellStyle name="Millares 2 2 2 2 47" xfId="26015"/>
    <cellStyle name="Millares 2 2 2 2 48" xfId="27423"/>
    <cellStyle name="Millares 2 2 2 2 49" xfId="28831"/>
    <cellStyle name="Millares 2 2 2 2 5" xfId="1099"/>
    <cellStyle name="Millares 2 2 2 2 50" xfId="30241"/>
    <cellStyle name="Millares 2 2 2 2 51" xfId="31648"/>
    <cellStyle name="Millares 2 2 2 2 52" xfId="33058"/>
    <cellStyle name="Millares 2 2 2 2 53" xfId="29115"/>
    <cellStyle name="Millares 2 2 2 2 54" xfId="35876"/>
    <cellStyle name="Millares 2 2 2 2 55" xfId="37284"/>
    <cellStyle name="Millares 2 2 2 2 56" xfId="38692"/>
    <cellStyle name="Millares 2 2 2 2 57" xfId="40098"/>
    <cellStyle name="Millares 2 2 2 2 58" xfId="41503"/>
    <cellStyle name="Millares 2 2 2 2 59" xfId="42903"/>
    <cellStyle name="Millares 2 2 2 2 6" xfId="1259"/>
    <cellStyle name="Millares 2 2 2 2 60" xfId="44302"/>
    <cellStyle name="Millares 2 2 2 2 61" xfId="45697"/>
    <cellStyle name="Millares 2 2 2 2 62" xfId="47079"/>
    <cellStyle name="Millares 2 2 2 2 63" xfId="48446"/>
    <cellStyle name="Millares 2 2 2 2 64" xfId="49796"/>
    <cellStyle name="Millares 2 2 2 2 65" xfId="51116"/>
    <cellStyle name="Millares 2 2 2 2 66" xfId="52411"/>
    <cellStyle name="Millares 2 2 2 2 67" xfId="53652"/>
    <cellStyle name="Millares 2 2 2 2 68" xfId="54817"/>
    <cellStyle name="Millares 2 2 2 2 69" xfId="55880"/>
    <cellStyle name="Millares 2 2 2 2 7" xfId="1419"/>
    <cellStyle name="Millares 2 2 2 2 70" xfId="56788"/>
    <cellStyle name="Millares 2 2 2 2 71" xfId="58216"/>
    <cellStyle name="Millares 2 2 2 2 8" xfId="1577"/>
    <cellStyle name="Millares 2 2 2 2 9" xfId="1735"/>
    <cellStyle name="Millares 2 2 2 20" xfId="5484"/>
    <cellStyle name="Millares 2 2 2 21" xfId="5701"/>
    <cellStyle name="Millares 2 2 2 22" xfId="4791"/>
    <cellStyle name="Millares 2 2 2 23" xfId="5875"/>
    <cellStyle name="Millares 2 2 2 24" xfId="6002"/>
    <cellStyle name="Millares 2 2 2 25" xfId="6129"/>
    <cellStyle name="Millares 2 2 2 26" xfId="6256"/>
    <cellStyle name="Millares 2 2 2 27" xfId="6383"/>
    <cellStyle name="Millares 2 2 2 28" xfId="6510"/>
    <cellStyle name="Millares 2 2 2 29" xfId="6637"/>
    <cellStyle name="Millares 2 2 2 3" xfId="297"/>
    <cellStyle name="Millares 2 2 2 3 2" xfId="3666"/>
    <cellStyle name="Millares 2 2 2 30" xfId="6764"/>
    <cellStyle name="Millares 2 2 2 31" xfId="6891"/>
    <cellStyle name="Millares 2 2 2 32" xfId="7018"/>
    <cellStyle name="Millares 2 2 2 33" xfId="7145"/>
    <cellStyle name="Millares 2 2 2 34" xfId="7272"/>
    <cellStyle name="Millares 2 2 2 35" xfId="7399"/>
    <cellStyle name="Millares 2 2 2 36" xfId="7525"/>
    <cellStyle name="Millares 2 2 2 37" xfId="11317"/>
    <cellStyle name="Millares 2 2 2 38" xfId="12725"/>
    <cellStyle name="Millares 2 2 2 39" xfId="14133"/>
    <cellStyle name="Millares 2 2 2 4" xfId="698"/>
    <cellStyle name="Millares 2 2 2 40" xfId="15541"/>
    <cellStyle name="Millares 2 2 2 41" xfId="16949"/>
    <cellStyle name="Millares 2 2 2 42" xfId="18357"/>
    <cellStyle name="Millares 2 2 2 43" xfId="19765"/>
    <cellStyle name="Millares 2 2 2 44" xfId="21173"/>
    <cellStyle name="Millares 2 2 2 45" xfId="22581"/>
    <cellStyle name="Millares 2 2 2 46" xfId="23989"/>
    <cellStyle name="Millares 2 2 2 47" xfId="25397"/>
    <cellStyle name="Millares 2 2 2 48" xfId="26805"/>
    <cellStyle name="Millares 2 2 2 49" xfId="28213"/>
    <cellStyle name="Millares 2 2 2 5" xfId="904"/>
    <cellStyle name="Millares 2 2 2 50" xfId="29622"/>
    <cellStyle name="Millares 2 2 2 51" xfId="31031"/>
    <cellStyle name="Millares 2 2 2 52" xfId="32439"/>
    <cellStyle name="Millares 2 2 2 53" xfId="33846"/>
    <cellStyle name="Millares 2 2 2 54" xfId="34813"/>
    <cellStyle name="Millares 2 2 2 55" xfId="36667"/>
    <cellStyle name="Millares 2 2 2 56" xfId="38075"/>
    <cellStyle name="Millares 2 2 2 57" xfId="39481"/>
    <cellStyle name="Millares 2 2 2 58" xfId="40886"/>
    <cellStyle name="Millares 2 2 2 59" xfId="42289"/>
    <cellStyle name="Millares 2 2 2 6" xfId="1064"/>
    <cellStyle name="Millares 2 2 2 60" xfId="43688"/>
    <cellStyle name="Millares 2 2 2 61" xfId="45084"/>
    <cellStyle name="Millares 2 2 2 62" xfId="46474"/>
    <cellStyle name="Millares 2 2 2 63" xfId="47848"/>
    <cellStyle name="Millares 2 2 2 64" xfId="49206"/>
    <cellStyle name="Millares 2 2 2 65" xfId="50541"/>
    <cellStyle name="Millares 2 2 2 66" xfId="51846"/>
    <cellStyle name="Millares 2 2 2 67" xfId="53114"/>
    <cellStyle name="Millares 2 2 2 68" xfId="54316"/>
    <cellStyle name="Millares 2 2 2 69" xfId="55421"/>
    <cellStyle name="Millares 2 2 2 7" xfId="1224"/>
    <cellStyle name="Millares 2 2 2 70" xfId="56406"/>
    <cellStyle name="Millares 2 2 2 71" xfId="57191"/>
    <cellStyle name="Millares 2 2 2 72" xfId="58215"/>
    <cellStyle name="Millares 2 2 2 8" xfId="1384"/>
    <cellStyle name="Millares 2 2 2 9" xfId="1543"/>
    <cellStyle name="Millares 2 2 20" xfId="2411"/>
    <cellStyle name="Millares 2 2 21" xfId="2482"/>
    <cellStyle name="Millares 2 2 22" xfId="3410"/>
    <cellStyle name="Millares 2 2 23" xfId="4680"/>
    <cellStyle name="Millares 2 2 24" xfId="5828"/>
    <cellStyle name="Millares 2 2 25" xfId="5948"/>
    <cellStyle name="Millares 2 2 26" xfId="6075"/>
    <cellStyle name="Millares 2 2 27" xfId="6202"/>
    <cellStyle name="Millares 2 2 28" xfId="6329"/>
    <cellStyle name="Millares 2 2 29" xfId="6456"/>
    <cellStyle name="Millares 2 2 3" xfId="37"/>
    <cellStyle name="Millares 2 2 3 2" xfId="298"/>
    <cellStyle name="Millares 2 2 30" xfId="6583"/>
    <cellStyle name="Millares 2 2 31" xfId="6710"/>
    <cellStyle name="Millares 2 2 32" xfId="6837"/>
    <cellStyle name="Millares 2 2 33" xfId="6964"/>
    <cellStyle name="Millares 2 2 34" xfId="7091"/>
    <cellStyle name="Millares 2 2 35" xfId="7218"/>
    <cellStyle name="Millares 2 2 36" xfId="7345"/>
    <cellStyle name="Millares 2 2 37" xfId="7396"/>
    <cellStyle name="Millares 2 2 38" xfId="11269"/>
    <cellStyle name="Millares 2 2 39" xfId="12677"/>
    <cellStyle name="Millares 2 2 4" xfId="293"/>
    <cellStyle name="Millares 2 2 4 10" xfId="4648"/>
    <cellStyle name="Millares 2 2 4 11" xfId="4785"/>
    <cellStyle name="Millares 2 2 4 12" xfId="4907"/>
    <cellStyle name="Millares 2 2 4 13" xfId="5033"/>
    <cellStyle name="Millares 2 2 4 14" xfId="5151"/>
    <cellStyle name="Millares 2 2 4 15" xfId="5284"/>
    <cellStyle name="Millares 2 2 4 16" xfId="5410"/>
    <cellStyle name="Millares 2 2 4 17" xfId="5534"/>
    <cellStyle name="Millares 2 2 4 18" xfId="5657"/>
    <cellStyle name="Millares 2 2 4 19" xfId="5755"/>
    <cellStyle name="Millares 2 2 4 2" xfId="375"/>
    <cellStyle name="Millares 2 2 4 2 2" xfId="3665"/>
    <cellStyle name="Millares 2 2 4 20" xfId="5925"/>
    <cellStyle name="Millares 2 2 4 21" xfId="6052"/>
    <cellStyle name="Millares 2 2 4 22" xfId="6179"/>
    <cellStyle name="Millares 2 2 4 23" xfId="6306"/>
    <cellStyle name="Millares 2 2 4 24" xfId="6433"/>
    <cellStyle name="Millares 2 2 4 25" xfId="6560"/>
    <cellStyle name="Millares 2 2 4 26" xfId="6687"/>
    <cellStyle name="Millares 2 2 4 27" xfId="6814"/>
    <cellStyle name="Millares 2 2 4 28" xfId="6941"/>
    <cellStyle name="Millares 2 2 4 29" xfId="7068"/>
    <cellStyle name="Millares 2 2 4 3" xfId="3795"/>
    <cellStyle name="Millares 2 2 4 30" xfId="7195"/>
    <cellStyle name="Millares 2 2 4 31" xfId="7322"/>
    <cellStyle name="Millares 2 2 4 32" xfId="7449"/>
    <cellStyle name="Millares 2 2 4 33" xfId="7575"/>
    <cellStyle name="Millares 2 2 4 34" xfId="7702"/>
    <cellStyle name="Millares 2 2 4 4" xfId="3916"/>
    <cellStyle name="Millares 2 2 4 5" xfId="4039"/>
    <cellStyle name="Millares 2 2 4 6" xfId="4162"/>
    <cellStyle name="Millares 2 2 4 7" xfId="4286"/>
    <cellStyle name="Millares 2 2 4 8" xfId="4409"/>
    <cellStyle name="Millares 2 2 4 9" xfId="4534"/>
    <cellStyle name="Millares 2 2 40" xfId="14085"/>
    <cellStyle name="Millares 2 2 41" xfId="15493"/>
    <cellStyle name="Millares 2 2 42" xfId="16901"/>
    <cellStyle name="Millares 2 2 43" xfId="18309"/>
    <cellStyle name="Millares 2 2 44" xfId="19717"/>
    <cellStyle name="Millares 2 2 45" xfId="21125"/>
    <cellStyle name="Millares 2 2 46" xfId="22533"/>
    <cellStyle name="Millares 2 2 47" xfId="23941"/>
    <cellStyle name="Millares 2 2 48" xfId="25349"/>
    <cellStyle name="Millares 2 2 49" xfId="26757"/>
    <cellStyle name="Millares 2 2 5" xfId="432"/>
    <cellStyle name="Millares 2 2 50" xfId="28165"/>
    <cellStyle name="Millares 2 2 51" xfId="29574"/>
    <cellStyle name="Millares 2 2 52" xfId="30983"/>
    <cellStyle name="Millares 2 2 53" xfId="32391"/>
    <cellStyle name="Millares 2 2 54" xfId="33798"/>
    <cellStyle name="Millares 2 2 55" xfId="34759"/>
    <cellStyle name="Millares 2 2 56" xfId="36619"/>
    <cellStyle name="Millares 2 2 57" xfId="38027"/>
    <cellStyle name="Millares 2 2 58" xfId="39433"/>
    <cellStyle name="Millares 2 2 59" xfId="40838"/>
    <cellStyle name="Millares 2 2 6" xfId="534"/>
    <cellStyle name="Millares 2 2 60" xfId="42242"/>
    <cellStyle name="Millares 2 2 61" xfId="43641"/>
    <cellStyle name="Millares 2 2 62" xfId="45037"/>
    <cellStyle name="Millares 2 2 63" xfId="46428"/>
    <cellStyle name="Millares 2 2 64" xfId="47802"/>
    <cellStyle name="Millares 2 2 65" xfId="49160"/>
    <cellStyle name="Millares 2 2 66" xfId="50496"/>
    <cellStyle name="Millares 2 2 67" xfId="51803"/>
    <cellStyle name="Millares 2 2 68" xfId="53073"/>
    <cellStyle name="Millares 2 2 69" xfId="54276"/>
    <cellStyle name="Millares 2 2 7" xfId="591"/>
    <cellStyle name="Millares 2 2 70" xfId="55384"/>
    <cellStyle name="Millares 2 2 71" xfId="56378"/>
    <cellStyle name="Millares 2 2 72" xfId="57174"/>
    <cellStyle name="Millares 2 2 73" xfId="57905"/>
    <cellStyle name="Millares 2 2 74" xfId="57983"/>
    <cellStyle name="Millares 2 2 75" xfId="57990"/>
    <cellStyle name="Millares 2 2 76" xfId="58138"/>
    <cellStyle name="Millares 2 2 77" xfId="58135"/>
    <cellStyle name="Millares 2 2 78" xfId="58214"/>
    <cellStyle name="Millares 2 2 8" xfId="648"/>
    <cellStyle name="Millares 2 2 9" xfId="719"/>
    <cellStyle name="Millares 2 20" xfId="2539"/>
    <cellStyle name="Millares 2 21" xfId="2693"/>
    <cellStyle name="Millares 2 22" xfId="2840"/>
    <cellStyle name="Millares 2 23" xfId="29782"/>
    <cellStyle name="Millares 2 24" xfId="31189"/>
    <cellStyle name="Millares 2 25" xfId="32599"/>
    <cellStyle name="Millares 2 26" xfId="34006"/>
    <cellStyle name="Millares 2 27" xfId="35098"/>
    <cellStyle name="Millares 2 28" xfId="36827"/>
    <cellStyle name="Millares 2 29" xfId="38235"/>
    <cellStyle name="Millares 2 3" xfId="12"/>
    <cellStyle name="Millares 2 3 10" xfId="1854"/>
    <cellStyle name="Millares 2 3 11" xfId="2009"/>
    <cellStyle name="Millares 2 3 12" xfId="2064"/>
    <cellStyle name="Millares 2 3 13" xfId="2317"/>
    <cellStyle name="Millares 2 3 14" xfId="2498"/>
    <cellStyle name="Millares 2 3 15" xfId="2655"/>
    <cellStyle name="Millares 2 3 16" xfId="2996"/>
    <cellStyle name="Millares 2 3 17" xfId="58218"/>
    <cellStyle name="Millares 2 3 2" xfId="38"/>
    <cellStyle name="Millares 2 3 2 10" xfId="1083"/>
    <cellStyle name="Millares 2 3 2 11" xfId="1243"/>
    <cellStyle name="Millares 2 3 2 12" xfId="2249"/>
    <cellStyle name="Millares 2 3 2 13" xfId="2311"/>
    <cellStyle name="Millares 2 3 2 14" xfId="1745"/>
    <cellStyle name="Millares 2 3 2 15" xfId="2218"/>
    <cellStyle name="Millares 2 3 2 16" xfId="58219"/>
    <cellStyle name="Millares 2 3 2 2" xfId="696"/>
    <cellStyle name="Millares 2 3 2 2 2" xfId="705"/>
    <cellStyle name="Millares 2 3 2 3" xfId="716"/>
    <cellStyle name="Millares 2 3 2 4" xfId="583"/>
    <cellStyle name="Millares 2 3 2 5" xfId="714"/>
    <cellStyle name="Millares 2 3 2 6" xfId="815"/>
    <cellStyle name="Millares 2 3 2 7" xfId="799"/>
    <cellStyle name="Millares 2 3 2 8" xfId="733"/>
    <cellStyle name="Millares 2 3 2 9" xfId="923"/>
    <cellStyle name="Millares 2 3 3" xfId="300"/>
    <cellStyle name="Millares 2 3 3 2" xfId="497"/>
    <cellStyle name="Millares 2 3 4" xfId="902"/>
    <cellStyle name="Millares 2 3 5" xfId="1062"/>
    <cellStyle name="Millares 2 3 6" xfId="1222"/>
    <cellStyle name="Millares 2 3 7" xfId="1382"/>
    <cellStyle name="Millares 2 3 8" xfId="1541"/>
    <cellStyle name="Millares 2 3 9" xfId="1700"/>
    <cellStyle name="Millares 2 30" xfId="39641"/>
    <cellStyle name="Millares 2 31" xfId="41046"/>
    <cellStyle name="Millares 2 32" xfId="42448"/>
    <cellStyle name="Millares 2 33" xfId="43847"/>
    <cellStyle name="Millares 2 34" xfId="45243"/>
    <cellStyle name="Millares 2 35" xfId="46633"/>
    <cellStyle name="Millares 2 36" xfId="48005"/>
    <cellStyle name="Millares 2 37" xfId="49358"/>
    <cellStyle name="Millares 2 38" xfId="50689"/>
    <cellStyle name="Millares 2 39" xfId="51993"/>
    <cellStyle name="Millares 2 4" xfId="39"/>
    <cellStyle name="Millares 2 4 2" xfId="299"/>
    <cellStyle name="Millares 2 4 2 2" xfId="2987"/>
    <cellStyle name="Millares 2 40" xfId="53256"/>
    <cellStyle name="Millares 2 41" xfId="54451"/>
    <cellStyle name="Millares 2 42" xfId="55547"/>
    <cellStyle name="Millares 2 43" xfId="56515"/>
    <cellStyle name="Millares 2 44" xfId="57283"/>
    <cellStyle name="Millares 2 45" xfId="57903"/>
    <cellStyle name="Millares 2 46" xfId="57982"/>
    <cellStyle name="Millares 2 47" xfId="57991"/>
    <cellStyle name="Millares 2 48" xfId="58137"/>
    <cellStyle name="Millares 2 49" xfId="58136"/>
    <cellStyle name="Millares 2 5" xfId="40"/>
    <cellStyle name="Millares 2 5 2" xfId="372"/>
    <cellStyle name="Millares 2 50" xfId="58213"/>
    <cellStyle name="Millares 2 51" xfId="58495"/>
    <cellStyle name="Millares 2 52" xfId="58516"/>
    <cellStyle name="Millares 2 53" xfId="58517"/>
    <cellStyle name="Millares 2 54" xfId="58519"/>
    <cellStyle name="Millares 2 6" xfId="41"/>
    <cellStyle name="Millares 2 6 2" xfId="429"/>
    <cellStyle name="Millares 2 7" xfId="42"/>
    <cellStyle name="Millares 2 7 2" xfId="531"/>
    <cellStyle name="Millares 2 8" xfId="43"/>
    <cellStyle name="Millares 2 8 2" xfId="588"/>
    <cellStyle name="Millares 2 8 2 2" xfId="3597"/>
    <cellStyle name="Millares 2 9" xfId="44"/>
    <cellStyle name="Millares 2 9 2" xfId="645"/>
    <cellStyle name="Millares 20" xfId="58273"/>
    <cellStyle name="Millares 21" xfId="58280"/>
    <cellStyle name="Millares 22" xfId="58293"/>
    <cellStyle name="Millares 23" xfId="58307"/>
    <cellStyle name="Millares 24" xfId="58321"/>
    <cellStyle name="Millares 25" xfId="58335"/>
    <cellStyle name="Millares 26" xfId="58349"/>
    <cellStyle name="Millares 27" xfId="58363"/>
    <cellStyle name="Millares 28" xfId="58377"/>
    <cellStyle name="Millares 29" xfId="58391"/>
    <cellStyle name="Millares 3" xfId="13"/>
    <cellStyle name="Millares 3 2" xfId="45"/>
    <cellStyle name="Millares 3 2 10" xfId="1921"/>
    <cellStyle name="Millares 3 2 11" xfId="2076"/>
    <cellStyle name="Millares 3 2 12" xfId="2235"/>
    <cellStyle name="Millares 3 2 13" xfId="2318"/>
    <cellStyle name="Millares 3 2 14" xfId="2566"/>
    <cellStyle name="Millares 3 2 15" xfId="2718"/>
    <cellStyle name="Millares 3 2 16" xfId="58220"/>
    <cellStyle name="Millares 3 2 2" xfId="303"/>
    <cellStyle name="Millares 3 2 2 10" xfId="2005"/>
    <cellStyle name="Millares 3 2 2 11" xfId="2158"/>
    <cellStyle name="Millares 3 2 2 12" xfId="2319"/>
    <cellStyle name="Millares 3 2 2 13" xfId="2494"/>
    <cellStyle name="Millares 3 2 2 14" xfId="2651"/>
    <cellStyle name="Millares 3 2 2 15" xfId="2799"/>
    <cellStyle name="Millares 3 2 2 16" xfId="58221"/>
    <cellStyle name="Millares 3 2 2 2" xfId="695"/>
    <cellStyle name="Millares 3 2 2 2 2" xfId="708"/>
    <cellStyle name="Millares 3 2 2 3" xfId="898"/>
    <cellStyle name="Millares 3 2 2 4" xfId="1058"/>
    <cellStyle name="Millares 3 2 2 5" xfId="1218"/>
    <cellStyle name="Millares 3 2 2 6" xfId="1378"/>
    <cellStyle name="Millares 3 2 2 7" xfId="1537"/>
    <cellStyle name="Millares 3 2 2 8" xfId="1696"/>
    <cellStyle name="Millares 3 2 2 9" xfId="1851"/>
    <cellStyle name="Millares 3 2 3" xfId="732"/>
    <cellStyle name="Millares 3 2 4" xfId="971"/>
    <cellStyle name="Millares 3 2 5" xfId="1131"/>
    <cellStyle name="Millares 3 2 6" xfId="1291"/>
    <cellStyle name="Millares 3 2 7" xfId="1451"/>
    <cellStyle name="Millares 3 2 8" xfId="1609"/>
    <cellStyle name="Millares 3 2 9" xfId="1766"/>
    <cellStyle name="Millares 3 3" xfId="46"/>
    <cellStyle name="Millares 3 3 2" xfId="296"/>
    <cellStyle name="Millares 3 4" xfId="47"/>
    <cellStyle name="Millares 3 4 2" xfId="2957"/>
    <cellStyle name="Millares 3 5" xfId="48"/>
    <cellStyle name="Millares 3 6" xfId="113"/>
    <cellStyle name="Millares 3 7" xfId="291"/>
    <cellStyle name="Millares 3 8" xfId="58493"/>
    <cellStyle name="Millares 3 9" xfId="58514"/>
    <cellStyle name="Millares 30" xfId="58463"/>
    <cellStyle name="Millares 31" xfId="58479"/>
    <cellStyle name="Millares 32" xfId="58498"/>
    <cellStyle name="Millares 4" xfId="49"/>
    <cellStyle name="Millares 4 2" xfId="104"/>
    <cellStyle name="Millares 4 3" xfId="128"/>
    <cellStyle name="Millares 4 4" xfId="58513"/>
    <cellStyle name="Millares 5" xfId="129"/>
    <cellStyle name="Millares 5 2" xfId="3101"/>
    <cellStyle name="Millares 6" xfId="50"/>
    <cellStyle name="Millares 6 2" xfId="3102"/>
    <cellStyle name="Millares 7" xfId="51"/>
    <cellStyle name="Millares 7 2" xfId="3103"/>
    <cellStyle name="Millares 8" xfId="52"/>
    <cellStyle name="Millares 8 2" xfId="130"/>
    <cellStyle name="Millares 8 3" xfId="3104"/>
    <cellStyle name="Millares 9" xfId="131"/>
    <cellStyle name="Millares 9 10" xfId="4601"/>
    <cellStyle name="Millares 9 11" xfId="4738"/>
    <cellStyle name="Millares 9 12" xfId="4860"/>
    <cellStyle name="Millares 9 13" xfId="4986"/>
    <cellStyle name="Millares 9 14" xfId="5104"/>
    <cellStyle name="Millares 9 15" xfId="5237"/>
    <cellStyle name="Millares 9 16" xfId="5363"/>
    <cellStyle name="Millares 9 17" xfId="5487"/>
    <cellStyle name="Millares 9 18" xfId="5610"/>
    <cellStyle name="Millares 9 19" xfId="5708"/>
    <cellStyle name="Millares 9 2" xfId="3632"/>
    <cellStyle name="Millares 9 20" xfId="5878"/>
    <cellStyle name="Millares 9 21" xfId="6005"/>
    <cellStyle name="Millares 9 22" xfId="6132"/>
    <cellStyle name="Millares 9 23" xfId="6259"/>
    <cellStyle name="Millares 9 24" xfId="6386"/>
    <cellStyle name="Millares 9 25" xfId="6513"/>
    <cellStyle name="Millares 9 26" xfId="6640"/>
    <cellStyle name="Millares 9 27" xfId="6767"/>
    <cellStyle name="Millares 9 28" xfId="6894"/>
    <cellStyle name="Millares 9 29" xfId="7021"/>
    <cellStyle name="Millares 9 3" xfId="3748"/>
    <cellStyle name="Millares 9 30" xfId="7148"/>
    <cellStyle name="Millares 9 31" xfId="7275"/>
    <cellStyle name="Millares 9 32" xfId="7402"/>
    <cellStyle name="Millares 9 33" xfId="7528"/>
    <cellStyle name="Millares 9 34" xfId="7655"/>
    <cellStyle name="Millares 9 4" xfId="3869"/>
    <cellStyle name="Millares 9 5" xfId="3992"/>
    <cellStyle name="Millares 9 6" xfId="4115"/>
    <cellStyle name="Millares 9 7" xfId="4239"/>
    <cellStyle name="Millares 9 8" xfId="4362"/>
    <cellStyle name="Millares 9 9" xfId="4487"/>
    <cellStyle name="Moneda" xfId="58522" builtinId="4"/>
    <cellStyle name="Moneda 2" xfId="14"/>
    <cellStyle name="Moneda 2 2" xfId="58496"/>
    <cellStyle name="Moneda 2 3" xfId="58518"/>
    <cellStyle name="Moneda 2 4" xfId="58520"/>
    <cellStyle name="Moneda 2 5" xfId="58521"/>
    <cellStyle name="Neutral" xfId="252" builtinId="28" customBuiltin="1"/>
    <cellStyle name="Neutral 10" xfId="3621"/>
    <cellStyle name="Neutral 10 10" xfId="21108"/>
    <cellStyle name="Neutral 10 11" xfId="22516"/>
    <cellStyle name="Neutral 10 12" xfId="23924"/>
    <cellStyle name="Neutral 10 13" xfId="25332"/>
    <cellStyle name="Neutral 10 14" xfId="26740"/>
    <cellStyle name="Neutral 10 15" xfId="28148"/>
    <cellStyle name="Neutral 10 16" xfId="29557"/>
    <cellStyle name="Neutral 10 17" xfId="30966"/>
    <cellStyle name="Neutral 10 18" xfId="32374"/>
    <cellStyle name="Neutral 10 19" xfId="33781"/>
    <cellStyle name="Neutral 10 2" xfId="8192"/>
    <cellStyle name="Neutral 10 20" xfId="34856"/>
    <cellStyle name="Neutral 10 21" xfId="36602"/>
    <cellStyle name="Neutral 10 22" xfId="38010"/>
    <cellStyle name="Neutral 10 23" xfId="39416"/>
    <cellStyle name="Neutral 10 24" xfId="40821"/>
    <cellStyle name="Neutral 10 25" xfId="42225"/>
    <cellStyle name="Neutral 10 26" xfId="43624"/>
    <cellStyle name="Neutral 10 27" xfId="45020"/>
    <cellStyle name="Neutral 10 28" xfId="46411"/>
    <cellStyle name="Neutral 10 29" xfId="47785"/>
    <cellStyle name="Neutral 10 3" xfId="11252"/>
    <cellStyle name="Neutral 10 30" xfId="49144"/>
    <cellStyle name="Neutral 10 31" xfId="50481"/>
    <cellStyle name="Neutral 10 32" xfId="51789"/>
    <cellStyle name="Neutral 10 33" xfId="53059"/>
    <cellStyle name="Neutral 10 34" xfId="54262"/>
    <cellStyle name="Neutral 10 35" xfId="55373"/>
    <cellStyle name="Neutral 10 36" xfId="56371"/>
    <cellStyle name="Neutral 10 37" xfId="57170"/>
    <cellStyle name="Neutral 10 4" xfId="12660"/>
    <cellStyle name="Neutral 10 5" xfId="14068"/>
    <cellStyle name="Neutral 10 6" xfId="15476"/>
    <cellStyle name="Neutral 10 7" xfId="16884"/>
    <cellStyle name="Neutral 10 8" xfId="18292"/>
    <cellStyle name="Neutral 10 9" xfId="19700"/>
    <cellStyle name="Neutral 11" xfId="3583"/>
    <cellStyle name="Neutral 11 10" xfId="20359"/>
    <cellStyle name="Neutral 11 11" xfId="21767"/>
    <cellStyle name="Neutral 11 12" xfId="23175"/>
    <cellStyle name="Neutral 11 13" xfId="24583"/>
    <cellStyle name="Neutral 11 14" xfId="25991"/>
    <cellStyle name="Neutral 11 15" xfId="27399"/>
    <cellStyle name="Neutral 11 16" xfId="28807"/>
    <cellStyle name="Neutral 11 17" xfId="30217"/>
    <cellStyle name="Neutral 11 18" xfId="31624"/>
    <cellStyle name="Neutral 11 19" xfId="33034"/>
    <cellStyle name="Neutral 11 2" xfId="8159"/>
    <cellStyle name="Neutral 11 20" xfId="31224"/>
    <cellStyle name="Neutral 11 21" xfId="35852"/>
    <cellStyle name="Neutral 11 22" xfId="37260"/>
    <cellStyle name="Neutral 11 23" xfId="38668"/>
    <cellStyle name="Neutral 11 24" xfId="40074"/>
    <cellStyle name="Neutral 11 25" xfId="41479"/>
    <cellStyle name="Neutral 11 26" xfId="42879"/>
    <cellStyle name="Neutral 11 27" xfId="44278"/>
    <cellStyle name="Neutral 11 28" xfId="45673"/>
    <cellStyle name="Neutral 11 29" xfId="47055"/>
    <cellStyle name="Neutral 11 3" xfId="10503"/>
    <cellStyle name="Neutral 11 30" xfId="48422"/>
    <cellStyle name="Neutral 11 31" xfId="49772"/>
    <cellStyle name="Neutral 11 32" xfId="51092"/>
    <cellStyle name="Neutral 11 33" xfId="52388"/>
    <cellStyle name="Neutral 11 34" xfId="53632"/>
    <cellStyle name="Neutral 11 35" xfId="54798"/>
    <cellStyle name="Neutral 11 36" xfId="55861"/>
    <cellStyle name="Neutral 11 37" xfId="56773"/>
    <cellStyle name="Neutral 11 4" xfId="11911"/>
    <cellStyle name="Neutral 11 5" xfId="13319"/>
    <cellStyle name="Neutral 11 6" xfId="14727"/>
    <cellStyle name="Neutral 11 7" xfId="16135"/>
    <cellStyle name="Neutral 11 8" xfId="17543"/>
    <cellStyle name="Neutral 11 9" xfId="18951"/>
    <cellStyle name="Neutral 12" xfId="3287"/>
    <cellStyle name="Neutral 12 10" xfId="19393"/>
    <cellStyle name="Neutral 12 11" xfId="20801"/>
    <cellStyle name="Neutral 12 12" xfId="22209"/>
    <cellStyle name="Neutral 12 13" xfId="23617"/>
    <cellStyle name="Neutral 12 14" xfId="25025"/>
    <cellStyle name="Neutral 12 15" xfId="26433"/>
    <cellStyle name="Neutral 12 16" xfId="27841"/>
    <cellStyle name="Neutral 12 17" xfId="29250"/>
    <cellStyle name="Neutral 12 18" xfId="30659"/>
    <cellStyle name="Neutral 12 19" xfId="32067"/>
    <cellStyle name="Neutral 12 2" xfId="7873"/>
    <cellStyle name="Neutral 12 20" xfId="32967"/>
    <cellStyle name="Neutral 12 21" xfId="34418"/>
    <cellStyle name="Neutral 12 22" xfId="36295"/>
    <cellStyle name="Neutral 12 23" xfId="37703"/>
    <cellStyle name="Neutral 12 24" xfId="39109"/>
    <cellStyle name="Neutral 12 25" xfId="40514"/>
    <cellStyle name="Neutral 12 26" xfId="41918"/>
    <cellStyle name="Neutral 12 27" xfId="43318"/>
    <cellStyle name="Neutral 12 28" xfId="44715"/>
    <cellStyle name="Neutral 12 29" xfId="46107"/>
    <cellStyle name="Neutral 12 3" xfId="8640"/>
    <cellStyle name="Neutral 12 30" xfId="47484"/>
    <cellStyle name="Neutral 12 31" xfId="48848"/>
    <cellStyle name="Neutral 12 32" xfId="50189"/>
    <cellStyle name="Neutral 12 33" xfId="51502"/>
    <cellStyle name="Neutral 12 34" xfId="52785"/>
    <cellStyle name="Neutral 12 35" xfId="54002"/>
    <cellStyle name="Neutral 12 36" xfId="55136"/>
    <cellStyle name="Neutral 12 37" xfId="56163"/>
    <cellStyle name="Neutral 12 4" xfId="10945"/>
    <cellStyle name="Neutral 12 5" xfId="12353"/>
    <cellStyle name="Neutral 12 6" xfId="13761"/>
    <cellStyle name="Neutral 12 7" xfId="15169"/>
    <cellStyle name="Neutral 12 8" xfId="16577"/>
    <cellStyle name="Neutral 12 9" xfId="17985"/>
    <cellStyle name="Neutral 13" xfId="3587"/>
    <cellStyle name="Neutral 13 10" xfId="14191"/>
    <cellStyle name="Neutral 13 11" xfId="15599"/>
    <cellStyle name="Neutral 13 12" xfId="17007"/>
    <cellStyle name="Neutral 13 13" xfId="18415"/>
    <cellStyle name="Neutral 13 14" xfId="19823"/>
    <cellStyle name="Neutral 13 15" xfId="21231"/>
    <cellStyle name="Neutral 13 16" xfId="22639"/>
    <cellStyle name="Neutral 13 17" xfId="24047"/>
    <cellStyle name="Neutral 13 18" xfId="25455"/>
    <cellStyle name="Neutral 13 19" xfId="26863"/>
    <cellStyle name="Neutral 13 2" xfId="8164"/>
    <cellStyle name="Neutral 13 20" xfId="32093"/>
    <cellStyle name="Neutral 13 21" xfId="28579"/>
    <cellStyle name="Neutral 13 22" xfId="34913"/>
    <cellStyle name="Neutral 13 23" xfId="34589"/>
    <cellStyle name="Neutral 13 24" xfId="31622"/>
    <cellStyle name="Neutral 13 25" xfId="34875"/>
    <cellStyle name="Neutral 13 26" xfId="36725"/>
    <cellStyle name="Neutral 13 27" xfId="38133"/>
    <cellStyle name="Neutral 13 28" xfId="39539"/>
    <cellStyle name="Neutral 13 29" xfId="40944"/>
    <cellStyle name="Neutral 13 3" xfId="10017"/>
    <cellStyle name="Neutral 13 30" xfId="42347"/>
    <cellStyle name="Neutral 13 31" xfId="43746"/>
    <cellStyle name="Neutral 13 32" xfId="45142"/>
    <cellStyle name="Neutral 13 33" xfId="46532"/>
    <cellStyle name="Neutral 13 34" xfId="47906"/>
    <cellStyle name="Neutral 13 35" xfId="49263"/>
    <cellStyle name="Neutral 13 36" xfId="50596"/>
    <cellStyle name="Neutral 13 37" xfId="51901"/>
    <cellStyle name="Neutral 13 4" xfId="9421"/>
    <cellStyle name="Neutral 13 5" xfId="7924"/>
    <cellStyle name="Neutral 13 6" xfId="7988"/>
    <cellStyle name="Neutral 13 7" xfId="7471"/>
    <cellStyle name="Neutral 13 8" xfId="11375"/>
    <cellStyle name="Neutral 13 9" xfId="12783"/>
    <cellStyle name="Neutral 14" xfId="3563"/>
    <cellStyle name="Neutral 14 10" xfId="7400"/>
    <cellStyle name="Neutral 14 11" xfId="11355"/>
    <cellStyle name="Neutral 14 12" xfId="12763"/>
    <cellStyle name="Neutral 14 13" xfId="14171"/>
    <cellStyle name="Neutral 14 14" xfId="15579"/>
    <cellStyle name="Neutral 14 15" xfId="16987"/>
    <cellStyle name="Neutral 14 16" xfId="18395"/>
    <cellStyle name="Neutral 14 17" xfId="19803"/>
    <cellStyle name="Neutral 14 18" xfId="21211"/>
    <cellStyle name="Neutral 14 19" xfId="22619"/>
    <cellStyle name="Neutral 14 2" xfId="8139"/>
    <cellStyle name="Neutral 14 20" xfId="30092"/>
    <cellStyle name="Neutral 14 21" xfId="28271"/>
    <cellStyle name="Neutral 14 22" xfId="30334"/>
    <cellStyle name="Neutral 14 23" xfId="30403"/>
    <cellStyle name="Neutral 14 24" xfId="35650"/>
    <cellStyle name="Neutral 14 25" xfId="15074"/>
    <cellStyle name="Neutral 14 26" xfId="34924"/>
    <cellStyle name="Neutral 14 27" xfId="33520"/>
    <cellStyle name="Neutral 14 28" xfId="34967"/>
    <cellStyle name="Neutral 14 29" xfId="36705"/>
    <cellStyle name="Neutral 14 3" xfId="8160"/>
    <cellStyle name="Neutral 14 30" xfId="38113"/>
    <cellStyle name="Neutral 14 31" xfId="39519"/>
    <cellStyle name="Neutral 14 32" xfId="40924"/>
    <cellStyle name="Neutral 14 33" xfId="42327"/>
    <cellStyle name="Neutral 14 34" xfId="43726"/>
    <cellStyle name="Neutral 14 35" xfId="45122"/>
    <cellStyle name="Neutral 14 36" xfId="46512"/>
    <cellStyle name="Neutral 14 37" xfId="47886"/>
    <cellStyle name="Neutral 14 4" xfId="10384"/>
    <cellStyle name="Neutral 14 5" xfId="8042"/>
    <cellStyle name="Neutral 14 6" xfId="8531"/>
    <cellStyle name="Neutral 14 7" xfId="8663"/>
    <cellStyle name="Neutral 14 8" xfId="7586"/>
    <cellStyle name="Neutral 14 9" xfId="7994"/>
    <cellStyle name="Neutral 15" xfId="3679"/>
    <cellStyle name="Neutral 15 10" xfId="20894"/>
    <cellStyle name="Neutral 15 11" xfId="22302"/>
    <cellStyle name="Neutral 15 12" xfId="23710"/>
    <cellStyle name="Neutral 15 13" xfId="25118"/>
    <cellStyle name="Neutral 15 14" xfId="26526"/>
    <cellStyle name="Neutral 15 15" xfId="27934"/>
    <cellStyle name="Neutral 15 16" xfId="29343"/>
    <cellStyle name="Neutral 15 17" xfId="30752"/>
    <cellStyle name="Neutral 15 18" xfId="32160"/>
    <cellStyle name="Neutral 15 19" xfId="33568"/>
    <cellStyle name="Neutral 15 2" xfId="8305"/>
    <cellStyle name="Neutral 15 20" xfId="34516"/>
    <cellStyle name="Neutral 15 21" xfId="36388"/>
    <cellStyle name="Neutral 15 22" xfId="37796"/>
    <cellStyle name="Neutral 15 23" xfId="39202"/>
    <cellStyle name="Neutral 15 24" xfId="40607"/>
    <cellStyle name="Neutral 15 25" xfId="42011"/>
    <cellStyle name="Neutral 15 26" xfId="43411"/>
    <cellStyle name="Neutral 15 27" xfId="44808"/>
    <cellStyle name="Neutral 15 28" xfId="46200"/>
    <cellStyle name="Neutral 15 29" xfId="47577"/>
    <cellStyle name="Neutral 15 3" xfId="11038"/>
    <cellStyle name="Neutral 15 30" xfId="48939"/>
    <cellStyle name="Neutral 15 31" xfId="50278"/>
    <cellStyle name="Neutral 15 32" xfId="51588"/>
    <cellStyle name="Neutral 15 33" xfId="52868"/>
    <cellStyle name="Neutral 15 34" xfId="54084"/>
    <cellStyle name="Neutral 15 35" xfId="55212"/>
    <cellStyle name="Neutral 15 36" xfId="56229"/>
    <cellStyle name="Neutral 15 37" xfId="57055"/>
    <cellStyle name="Neutral 15 4" xfId="12446"/>
    <cellStyle name="Neutral 15 5" xfId="13854"/>
    <cellStyle name="Neutral 15 6" xfId="15262"/>
    <cellStyle name="Neutral 15 7" xfId="16670"/>
    <cellStyle name="Neutral 15 8" xfId="18078"/>
    <cellStyle name="Neutral 15 9" xfId="19486"/>
    <cellStyle name="Neutral 16" xfId="3509"/>
    <cellStyle name="Neutral 16 10" xfId="9745"/>
    <cellStyle name="Neutral 16 11" xfId="10001"/>
    <cellStyle name="Neutral 16 12" xfId="11188"/>
    <cellStyle name="Neutral 16 13" xfId="12596"/>
    <cellStyle name="Neutral 16 14" xfId="14004"/>
    <cellStyle name="Neutral 16 15" xfId="15412"/>
    <cellStyle name="Neutral 16 16" xfId="16820"/>
    <cellStyle name="Neutral 16 17" xfId="18228"/>
    <cellStyle name="Neutral 16 18" xfId="19636"/>
    <cellStyle name="Neutral 16 19" xfId="21044"/>
    <cellStyle name="Neutral 16 2" xfId="8089"/>
    <cellStyle name="Neutral 16 20" xfId="33003"/>
    <cellStyle name="Neutral 16 21" xfId="30192"/>
    <cellStyle name="Neutral 16 22" xfId="30768"/>
    <cellStyle name="Neutral 16 23" xfId="33144"/>
    <cellStyle name="Neutral 16 24" xfId="28323"/>
    <cellStyle name="Neutral 16 25" xfId="35263"/>
    <cellStyle name="Neutral 16 26" xfId="33904"/>
    <cellStyle name="Neutral 16 27" xfId="33833"/>
    <cellStyle name="Neutral 16 28" xfId="33582"/>
    <cellStyle name="Neutral 16 29" xfId="34671"/>
    <cellStyle name="Neutral 16 3" xfId="6723"/>
    <cellStyle name="Neutral 16 30" xfId="36538"/>
    <cellStyle name="Neutral 16 31" xfId="37946"/>
    <cellStyle name="Neutral 16 32" xfId="39352"/>
    <cellStyle name="Neutral 16 33" xfId="40757"/>
    <cellStyle name="Neutral 16 34" xfId="42161"/>
    <cellStyle name="Neutral 16 35" xfId="43560"/>
    <cellStyle name="Neutral 16 36" xfId="44956"/>
    <cellStyle name="Neutral 16 37" xfId="46348"/>
    <cellStyle name="Neutral 16 4" xfId="10352"/>
    <cellStyle name="Neutral 16 5" xfId="9163"/>
    <cellStyle name="Neutral 16 6" xfId="9646"/>
    <cellStyle name="Neutral 16 7" xfId="9068"/>
    <cellStyle name="Neutral 16 8" xfId="7984"/>
    <cellStyle name="Neutral 16 9" xfId="7712"/>
    <cellStyle name="Neutral 17" xfId="3818"/>
    <cellStyle name="Neutral 17 10" xfId="21634"/>
    <cellStyle name="Neutral 17 11" xfId="23042"/>
    <cellStyle name="Neutral 17 12" xfId="24450"/>
    <cellStyle name="Neutral 17 13" xfId="25858"/>
    <cellStyle name="Neutral 17 14" xfId="27266"/>
    <cellStyle name="Neutral 17 15" xfId="28674"/>
    <cellStyle name="Neutral 17 16" xfId="30084"/>
    <cellStyle name="Neutral 17 17" xfId="31491"/>
    <cellStyle name="Neutral 17 18" xfId="32901"/>
    <cellStyle name="Neutral 17 19" xfId="34307"/>
    <cellStyle name="Neutral 17 2" xfId="8432"/>
    <cellStyle name="Neutral 17 20" xfId="30211"/>
    <cellStyle name="Neutral 17 21" xfId="37129"/>
    <cellStyle name="Neutral 17 22" xfId="38537"/>
    <cellStyle name="Neutral 17 23" xfId="39943"/>
    <cellStyle name="Neutral 17 24" xfId="41348"/>
    <cellStyle name="Neutral 17 25" xfId="42750"/>
    <cellStyle name="Neutral 17 26" xfId="44149"/>
    <cellStyle name="Neutral 17 27" xfId="45545"/>
    <cellStyle name="Neutral 17 28" xfId="46931"/>
    <cellStyle name="Neutral 17 29" xfId="48301"/>
    <cellStyle name="Neutral 17 3" xfId="11778"/>
    <cellStyle name="Neutral 17 30" xfId="49653"/>
    <cellStyle name="Neutral 17 31" xfId="50978"/>
    <cellStyle name="Neutral 17 32" xfId="52277"/>
    <cellStyle name="Neutral 17 33" xfId="53528"/>
    <cellStyle name="Neutral 17 34" xfId="54709"/>
    <cellStyle name="Neutral 17 35" xfId="55784"/>
    <cellStyle name="Neutral 17 36" xfId="56718"/>
    <cellStyle name="Neutral 17 37" xfId="57435"/>
    <cellStyle name="Neutral 17 4" xfId="13186"/>
    <cellStyle name="Neutral 17 5" xfId="14594"/>
    <cellStyle name="Neutral 17 6" xfId="16002"/>
    <cellStyle name="Neutral 17 7" xfId="17410"/>
    <cellStyle name="Neutral 17 8" xfId="18818"/>
    <cellStyle name="Neutral 17 9" xfId="20226"/>
    <cellStyle name="Neutral 18" xfId="4590"/>
    <cellStyle name="Neutral 18 10" xfId="19593"/>
    <cellStyle name="Neutral 18 11" xfId="21001"/>
    <cellStyle name="Neutral 18 12" xfId="22409"/>
    <cellStyle name="Neutral 18 13" xfId="23817"/>
    <cellStyle name="Neutral 18 14" xfId="25225"/>
    <cellStyle name="Neutral 18 15" xfId="26633"/>
    <cellStyle name="Neutral 18 16" xfId="28041"/>
    <cellStyle name="Neutral 18 17" xfId="29450"/>
    <cellStyle name="Neutral 18 18" xfId="30859"/>
    <cellStyle name="Neutral 18 19" xfId="32267"/>
    <cellStyle name="Neutral 18 2" xfId="9129"/>
    <cellStyle name="Neutral 18 20" xfId="34273"/>
    <cellStyle name="Neutral 18 21" xfId="34628"/>
    <cellStyle name="Neutral 18 22" xfId="36495"/>
    <cellStyle name="Neutral 18 23" xfId="37903"/>
    <cellStyle name="Neutral 18 24" xfId="39309"/>
    <cellStyle name="Neutral 18 25" xfId="40714"/>
    <cellStyle name="Neutral 18 26" xfId="42118"/>
    <cellStyle name="Neutral 18 27" xfId="43517"/>
    <cellStyle name="Neutral 18 28" xfId="44913"/>
    <cellStyle name="Neutral 18 29" xfId="46305"/>
    <cellStyle name="Neutral 18 3" xfId="4333"/>
    <cellStyle name="Neutral 18 30" xfId="47682"/>
    <cellStyle name="Neutral 18 31" xfId="49041"/>
    <cellStyle name="Neutral 18 32" xfId="50380"/>
    <cellStyle name="Neutral 18 33" xfId="51690"/>
    <cellStyle name="Neutral 18 34" xfId="52966"/>
    <cellStyle name="Neutral 18 35" xfId="54173"/>
    <cellStyle name="Neutral 18 36" xfId="55293"/>
    <cellStyle name="Neutral 18 37" xfId="56299"/>
    <cellStyle name="Neutral 18 4" xfId="11145"/>
    <cellStyle name="Neutral 18 5" xfId="12553"/>
    <cellStyle name="Neutral 18 6" xfId="13961"/>
    <cellStyle name="Neutral 18 7" xfId="15369"/>
    <cellStyle name="Neutral 18 8" xfId="16777"/>
    <cellStyle name="Neutral 18 9" xfId="18185"/>
    <cellStyle name="Neutral 19" xfId="3481"/>
    <cellStyle name="Neutral 19 10" xfId="21423"/>
    <cellStyle name="Neutral 19 11" xfId="22831"/>
    <cellStyle name="Neutral 19 12" xfId="24239"/>
    <cellStyle name="Neutral 19 13" xfId="25647"/>
    <cellStyle name="Neutral 19 14" xfId="27055"/>
    <cellStyle name="Neutral 19 15" xfId="28463"/>
    <cellStyle name="Neutral 19 16" xfId="29873"/>
    <cellStyle name="Neutral 19 17" xfId="31280"/>
    <cellStyle name="Neutral 19 18" xfId="32690"/>
    <cellStyle name="Neutral 19 19" xfId="34096"/>
    <cellStyle name="Neutral 19 2" xfId="8061"/>
    <cellStyle name="Neutral 19 20" xfId="35198"/>
    <cellStyle name="Neutral 19 21" xfId="36918"/>
    <cellStyle name="Neutral 19 22" xfId="38326"/>
    <cellStyle name="Neutral 19 23" xfId="39732"/>
    <cellStyle name="Neutral 19 24" xfId="41137"/>
    <cellStyle name="Neutral 19 25" xfId="42539"/>
    <cellStyle name="Neutral 19 26" xfId="43938"/>
    <cellStyle name="Neutral 19 27" xfId="45334"/>
    <cellStyle name="Neutral 19 28" xfId="46722"/>
    <cellStyle name="Neutral 19 29" xfId="48092"/>
    <cellStyle name="Neutral 19 3" xfId="11567"/>
    <cellStyle name="Neutral 19 30" xfId="49445"/>
    <cellStyle name="Neutral 19 31" xfId="50772"/>
    <cellStyle name="Neutral 19 32" xfId="52076"/>
    <cellStyle name="Neutral 19 33" xfId="53336"/>
    <cellStyle name="Neutral 19 34" xfId="54529"/>
    <cellStyle name="Neutral 19 35" xfId="55620"/>
    <cellStyle name="Neutral 19 36" xfId="56581"/>
    <cellStyle name="Neutral 19 37" xfId="57331"/>
    <cellStyle name="Neutral 19 4" xfId="12975"/>
    <cellStyle name="Neutral 19 5" xfId="14383"/>
    <cellStyle name="Neutral 19 6" xfId="15791"/>
    <cellStyle name="Neutral 19 7" xfId="17199"/>
    <cellStyle name="Neutral 19 8" xfId="18607"/>
    <cellStyle name="Neutral 19 9" xfId="20015"/>
    <cellStyle name="Neutral 2" xfId="313"/>
    <cellStyle name="Neutral 2 10" xfId="820"/>
    <cellStyle name="Neutral 2 11" xfId="980"/>
    <cellStyle name="Neutral 2 12" xfId="1140"/>
    <cellStyle name="Neutral 2 13" xfId="1300"/>
    <cellStyle name="Neutral 2 14" xfId="1460"/>
    <cellStyle name="Neutral 2 15" xfId="1618"/>
    <cellStyle name="Neutral 2 16" xfId="1930"/>
    <cellStyle name="Neutral 2 17" xfId="2323"/>
    <cellStyle name="Neutral 2 18" xfId="2405"/>
    <cellStyle name="Neutral 2 19" xfId="2305"/>
    <cellStyle name="Neutral 2 2" xfId="382"/>
    <cellStyle name="Neutral 2 20" xfId="2876"/>
    <cellStyle name="Neutral 2 3" xfId="439"/>
    <cellStyle name="Neutral 2 4" xfId="541"/>
    <cellStyle name="Neutral 2 5" xfId="598"/>
    <cellStyle name="Neutral 2 5 2" xfId="57919"/>
    <cellStyle name="Neutral 2 6" xfId="655"/>
    <cellStyle name="Neutral 2 6 2" xfId="57998"/>
    <cellStyle name="Neutral 2 7" xfId="704"/>
    <cellStyle name="Neutral 2 7 2" xfId="58067"/>
    <cellStyle name="Neutral 2 8" xfId="807"/>
    <cellStyle name="Neutral 2 9" xfId="699"/>
    <cellStyle name="Neutral 20" xfId="4589"/>
    <cellStyle name="Neutral 20 10" xfId="19481"/>
    <cellStyle name="Neutral 20 11" xfId="20889"/>
    <cellStyle name="Neutral 20 12" xfId="22297"/>
    <cellStyle name="Neutral 20 13" xfId="23705"/>
    <cellStyle name="Neutral 20 14" xfId="25113"/>
    <cellStyle name="Neutral 20 15" xfId="26521"/>
    <cellStyle name="Neutral 20 16" xfId="27929"/>
    <cellStyle name="Neutral 20 17" xfId="29338"/>
    <cellStyle name="Neutral 20 18" xfId="30747"/>
    <cellStyle name="Neutral 20 19" xfId="32155"/>
    <cellStyle name="Neutral 20 2" xfId="9128"/>
    <cellStyle name="Neutral 20 20" xfId="33889"/>
    <cellStyle name="Neutral 20 21" xfId="34511"/>
    <cellStyle name="Neutral 20 22" xfId="36383"/>
    <cellStyle name="Neutral 20 23" xfId="37791"/>
    <cellStyle name="Neutral 20 24" xfId="39197"/>
    <cellStyle name="Neutral 20 25" xfId="40602"/>
    <cellStyle name="Neutral 20 26" xfId="42006"/>
    <cellStyle name="Neutral 20 27" xfId="43406"/>
    <cellStyle name="Neutral 20 28" xfId="44803"/>
    <cellStyle name="Neutral 20 29" xfId="46195"/>
    <cellStyle name="Neutral 20 3" xfId="4659"/>
    <cellStyle name="Neutral 20 30" xfId="47572"/>
    <cellStyle name="Neutral 20 31" xfId="48934"/>
    <cellStyle name="Neutral 20 32" xfId="50273"/>
    <cellStyle name="Neutral 20 33" xfId="51583"/>
    <cellStyle name="Neutral 20 34" xfId="52863"/>
    <cellStyle name="Neutral 20 35" xfId="54080"/>
    <cellStyle name="Neutral 20 36" xfId="55208"/>
    <cellStyle name="Neutral 20 37" xfId="56226"/>
    <cellStyle name="Neutral 20 4" xfId="11033"/>
    <cellStyle name="Neutral 20 5" xfId="12441"/>
    <cellStyle name="Neutral 20 6" xfId="13849"/>
    <cellStyle name="Neutral 20 7" xfId="15257"/>
    <cellStyle name="Neutral 20 8" xfId="16665"/>
    <cellStyle name="Neutral 20 9" xfId="18073"/>
    <cellStyle name="Neutral 21" xfId="3454"/>
    <cellStyle name="Neutral 21 10" xfId="11213"/>
    <cellStyle name="Neutral 21 11" xfId="12621"/>
    <cellStyle name="Neutral 21 12" xfId="14029"/>
    <cellStyle name="Neutral 21 13" xfId="15437"/>
    <cellStyle name="Neutral 21 14" xfId="16845"/>
    <cellStyle name="Neutral 21 15" xfId="18253"/>
    <cellStyle name="Neutral 21 16" xfId="19661"/>
    <cellStyle name="Neutral 21 17" xfId="21069"/>
    <cellStyle name="Neutral 21 18" xfId="22477"/>
    <cellStyle name="Neutral 21 19" xfId="23885"/>
    <cellStyle name="Neutral 21 2" xfId="8034"/>
    <cellStyle name="Neutral 21 20" xfId="33014"/>
    <cellStyle name="Neutral 21 21" xfId="32188"/>
    <cellStyle name="Neutral 21 22" xfId="32049"/>
    <cellStyle name="Neutral 21 23" xfId="32874"/>
    <cellStyle name="Neutral 21 24" xfId="31851"/>
    <cellStyle name="Neutral 21 25" xfId="24160"/>
    <cellStyle name="Neutral 21 26" xfId="35719"/>
    <cellStyle name="Neutral 21 27" xfId="34815"/>
    <cellStyle name="Neutral 21 28" xfId="36563"/>
    <cellStyle name="Neutral 21 29" xfId="37971"/>
    <cellStyle name="Neutral 21 3" xfId="9193"/>
    <cellStyle name="Neutral 21 30" xfId="39377"/>
    <cellStyle name="Neutral 21 31" xfId="40782"/>
    <cellStyle name="Neutral 21 32" xfId="42186"/>
    <cellStyle name="Neutral 21 33" xfId="43585"/>
    <cellStyle name="Neutral 21 34" xfId="44981"/>
    <cellStyle name="Neutral 21 35" xfId="46372"/>
    <cellStyle name="Neutral 21 36" xfId="47746"/>
    <cellStyle name="Neutral 21 37" xfId="49105"/>
    <cellStyle name="Neutral 21 4" xfId="10010"/>
    <cellStyle name="Neutral 21 5" xfId="10227"/>
    <cellStyle name="Neutral 21 6" xfId="9968"/>
    <cellStyle name="Neutral 21 7" xfId="10202"/>
    <cellStyle name="Neutral 21 8" xfId="9171"/>
    <cellStyle name="Neutral 21 9" xfId="8739"/>
    <cellStyle name="Neutral 22" xfId="4293"/>
    <cellStyle name="Neutral 22 10" xfId="13871"/>
    <cellStyle name="Neutral 22 11" xfId="15279"/>
    <cellStyle name="Neutral 22 12" xfId="16687"/>
    <cellStyle name="Neutral 22 13" xfId="18095"/>
    <cellStyle name="Neutral 22 14" xfId="19503"/>
    <cellStyle name="Neutral 22 15" xfId="20911"/>
    <cellStyle name="Neutral 22 16" xfId="22319"/>
    <cellStyle name="Neutral 22 17" xfId="23727"/>
    <cellStyle name="Neutral 22 18" xfId="25135"/>
    <cellStyle name="Neutral 22 19" xfId="26543"/>
    <cellStyle name="Neutral 22 2" xfId="8864"/>
    <cellStyle name="Neutral 22 20" xfId="31178"/>
    <cellStyle name="Neutral 22 21" xfId="34197"/>
    <cellStyle name="Neutral 22 22" xfId="33939"/>
    <cellStyle name="Neutral 22 23" xfId="33260"/>
    <cellStyle name="Neutral 22 24" xfId="28672"/>
    <cellStyle name="Neutral 22 25" xfId="34533"/>
    <cellStyle name="Neutral 22 26" xfId="36405"/>
    <cellStyle name="Neutral 22 27" xfId="37813"/>
    <cellStyle name="Neutral 22 28" xfId="39219"/>
    <cellStyle name="Neutral 22 29" xfId="40624"/>
    <cellStyle name="Neutral 22 3" xfId="8005"/>
    <cellStyle name="Neutral 22 30" xfId="42028"/>
    <cellStyle name="Neutral 22 31" xfId="43428"/>
    <cellStyle name="Neutral 22 32" xfId="44824"/>
    <cellStyle name="Neutral 22 33" xfId="46216"/>
    <cellStyle name="Neutral 22 34" xfId="47593"/>
    <cellStyle name="Neutral 22 35" xfId="48954"/>
    <cellStyle name="Neutral 22 36" xfId="50293"/>
    <cellStyle name="Neutral 22 37" xfId="51603"/>
    <cellStyle name="Neutral 22 4" xfId="7526"/>
    <cellStyle name="Neutral 22 5" xfId="9744"/>
    <cellStyle name="Neutral 22 6" xfId="10121"/>
    <cellStyle name="Neutral 22 7" xfId="9885"/>
    <cellStyle name="Neutral 22 8" xfId="11055"/>
    <cellStyle name="Neutral 22 9" xfId="12463"/>
    <cellStyle name="Neutral 23" xfId="4295"/>
    <cellStyle name="Neutral 23 10" xfId="18030"/>
    <cellStyle name="Neutral 23 11" xfId="19438"/>
    <cellStyle name="Neutral 23 12" xfId="20846"/>
    <cellStyle name="Neutral 23 13" xfId="22254"/>
    <cellStyle name="Neutral 23 14" xfId="23662"/>
    <cellStyle name="Neutral 23 15" xfId="25070"/>
    <cellStyle name="Neutral 23 16" xfId="26478"/>
    <cellStyle name="Neutral 23 17" xfId="27886"/>
    <cellStyle name="Neutral 23 18" xfId="29295"/>
    <cellStyle name="Neutral 23 19" xfId="30704"/>
    <cellStyle name="Neutral 23 2" xfId="8866"/>
    <cellStyle name="Neutral 23 20" xfId="31489"/>
    <cellStyle name="Neutral 23 21" xfId="31472"/>
    <cellStyle name="Neutral 23 22" xfId="34464"/>
    <cellStyle name="Neutral 23 23" xfId="36340"/>
    <cellStyle name="Neutral 23 24" xfId="37748"/>
    <cellStyle name="Neutral 23 25" xfId="39154"/>
    <cellStyle name="Neutral 23 26" xfId="40559"/>
    <cellStyle name="Neutral 23 27" xfId="41963"/>
    <cellStyle name="Neutral 23 28" xfId="43363"/>
    <cellStyle name="Neutral 23 29" xfId="44760"/>
    <cellStyle name="Neutral 23 3" xfId="7998"/>
    <cellStyle name="Neutral 23 30" xfId="46152"/>
    <cellStyle name="Neutral 23 31" xfId="47529"/>
    <cellStyle name="Neutral 23 32" xfId="48892"/>
    <cellStyle name="Neutral 23 33" xfId="50231"/>
    <cellStyle name="Neutral 23 34" xfId="51541"/>
    <cellStyle name="Neutral 23 35" xfId="52821"/>
    <cellStyle name="Neutral 23 36" xfId="54038"/>
    <cellStyle name="Neutral 23 37" xfId="55167"/>
    <cellStyle name="Neutral 23 4" xfId="5691"/>
    <cellStyle name="Neutral 23 5" xfId="10990"/>
    <cellStyle name="Neutral 23 6" xfId="12398"/>
    <cellStyle name="Neutral 23 7" xfId="13806"/>
    <cellStyle name="Neutral 23 8" xfId="15214"/>
    <cellStyle name="Neutral 23 9" xfId="16622"/>
    <cellStyle name="Neutral 24" xfId="5100"/>
    <cellStyle name="Neutral 24 10" xfId="16778"/>
    <cellStyle name="Neutral 24 11" xfId="18186"/>
    <cellStyle name="Neutral 24 12" xfId="19594"/>
    <cellStyle name="Neutral 24 13" xfId="21002"/>
    <cellStyle name="Neutral 24 14" xfId="22410"/>
    <cellStyle name="Neutral 24 15" xfId="23818"/>
    <cellStyle name="Neutral 24 16" xfId="25226"/>
    <cellStyle name="Neutral 24 17" xfId="26634"/>
    <cellStyle name="Neutral 24 18" xfId="28042"/>
    <cellStyle name="Neutral 24 19" xfId="29451"/>
    <cellStyle name="Neutral 24 2" xfId="9594"/>
    <cellStyle name="Neutral 24 20" xfId="33450"/>
    <cellStyle name="Neutral 24 21" xfId="33488"/>
    <cellStyle name="Neutral 24 22" xfId="33992"/>
    <cellStyle name="Neutral 24 23" xfId="34629"/>
    <cellStyle name="Neutral 24 24" xfId="36496"/>
    <cellStyle name="Neutral 24 25" xfId="37904"/>
    <cellStyle name="Neutral 24 26" xfId="39310"/>
    <cellStyle name="Neutral 24 27" xfId="40715"/>
    <cellStyle name="Neutral 24 28" xfId="42119"/>
    <cellStyle name="Neutral 24 29" xfId="43518"/>
    <cellStyle name="Neutral 24 3" xfId="10222"/>
    <cellStyle name="Neutral 24 30" xfId="44914"/>
    <cellStyle name="Neutral 24 31" xfId="46306"/>
    <cellStyle name="Neutral 24 32" xfId="47683"/>
    <cellStyle name="Neutral 24 33" xfId="49042"/>
    <cellStyle name="Neutral 24 34" xfId="50381"/>
    <cellStyle name="Neutral 24 35" xfId="51691"/>
    <cellStyle name="Neutral 24 36" xfId="52967"/>
    <cellStyle name="Neutral 24 37" xfId="54174"/>
    <cellStyle name="Neutral 24 4" xfId="10053"/>
    <cellStyle name="Neutral 24 5" xfId="7607"/>
    <cellStyle name="Neutral 24 6" xfId="11146"/>
    <cellStyle name="Neutral 24 7" xfId="12554"/>
    <cellStyle name="Neutral 24 8" xfId="13962"/>
    <cellStyle name="Neutral 24 9" xfId="15370"/>
    <cellStyle name="Neutral 25" xfId="3275"/>
    <cellStyle name="Neutral 25 10" xfId="21166"/>
    <cellStyle name="Neutral 25 11" xfId="22574"/>
    <cellStyle name="Neutral 25 12" xfId="23982"/>
    <cellStyle name="Neutral 25 13" xfId="25390"/>
    <cellStyle name="Neutral 25 14" xfId="26798"/>
    <cellStyle name="Neutral 25 15" xfId="28206"/>
    <cellStyle name="Neutral 25 16" xfId="29615"/>
    <cellStyle name="Neutral 25 17" xfId="31024"/>
    <cellStyle name="Neutral 25 18" xfId="32432"/>
    <cellStyle name="Neutral 25 19" xfId="33839"/>
    <cellStyle name="Neutral 25 2" xfId="7860"/>
    <cellStyle name="Neutral 25 20" xfId="34918"/>
    <cellStyle name="Neutral 25 21" xfId="36660"/>
    <cellStyle name="Neutral 25 22" xfId="38068"/>
    <cellStyle name="Neutral 25 23" xfId="39474"/>
    <cellStyle name="Neutral 25 24" xfId="40879"/>
    <cellStyle name="Neutral 25 25" xfId="42282"/>
    <cellStyle name="Neutral 25 26" xfId="43681"/>
    <cellStyle name="Neutral 25 27" xfId="45077"/>
    <cellStyle name="Neutral 25 28" xfId="46468"/>
    <cellStyle name="Neutral 25 29" xfId="47842"/>
    <cellStyle name="Neutral 25 3" xfId="11310"/>
    <cellStyle name="Neutral 25 30" xfId="49200"/>
    <cellStyle name="Neutral 25 31" xfId="50535"/>
    <cellStyle name="Neutral 25 32" xfId="51840"/>
    <cellStyle name="Neutral 25 33" xfId="53108"/>
    <cellStyle name="Neutral 25 34" xfId="54310"/>
    <cellStyle name="Neutral 25 35" xfId="55415"/>
    <cellStyle name="Neutral 25 36" xfId="56400"/>
    <cellStyle name="Neutral 25 37" xfId="57187"/>
    <cellStyle name="Neutral 25 4" xfId="12718"/>
    <cellStyle name="Neutral 25 5" xfId="14126"/>
    <cellStyle name="Neutral 25 6" xfId="15534"/>
    <cellStyle name="Neutral 25 7" xfId="16942"/>
    <cellStyle name="Neutral 25 8" xfId="18350"/>
    <cellStyle name="Neutral 25 9" xfId="19758"/>
    <cellStyle name="Neutral 26" xfId="4737"/>
    <cellStyle name="Neutral 26 10" xfId="16271"/>
    <cellStyle name="Neutral 26 11" xfId="17679"/>
    <cellStyle name="Neutral 26 12" xfId="19087"/>
    <cellStyle name="Neutral 26 13" xfId="20495"/>
    <cellStyle name="Neutral 26 14" xfId="21903"/>
    <cellStyle name="Neutral 26 15" xfId="23311"/>
    <cellStyle name="Neutral 26 16" xfId="24719"/>
    <cellStyle name="Neutral 26 17" xfId="26127"/>
    <cellStyle name="Neutral 26 18" xfId="27535"/>
    <cellStyle name="Neutral 26 19" xfId="28943"/>
    <cellStyle name="Neutral 26 2" xfId="9264"/>
    <cellStyle name="Neutral 26 20" xfId="28057"/>
    <cellStyle name="Neutral 26 21" xfId="35594"/>
    <cellStyle name="Neutral 26 22" xfId="31507"/>
    <cellStyle name="Neutral 26 23" xfId="31934"/>
    <cellStyle name="Neutral 26 24" xfId="35988"/>
    <cellStyle name="Neutral 26 25" xfId="37396"/>
    <cellStyle name="Neutral 26 26" xfId="38804"/>
    <cellStyle name="Neutral 26 27" xfId="40210"/>
    <cellStyle name="Neutral 26 28" xfId="41614"/>
    <cellStyle name="Neutral 26 29" xfId="43014"/>
    <cellStyle name="Neutral 26 3" xfId="7146"/>
    <cellStyle name="Neutral 26 30" xfId="44413"/>
    <cellStyle name="Neutral 26 31" xfId="45807"/>
    <cellStyle name="Neutral 26 32" xfId="47187"/>
    <cellStyle name="Neutral 26 33" xfId="48553"/>
    <cellStyle name="Neutral 26 34" xfId="49903"/>
    <cellStyle name="Neutral 26 35" xfId="51222"/>
    <cellStyle name="Neutral 26 36" xfId="52516"/>
    <cellStyle name="Neutral 26 37" xfId="53754"/>
    <cellStyle name="Neutral 26 4" xfId="8588"/>
    <cellStyle name="Neutral 26 5" xfId="7328"/>
    <cellStyle name="Neutral 26 6" xfId="10639"/>
    <cellStyle name="Neutral 26 7" xfId="12047"/>
    <cellStyle name="Neutral 26 8" xfId="13455"/>
    <cellStyle name="Neutral 26 9" xfId="14863"/>
    <cellStyle name="Neutral 27" xfId="4067"/>
    <cellStyle name="Neutral 27 10" xfId="19763"/>
    <cellStyle name="Neutral 27 11" xfId="21171"/>
    <cellStyle name="Neutral 27 12" xfId="22579"/>
    <cellStyle name="Neutral 27 13" xfId="23987"/>
    <cellStyle name="Neutral 27 14" xfId="25395"/>
    <cellStyle name="Neutral 27 15" xfId="26803"/>
    <cellStyle name="Neutral 27 16" xfId="28211"/>
    <cellStyle name="Neutral 27 17" xfId="29620"/>
    <cellStyle name="Neutral 27 18" xfId="31029"/>
    <cellStyle name="Neutral 27 19" xfId="32437"/>
    <cellStyle name="Neutral 27 2" xfId="8661"/>
    <cellStyle name="Neutral 27 20" xfId="32539"/>
    <cellStyle name="Neutral 27 21" xfId="34808"/>
    <cellStyle name="Neutral 27 22" xfId="36665"/>
    <cellStyle name="Neutral 27 23" xfId="38073"/>
    <cellStyle name="Neutral 27 24" xfId="39479"/>
    <cellStyle name="Neutral 27 25" xfId="40884"/>
    <cellStyle name="Neutral 27 26" xfId="42287"/>
    <cellStyle name="Neutral 27 27" xfId="43686"/>
    <cellStyle name="Neutral 27 28" xfId="45082"/>
    <cellStyle name="Neutral 27 29" xfId="46473"/>
    <cellStyle name="Neutral 27 3" xfId="7742"/>
    <cellStyle name="Neutral 27 30" xfId="47847"/>
    <cellStyle name="Neutral 27 31" xfId="49205"/>
    <cellStyle name="Neutral 27 32" xfId="50540"/>
    <cellStyle name="Neutral 27 33" xfId="51845"/>
    <cellStyle name="Neutral 27 34" xfId="53113"/>
    <cellStyle name="Neutral 27 35" xfId="54315"/>
    <cellStyle name="Neutral 27 36" xfId="55420"/>
    <cellStyle name="Neutral 27 37" xfId="56405"/>
    <cellStyle name="Neutral 27 4" xfId="11315"/>
    <cellStyle name="Neutral 27 5" xfId="12723"/>
    <cellStyle name="Neutral 27 6" xfId="14131"/>
    <cellStyle name="Neutral 27 7" xfId="15539"/>
    <cellStyle name="Neutral 27 8" xfId="16947"/>
    <cellStyle name="Neutral 27 9" xfId="18355"/>
    <cellStyle name="Neutral 28" xfId="4545"/>
    <cellStyle name="Neutral 28 10" xfId="16783"/>
    <cellStyle name="Neutral 28 11" xfId="18191"/>
    <cellStyle name="Neutral 28 12" xfId="19599"/>
    <cellStyle name="Neutral 28 13" xfId="21007"/>
    <cellStyle name="Neutral 28 14" xfId="22415"/>
    <cellStyle name="Neutral 28 15" xfId="23823"/>
    <cellStyle name="Neutral 28 16" xfId="25231"/>
    <cellStyle name="Neutral 28 17" xfId="26639"/>
    <cellStyle name="Neutral 28 18" xfId="28047"/>
    <cellStyle name="Neutral 28 19" xfId="29456"/>
    <cellStyle name="Neutral 28 2" xfId="9088"/>
    <cellStyle name="Neutral 28 20" xfId="31486"/>
    <cellStyle name="Neutral 28 21" xfId="30762"/>
    <cellStyle name="Neutral 28 22" xfId="25946"/>
    <cellStyle name="Neutral 28 23" xfId="34634"/>
    <cellStyle name="Neutral 28 24" xfId="36501"/>
    <cellStyle name="Neutral 28 25" xfId="37909"/>
    <cellStyle name="Neutral 28 26" xfId="39315"/>
    <cellStyle name="Neutral 28 27" xfId="40720"/>
    <cellStyle name="Neutral 28 28" xfId="42124"/>
    <cellStyle name="Neutral 28 29" xfId="43523"/>
    <cellStyle name="Neutral 28 3" xfId="7932"/>
    <cellStyle name="Neutral 28 30" xfId="44919"/>
    <cellStyle name="Neutral 28 31" xfId="46311"/>
    <cellStyle name="Neutral 28 32" xfId="47687"/>
    <cellStyle name="Neutral 28 33" xfId="49046"/>
    <cellStyle name="Neutral 28 34" xfId="50385"/>
    <cellStyle name="Neutral 28 35" xfId="51695"/>
    <cellStyle name="Neutral 28 36" xfId="52971"/>
    <cellStyle name="Neutral 28 37" xfId="54178"/>
    <cellStyle name="Neutral 28 4" xfId="10138"/>
    <cellStyle name="Neutral 28 5" xfId="8066"/>
    <cellStyle name="Neutral 28 6" xfId="11151"/>
    <cellStyle name="Neutral 28 7" xfId="12559"/>
    <cellStyle name="Neutral 28 8" xfId="13967"/>
    <cellStyle name="Neutral 28 9" xfId="15375"/>
    <cellStyle name="Neutral 29" xfId="5445"/>
    <cellStyle name="Neutral 29 10" xfId="18144"/>
    <cellStyle name="Neutral 29 11" xfId="19552"/>
    <cellStyle name="Neutral 29 12" xfId="20960"/>
    <cellStyle name="Neutral 29 13" xfId="22368"/>
    <cellStyle name="Neutral 29 14" xfId="23776"/>
    <cellStyle name="Neutral 29 15" xfId="25184"/>
    <cellStyle name="Neutral 29 16" xfId="26592"/>
    <cellStyle name="Neutral 29 17" xfId="28000"/>
    <cellStyle name="Neutral 29 18" xfId="29409"/>
    <cellStyle name="Neutral 29 19" xfId="30818"/>
    <cellStyle name="Neutral 29 2" xfId="9930"/>
    <cellStyle name="Neutral 29 20" xfId="31536"/>
    <cellStyle name="Neutral 29 21" xfId="35721"/>
    <cellStyle name="Neutral 29 22" xfId="34583"/>
    <cellStyle name="Neutral 29 23" xfId="36454"/>
    <cellStyle name="Neutral 29 24" xfId="37862"/>
    <cellStyle name="Neutral 29 25" xfId="39268"/>
    <cellStyle name="Neutral 29 26" xfId="40673"/>
    <cellStyle name="Neutral 29 27" xfId="42077"/>
    <cellStyle name="Neutral 29 28" xfId="43476"/>
    <cellStyle name="Neutral 29 29" xfId="44872"/>
    <cellStyle name="Neutral 29 3" xfId="9211"/>
    <cellStyle name="Neutral 29 30" xfId="46264"/>
    <cellStyle name="Neutral 29 31" xfId="47641"/>
    <cellStyle name="Neutral 29 32" xfId="49000"/>
    <cellStyle name="Neutral 29 33" xfId="50339"/>
    <cellStyle name="Neutral 29 34" xfId="51649"/>
    <cellStyle name="Neutral 29 35" xfId="52925"/>
    <cellStyle name="Neutral 29 36" xfId="54132"/>
    <cellStyle name="Neutral 29 37" xfId="55252"/>
    <cellStyle name="Neutral 29 4" xfId="8741"/>
    <cellStyle name="Neutral 29 5" xfId="11104"/>
    <cellStyle name="Neutral 29 6" xfId="12512"/>
    <cellStyle name="Neutral 29 7" xfId="13920"/>
    <cellStyle name="Neutral 29 8" xfId="15328"/>
    <cellStyle name="Neutral 29 9" xfId="16736"/>
    <cellStyle name="Neutral 3" xfId="366"/>
    <cellStyle name="Neutral 3 10" xfId="1931"/>
    <cellStyle name="Neutral 3 11" xfId="2085"/>
    <cellStyle name="Neutral 3 12" xfId="2378"/>
    <cellStyle name="Neutral 3 13" xfId="2420"/>
    <cellStyle name="Neutral 3 14" xfId="2577"/>
    <cellStyle name="Neutral 3 15" xfId="2727"/>
    <cellStyle name="Neutral 3 16" xfId="3105"/>
    <cellStyle name="Neutral 3 2" xfId="778"/>
    <cellStyle name="Neutral 3 2 2" xfId="57959"/>
    <cellStyle name="Neutral 3 3" xfId="822"/>
    <cellStyle name="Neutral 3 3 2" xfId="58038"/>
    <cellStyle name="Neutral 3 4" xfId="982"/>
    <cellStyle name="Neutral 3 4 2" xfId="58107"/>
    <cellStyle name="Neutral 3 5" xfId="1142"/>
    <cellStyle name="Neutral 3 6" xfId="1302"/>
    <cellStyle name="Neutral 3 7" xfId="1462"/>
    <cellStyle name="Neutral 3 8" xfId="1620"/>
    <cellStyle name="Neutral 3 9" xfId="1776"/>
    <cellStyle name="Neutral 30" xfId="5707"/>
    <cellStyle name="Neutral 30 10" xfId="21245"/>
    <cellStyle name="Neutral 30 11" xfId="22653"/>
    <cellStyle name="Neutral 30 12" xfId="24061"/>
    <cellStyle name="Neutral 30 13" xfId="25469"/>
    <cellStyle name="Neutral 30 14" xfId="26877"/>
    <cellStyle name="Neutral 30 15" xfId="28285"/>
    <cellStyle name="Neutral 30 16" xfId="29694"/>
    <cellStyle name="Neutral 30 17" xfId="31102"/>
    <cellStyle name="Neutral 30 18" xfId="32511"/>
    <cellStyle name="Neutral 30 19" xfId="33918"/>
    <cellStyle name="Neutral 30 2" xfId="10182"/>
    <cellStyle name="Neutral 30 20" xfId="34889"/>
    <cellStyle name="Neutral 30 21" xfId="36739"/>
    <cellStyle name="Neutral 30 22" xfId="38147"/>
    <cellStyle name="Neutral 30 23" xfId="39553"/>
    <cellStyle name="Neutral 30 24" xfId="40958"/>
    <cellStyle name="Neutral 30 25" xfId="42361"/>
    <cellStyle name="Neutral 30 26" xfId="43760"/>
    <cellStyle name="Neutral 30 27" xfId="45156"/>
    <cellStyle name="Neutral 30 28" xfId="46546"/>
    <cellStyle name="Neutral 30 29" xfId="47920"/>
    <cellStyle name="Neutral 30 3" xfId="11389"/>
    <cellStyle name="Neutral 30 30" xfId="49276"/>
    <cellStyle name="Neutral 30 31" xfId="50609"/>
    <cellStyle name="Neutral 30 32" xfId="51914"/>
    <cellStyle name="Neutral 30 33" xfId="53179"/>
    <cellStyle name="Neutral 30 34" xfId="54377"/>
    <cellStyle name="Neutral 30 35" xfId="55476"/>
    <cellStyle name="Neutral 30 36" xfId="56454"/>
    <cellStyle name="Neutral 30 37" xfId="57232"/>
    <cellStyle name="Neutral 30 4" xfId="12797"/>
    <cellStyle name="Neutral 30 5" xfId="14205"/>
    <cellStyle name="Neutral 30 6" xfId="15613"/>
    <cellStyle name="Neutral 30 7" xfId="17021"/>
    <cellStyle name="Neutral 30 8" xfId="18429"/>
    <cellStyle name="Neutral 30 9" xfId="19837"/>
    <cellStyle name="Neutral 31" xfId="5542"/>
    <cellStyle name="Neutral 31 10" xfId="15815"/>
    <cellStyle name="Neutral 31 11" xfId="17223"/>
    <cellStyle name="Neutral 31 12" xfId="18631"/>
    <cellStyle name="Neutral 31 13" xfId="20039"/>
    <cellStyle name="Neutral 31 14" xfId="21447"/>
    <cellStyle name="Neutral 31 15" xfId="22855"/>
    <cellStyle name="Neutral 31 16" xfId="24263"/>
    <cellStyle name="Neutral 31 17" xfId="25671"/>
    <cellStyle name="Neutral 31 18" xfId="27079"/>
    <cellStyle name="Neutral 31 19" xfId="28487"/>
    <cellStyle name="Neutral 31 2" xfId="10025"/>
    <cellStyle name="Neutral 31 20" xfId="35536"/>
    <cellStyle name="Neutral 31 21" xfId="31978"/>
    <cellStyle name="Neutral 31 22" xfId="34353"/>
    <cellStyle name="Neutral 31 23" xfId="30988"/>
    <cellStyle name="Neutral 31 24" xfId="35222"/>
    <cellStyle name="Neutral 31 25" xfId="36942"/>
    <cellStyle name="Neutral 31 26" xfId="38350"/>
    <cellStyle name="Neutral 31 27" xfId="39756"/>
    <cellStyle name="Neutral 31 28" xfId="41161"/>
    <cellStyle name="Neutral 31 29" xfId="42563"/>
    <cellStyle name="Neutral 31 3" xfId="8513"/>
    <cellStyle name="Neutral 31 30" xfId="43962"/>
    <cellStyle name="Neutral 31 31" xfId="45358"/>
    <cellStyle name="Neutral 31 32" xfId="46746"/>
    <cellStyle name="Neutral 31 33" xfId="48116"/>
    <cellStyle name="Neutral 31 34" xfId="49469"/>
    <cellStyle name="Neutral 31 35" xfId="50796"/>
    <cellStyle name="Neutral 31 36" xfId="52100"/>
    <cellStyle name="Neutral 31 37" xfId="53357"/>
    <cellStyle name="Neutral 31 4" xfId="10216"/>
    <cellStyle name="Neutral 31 5" xfId="8118"/>
    <cellStyle name="Neutral 31 6" xfId="9729"/>
    <cellStyle name="Neutral 31 7" xfId="11591"/>
    <cellStyle name="Neutral 31 8" xfId="12999"/>
    <cellStyle name="Neutral 31 9" xfId="14407"/>
    <cellStyle name="Neutral 32" xfId="5807"/>
    <cellStyle name="Neutral 32 10" xfId="20212"/>
    <cellStyle name="Neutral 32 11" xfId="21620"/>
    <cellStyle name="Neutral 32 12" xfId="23028"/>
    <cellStyle name="Neutral 32 13" xfId="24436"/>
    <cellStyle name="Neutral 32 14" xfId="25844"/>
    <cellStyle name="Neutral 32 15" xfId="27252"/>
    <cellStyle name="Neutral 32 16" xfId="28660"/>
    <cellStyle name="Neutral 32 17" xfId="30070"/>
    <cellStyle name="Neutral 32 18" xfId="31477"/>
    <cellStyle name="Neutral 32 19" xfId="32887"/>
    <cellStyle name="Neutral 32 2" xfId="10271"/>
    <cellStyle name="Neutral 32 20" xfId="26256"/>
    <cellStyle name="Neutral 32 21" xfId="32879"/>
    <cellStyle name="Neutral 32 22" xfId="37115"/>
    <cellStyle name="Neutral 32 23" xfId="38523"/>
    <cellStyle name="Neutral 32 24" xfId="39929"/>
    <cellStyle name="Neutral 32 25" xfId="41334"/>
    <cellStyle name="Neutral 32 26" xfId="42736"/>
    <cellStyle name="Neutral 32 27" xfId="44135"/>
    <cellStyle name="Neutral 32 28" xfId="45531"/>
    <cellStyle name="Neutral 32 29" xfId="46917"/>
    <cellStyle name="Neutral 32 3" xfId="9877"/>
    <cellStyle name="Neutral 32 30" xfId="48287"/>
    <cellStyle name="Neutral 32 31" xfId="49639"/>
    <cellStyle name="Neutral 32 32" xfId="50965"/>
    <cellStyle name="Neutral 32 33" xfId="52267"/>
    <cellStyle name="Neutral 32 34" xfId="53519"/>
    <cellStyle name="Neutral 32 35" xfId="54701"/>
    <cellStyle name="Neutral 32 36" xfId="55777"/>
    <cellStyle name="Neutral 32 37" xfId="56712"/>
    <cellStyle name="Neutral 32 4" xfId="11764"/>
    <cellStyle name="Neutral 32 5" xfId="13172"/>
    <cellStyle name="Neutral 32 6" xfId="14580"/>
    <cellStyle name="Neutral 32 7" xfId="15988"/>
    <cellStyle name="Neutral 32 8" xfId="17396"/>
    <cellStyle name="Neutral 32 9" xfId="18804"/>
    <cellStyle name="Neutral 33" xfId="3711"/>
    <cellStyle name="Neutral 33 10" xfId="15266"/>
    <cellStyle name="Neutral 33 11" xfId="16674"/>
    <cellStyle name="Neutral 33 12" xfId="18082"/>
    <cellStyle name="Neutral 33 13" xfId="19490"/>
    <cellStyle name="Neutral 33 14" xfId="20898"/>
    <cellStyle name="Neutral 33 15" xfId="22306"/>
    <cellStyle name="Neutral 33 16" xfId="23714"/>
    <cellStyle name="Neutral 33 17" xfId="25122"/>
    <cellStyle name="Neutral 33 18" xfId="26530"/>
    <cellStyle name="Neutral 33 19" xfId="27938"/>
    <cellStyle name="Neutral 33 2" xfId="8334"/>
    <cellStyle name="Neutral 33 20" xfId="34473"/>
    <cellStyle name="Neutral 33 21" xfId="33608"/>
    <cellStyle name="Neutral 33 22" xfId="33640"/>
    <cellStyle name="Neutral 33 23" xfId="31766"/>
    <cellStyle name="Neutral 33 24" xfId="34520"/>
    <cellStyle name="Neutral 33 25" xfId="36392"/>
    <cellStyle name="Neutral 33 26" xfId="37800"/>
    <cellStyle name="Neutral 33 27" xfId="39206"/>
    <cellStyle name="Neutral 33 28" xfId="40611"/>
    <cellStyle name="Neutral 33 29" xfId="42015"/>
    <cellStyle name="Neutral 33 3" xfId="7837"/>
    <cellStyle name="Neutral 33 30" xfId="43415"/>
    <cellStyle name="Neutral 33 31" xfId="44812"/>
    <cellStyle name="Neutral 33 32" xfId="46204"/>
    <cellStyle name="Neutral 33 33" xfId="47581"/>
    <cellStyle name="Neutral 33 34" xfId="48943"/>
    <cellStyle name="Neutral 33 35" xfId="50282"/>
    <cellStyle name="Neutral 33 36" xfId="51592"/>
    <cellStyle name="Neutral 33 37" xfId="52872"/>
    <cellStyle name="Neutral 33 4" xfId="9609"/>
    <cellStyle name="Neutral 33 5" xfId="8290"/>
    <cellStyle name="Neutral 33 6" xfId="9039"/>
    <cellStyle name="Neutral 33 7" xfId="11042"/>
    <cellStyle name="Neutral 33 8" xfId="12450"/>
    <cellStyle name="Neutral 33 9" xfId="13858"/>
    <cellStyle name="Neutral 34" xfId="5951"/>
    <cellStyle name="Neutral 34 10" xfId="15893"/>
    <cellStyle name="Neutral 34 11" xfId="17301"/>
    <cellStyle name="Neutral 34 12" xfId="18709"/>
    <cellStyle name="Neutral 34 13" xfId="20117"/>
    <cellStyle name="Neutral 34 14" xfId="21525"/>
    <cellStyle name="Neutral 34 15" xfId="22933"/>
    <cellStyle name="Neutral 34 16" xfId="24341"/>
    <cellStyle name="Neutral 34 17" xfId="25749"/>
    <cellStyle name="Neutral 34 18" xfId="27157"/>
    <cellStyle name="Neutral 34 19" xfId="28565"/>
    <cellStyle name="Neutral 34 2" xfId="10406"/>
    <cellStyle name="Neutral 34 20" xfId="34989"/>
    <cellStyle name="Neutral 34 21" xfId="33719"/>
    <cellStyle name="Neutral 34 22" xfId="33950"/>
    <cellStyle name="Neutral 34 23" xfId="32892"/>
    <cellStyle name="Neutral 34 24" xfId="35311"/>
    <cellStyle name="Neutral 34 25" xfId="37020"/>
    <cellStyle name="Neutral 34 26" xfId="38428"/>
    <cellStyle name="Neutral 34 27" xfId="39834"/>
    <cellStyle name="Neutral 34 28" xfId="41239"/>
    <cellStyle name="Neutral 34 29" xfId="42641"/>
    <cellStyle name="Neutral 34 3" xfId="8380"/>
    <cellStyle name="Neutral 34 30" xfId="44040"/>
    <cellStyle name="Neutral 34 31" xfId="45436"/>
    <cellStyle name="Neutral 34 32" xfId="46823"/>
    <cellStyle name="Neutral 34 33" xfId="48193"/>
    <cellStyle name="Neutral 34 34" xfId="49545"/>
    <cellStyle name="Neutral 34 35" xfId="50871"/>
    <cellStyle name="Neutral 34 36" xfId="52174"/>
    <cellStyle name="Neutral 34 37" xfId="53429"/>
    <cellStyle name="Neutral 34 4" xfId="9608"/>
    <cellStyle name="Neutral 34 5" xfId="7331"/>
    <cellStyle name="Neutral 34 6" xfId="7951"/>
    <cellStyle name="Neutral 34 7" xfId="11669"/>
    <cellStyle name="Neutral 34 8" xfId="13077"/>
    <cellStyle name="Neutral 34 9" xfId="14485"/>
    <cellStyle name="Neutral 35" xfId="6078"/>
    <cellStyle name="Neutral 35 10" xfId="21787"/>
    <cellStyle name="Neutral 35 11" xfId="23195"/>
    <cellStyle name="Neutral 35 12" xfId="24603"/>
    <cellStyle name="Neutral 35 13" xfId="26011"/>
    <cellStyle name="Neutral 35 14" xfId="27419"/>
    <cellStyle name="Neutral 35 15" xfId="28827"/>
    <cellStyle name="Neutral 35 16" xfId="30237"/>
    <cellStyle name="Neutral 35 17" xfId="31644"/>
    <cellStyle name="Neutral 35 18" xfId="33054"/>
    <cellStyle name="Neutral 35 19" xfId="34460"/>
    <cellStyle name="Neutral 35 2" xfId="10523"/>
    <cellStyle name="Neutral 35 20" xfId="35872"/>
    <cellStyle name="Neutral 35 21" xfId="37280"/>
    <cellStyle name="Neutral 35 22" xfId="38688"/>
    <cellStyle name="Neutral 35 23" xfId="40094"/>
    <cellStyle name="Neutral 35 24" xfId="41499"/>
    <cellStyle name="Neutral 35 25" xfId="42899"/>
    <cellStyle name="Neutral 35 26" xfId="44298"/>
    <cellStyle name="Neutral 35 27" xfId="45693"/>
    <cellStyle name="Neutral 35 28" xfId="47075"/>
    <cellStyle name="Neutral 35 29" xfId="48442"/>
    <cellStyle name="Neutral 35 3" xfId="11931"/>
    <cellStyle name="Neutral 35 30" xfId="49792"/>
    <cellStyle name="Neutral 35 31" xfId="51112"/>
    <cellStyle name="Neutral 35 32" xfId="52407"/>
    <cellStyle name="Neutral 35 33" xfId="53648"/>
    <cellStyle name="Neutral 35 34" xfId="54813"/>
    <cellStyle name="Neutral 35 35" xfId="55876"/>
    <cellStyle name="Neutral 35 36" xfId="56786"/>
    <cellStyle name="Neutral 35 37" xfId="57472"/>
    <cellStyle name="Neutral 35 4" xfId="13339"/>
    <cellStyle name="Neutral 35 5" xfId="14747"/>
    <cellStyle name="Neutral 35 6" xfId="16155"/>
    <cellStyle name="Neutral 35 7" xfId="17563"/>
    <cellStyle name="Neutral 35 8" xfId="18971"/>
    <cellStyle name="Neutral 35 9" xfId="20379"/>
    <cellStyle name="Neutral 36" xfId="6205"/>
    <cellStyle name="Neutral 36 10" xfId="21904"/>
    <cellStyle name="Neutral 36 11" xfId="23312"/>
    <cellStyle name="Neutral 36 12" xfId="24720"/>
    <cellStyle name="Neutral 36 13" xfId="26128"/>
    <cellStyle name="Neutral 36 14" xfId="27536"/>
    <cellStyle name="Neutral 36 15" xfId="28944"/>
    <cellStyle name="Neutral 36 16" xfId="30354"/>
    <cellStyle name="Neutral 36 17" xfId="31761"/>
    <cellStyle name="Neutral 36 18" xfId="33171"/>
    <cellStyle name="Neutral 36 19" xfId="34577"/>
    <cellStyle name="Neutral 36 2" xfId="10640"/>
    <cellStyle name="Neutral 36 20" xfId="35989"/>
    <cellStyle name="Neutral 36 21" xfId="37397"/>
    <cellStyle name="Neutral 36 22" xfId="38805"/>
    <cellStyle name="Neutral 36 23" xfId="40211"/>
    <cellStyle name="Neutral 36 24" xfId="41615"/>
    <cellStyle name="Neutral 36 25" xfId="43015"/>
    <cellStyle name="Neutral 36 26" xfId="44414"/>
    <cellStyle name="Neutral 36 27" xfId="45808"/>
    <cellStyle name="Neutral 36 28" xfId="47188"/>
    <cellStyle name="Neutral 36 29" xfId="48554"/>
    <cellStyle name="Neutral 36 3" xfId="12048"/>
    <cellStyle name="Neutral 36 30" xfId="49904"/>
    <cellStyle name="Neutral 36 31" xfId="51223"/>
    <cellStyle name="Neutral 36 32" xfId="52517"/>
    <cellStyle name="Neutral 36 33" xfId="53755"/>
    <cellStyle name="Neutral 36 34" xfId="54913"/>
    <cellStyle name="Neutral 36 35" xfId="55965"/>
    <cellStyle name="Neutral 36 36" xfId="56848"/>
    <cellStyle name="Neutral 36 37" xfId="57509"/>
    <cellStyle name="Neutral 36 4" xfId="13456"/>
    <cellStyle name="Neutral 36 5" xfId="14864"/>
    <cellStyle name="Neutral 36 6" xfId="16272"/>
    <cellStyle name="Neutral 36 7" xfId="17680"/>
    <cellStyle name="Neutral 36 8" xfId="19088"/>
    <cellStyle name="Neutral 36 9" xfId="20496"/>
    <cellStyle name="Neutral 37" xfId="6332"/>
    <cellStyle name="Neutral 37 10" xfId="22018"/>
    <cellStyle name="Neutral 37 11" xfId="23426"/>
    <cellStyle name="Neutral 37 12" xfId="24834"/>
    <cellStyle name="Neutral 37 13" xfId="26242"/>
    <cellStyle name="Neutral 37 14" xfId="27650"/>
    <cellStyle name="Neutral 37 15" xfId="29059"/>
    <cellStyle name="Neutral 37 16" xfId="30468"/>
    <cellStyle name="Neutral 37 17" xfId="31876"/>
    <cellStyle name="Neutral 37 18" xfId="33285"/>
    <cellStyle name="Neutral 37 19" xfId="34693"/>
    <cellStyle name="Neutral 37 2" xfId="10754"/>
    <cellStyle name="Neutral 37 20" xfId="36104"/>
    <cellStyle name="Neutral 37 21" xfId="37512"/>
    <cellStyle name="Neutral 37 22" xfId="38918"/>
    <cellStyle name="Neutral 37 23" xfId="40324"/>
    <cellStyle name="Neutral 37 24" xfId="41728"/>
    <cellStyle name="Neutral 37 25" xfId="43128"/>
    <cellStyle name="Neutral 37 26" xfId="44527"/>
    <cellStyle name="Neutral 37 27" xfId="45920"/>
    <cellStyle name="Neutral 37 28" xfId="47297"/>
    <cellStyle name="Neutral 37 29" xfId="48663"/>
    <cellStyle name="Neutral 37 3" xfId="12162"/>
    <cellStyle name="Neutral 37 30" xfId="50009"/>
    <cellStyle name="Neutral 37 31" xfId="51326"/>
    <cellStyle name="Neutral 37 32" xfId="52617"/>
    <cellStyle name="Neutral 37 33" xfId="53849"/>
    <cellStyle name="Neutral 37 34" xfId="54992"/>
    <cellStyle name="Neutral 37 35" xfId="56036"/>
    <cellStyle name="Neutral 37 36" xfId="56903"/>
    <cellStyle name="Neutral 37 37" xfId="57545"/>
    <cellStyle name="Neutral 37 4" xfId="13570"/>
    <cellStyle name="Neutral 37 5" xfId="14978"/>
    <cellStyle name="Neutral 37 6" xfId="16386"/>
    <cellStyle name="Neutral 37 7" xfId="17794"/>
    <cellStyle name="Neutral 37 8" xfId="19202"/>
    <cellStyle name="Neutral 37 9" xfId="20610"/>
    <cellStyle name="Neutral 38" xfId="6459"/>
    <cellStyle name="Neutral 38 10" xfId="22134"/>
    <cellStyle name="Neutral 38 11" xfId="23542"/>
    <cellStyle name="Neutral 38 12" xfId="24950"/>
    <cellStyle name="Neutral 38 13" xfId="26358"/>
    <cellStyle name="Neutral 38 14" xfId="27766"/>
    <cellStyle name="Neutral 38 15" xfId="29175"/>
    <cellStyle name="Neutral 38 16" xfId="30584"/>
    <cellStyle name="Neutral 38 17" xfId="31992"/>
    <cellStyle name="Neutral 38 18" xfId="33401"/>
    <cellStyle name="Neutral 38 19" xfId="34809"/>
    <cellStyle name="Neutral 38 2" xfId="10870"/>
    <cellStyle name="Neutral 38 20" xfId="36220"/>
    <cellStyle name="Neutral 38 21" xfId="37628"/>
    <cellStyle name="Neutral 38 22" xfId="39034"/>
    <cellStyle name="Neutral 38 23" xfId="40439"/>
    <cellStyle name="Neutral 38 24" xfId="41843"/>
    <cellStyle name="Neutral 38 25" xfId="43243"/>
    <cellStyle name="Neutral 38 26" xfId="44641"/>
    <cellStyle name="Neutral 38 27" xfId="46033"/>
    <cellStyle name="Neutral 38 28" xfId="47410"/>
    <cellStyle name="Neutral 38 29" xfId="48775"/>
    <cellStyle name="Neutral 38 3" xfId="12278"/>
    <cellStyle name="Neutral 38 30" xfId="50116"/>
    <cellStyle name="Neutral 38 31" xfId="51429"/>
    <cellStyle name="Neutral 38 32" xfId="52714"/>
    <cellStyle name="Neutral 38 33" xfId="53940"/>
    <cellStyle name="Neutral 38 34" xfId="55078"/>
    <cellStyle name="Neutral 38 35" xfId="56111"/>
    <cellStyle name="Neutral 38 36" xfId="56963"/>
    <cellStyle name="Neutral 38 37" xfId="57581"/>
    <cellStyle name="Neutral 38 4" xfId="13686"/>
    <cellStyle name="Neutral 38 5" xfId="15094"/>
    <cellStyle name="Neutral 38 6" xfId="16502"/>
    <cellStyle name="Neutral 38 7" xfId="17910"/>
    <cellStyle name="Neutral 38 8" xfId="19318"/>
    <cellStyle name="Neutral 38 9" xfId="20726"/>
    <cellStyle name="Neutral 39" xfId="6586"/>
    <cellStyle name="Neutral 39 10" xfId="22250"/>
    <cellStyle name="Neutral 39 11" xfId="23658"/>
    <cellStyle name="Neutral 39 12" xfId="25066"/>
    <cellStyle name="Neutral 39 13" xfId="26474"/>
    <cellStyle name="Neutral 39 14" xfId="27882"/>
    <cellStyle name="Neutral 39 15" xfId="29291"/>
    <cellStyle name="Neutral 39 16" xfId="30700"/>
    <cellStyle name="Neutral 39 17" xfId="32108"/>
    <cellStyle name="Neutral 39 18" xfId="33516"/>
    <cellStyle name="Neutral 39 19" xfId="34925"/>
    <cellStyle name="Neutral 39 2" xfId="10986"/>
    <cellStyle name="Neutral 39 20" xfId="36336"/>
    <cellStyle name="Neutral 39 21" xfId="37744"/>
    <cellStyle name="Neutral 39 22" xfId="39150"/>
    <cellStyle name="Neutral 39 23" xfId="40555"/>
    <cellStyle name="Neutral 39 24" xfId="41959"/>
    <cellStyle name="Neutral 39 25" xfId="43359"/>
    <cellStyle name="Neutral 39 26" xfId="44756"/>
    <cellStyle name="Neutral 39 27" xfId="46148"/>
    <cellStyle name="Neutral 39 28" xfId="47525"/>
    <cellStyle name="Neutral 39 29" xfId="48888"/>
    <cellStyle name="Neutral 39 3" xfId="12394"/>
    <cellStyle name="Neutral 39 30" xfId="50227"/>
    <cellStyle name="Neutral 39 31" xfId="51537"/>
    <cellStyle name="Neutral 39 32" xfId="52817"/>
    <cellStyle name="Neutral 39 33" xfId="54034"/>
    <cellStyle name="Neutral 39 34" xfId="55163"/>
    <cellStyle name="Neutral 39 35" xfId="56185"/>
    <cellStyle name="Neutral 39 36" xfId="57019"/>
    <cellStyle name="Neutral 39 37" xfId="57617"/>
    <cellStyle name="Neutral 39 4" xfId="13802"/>
    <cellStyle name="Neutral 39 5" xfId="15210"/>
    <cellStyle name="Neutral 39 6" xfId="16618"/>
    <cellStyle name="Neutral 39 7" xfId="18026"/>
    <cellStyle name="Neutral 39 8" xfId="19434"/>
    <cellStyle name="Neutral 39 9" xfId="20842"/>
    <cellStyle name="Neutral 4" xfId="2869"/>
    <cellStyle name="Neutral 4 2" xfId="3106"/>
    <cellStyle name="Neutral 40" xfId="6713"/>
    <cellStyle name="Neutral 40 10" xfId="22362"/>
    <cellStyle name="Neutral 40 11" xfId="23770"/>
    <cellStyle name="Neutral 40 12" xfId="25178"/>
    <cellStyle name="Neutral 40 13" xfId="26586"/>
    <cellStyle name="Neutral 40 14" xfId="27994"/>
    <cellStyle name="Neutral 40 15" xfId="29403"/>
    <cellStyle name="Neutral 40 16" xfId="30812"/>
    <cellStyle name="Neutral 40 17" xfId="32220"/>
    <cellStyle name="Neutral 40 18" xfId="33628"/>
    <cellStyle name="Neutral 40 19" xfId="35036"/>
    <cellStyle name="Neutral 40 2" xfId="11098"/>
    <cellStyle name="Neutral 40 20" xfId="36448"/>
    <cellStyle name="Neutral 40 21" xfId="37856"/>
    <cellStyle name="Neutral 40 22" xfId="39262"/>
    <cellStyle name="Neutral 40 23" xfId="40667"/>
    <cellStyle name="Neutral 40 24" xfId="42071"/>
    <cellStyle name="Neutral 40 25" xfId="43470"/>
    <cellStyle name="Neutral 40 26" xfId="44866"/>
    <cellStyle name="Neutral 40 27" xfId="46258"/>
    <cellStyle name="Neutral 40 28" xfId="47635"/>
    <cellStyle name="Neutral 40 29" xfId="48994"/>
    <cellStyle name="Neutral 40 3" xfId="12506"/>
    <cellStyle name="Neutral 40 30" xfId="50333"/>
    <cellStyle name="Neutral 40 31" xfId="51643"/>
    <cellStyle name="Neutral 40 32" xfId="52920"/>
    <cellStyle name="Neutral 40 33" xfId="54127"/>
    <cellStyle name="Neutral 40 34" xfId="55249"/>
    <cellStyle name="Neutral 40 35" xfId="56258"/>
    <cellStyle name="Neutral 40 36" xfId="57076"/>
    <cellStyle name="Neutral 40 37" xfId="57653"/>
    <cellStyle name="Neutral 40 4" xfId="13914"/>
    <cellStyle name="Neutral 40 5" xfId="15322"/>
    <cellStyle name="Neutral 40 6" xfId="16730"/>
    <cellStyle name="Neutral 40 7" xfId="18138"/>
    <cellStyle name="Neutral 40 8" xfId="19546"/>
    <cellStyle name="Neutral 40 9" xfId="20954"/>
    <cellStyle name="Neutral 41" xfId="6840"/>
    <cellStyle name="Neutral 41 10" xfId="22472"/>
    <cellStyle name="Neutral 41 11" xfId="23880"/>
    <cellStyle name="Neutral 41 12" xfId="25288"/>
    <cellStyle name="Neutral 41 13" xfId="26696"/>
    <cellStyle name="Neutral 41 14" xfId="28104"/>
    <cellStyle name="Neutral 41 15" xfId="29513"/>
    <cellStyle name="Neutral 41 16" xfId="30922"/>
    <cellStyle name="Neutral 41 17" xfId="32330"/>
    <cellStyle name="Neutral 41 18" xfId="33737"/>
    <cellStyle name="Neutral 41 19" xfId="35146"/>
    <cellStyle name="Neutral 41 2" xfId="11208"/>
    <cellStyle name="Neutral 41 20" xfId="36558"/>
    <cellStyle name="Neutral 41 21" xfId="37966"/>
    <cellStyle name="Neutral 41 22" xfId="39372"/>
    <cellStyle name="Neutral 41 23" xfId="40777"/>
    <cellStyle name="Neutral 41 24" xfId="42181"/>
    <cellStyle name="Neutral 41 25" xfId="43580"/>
    <cellStyle name="Neutral 41 26" xfId="44976"/>
    <cellStyle name="Neutral 41 27" xfId="46367"/>
    <cellStyle name="Neutral 41 28" xfId="47741"/>
    <cellStyle name="Neutral 41 29" xfId="49100"/>
    <cellStyle name="Neutral 41 3" xfId="12616"/>
    <cellStyle name="Neutral 41 30" xfId="50438"/>
    <cellStyle name="Neutral 41 31" xfId="51746"/>
    <cellStyle name="Neutral 41 32" xfId="53018"/>
    <cellStyle name="Neutral 41 33" xfId="54221"/>
    <cellStyle name="Neutral 41 34" xfId="55333"/>
    <cellStyle name="Neutral 41 35" xfId="56334"/>
    <cellStyle name="Neutral 41 36" xfId="57136"/>
    <cellStyle name="Neutral 41 37" xfId="57689"/>
    <cellStyle name="Neutral 41 4" xfId="14024"/>
    <cellStyle name="Neutral 41 5" xfId="15432"/>
    <cellStyle name="Neutral 41 6" xfId="16840"/>
    <cellStyle name="Neutral 41 7" xfId="18248"/>
    <cellStyle name="Neutral 41 8" xfId="19656"/>
    <cellStyle name="Neutral 41 9" xfId="21064"/>
    <cellStyle name="Neutral 42" xfId="6967"/>
    <cellStyle name="Neutral 43" xfId="11425"/>
    <cellStyle name="Neutral 44" xfId="12833"/>
    <cellStyle name="Neutral 45" xfId="14241"/>
    <cellStyle name="Neutral 46" xfId="15649"/>
    <cellStyle name="Neutral 47" xfId="17057"/>
    <cellStyle name="Neutral 48" xfId="18465"/>
    <cellStyle name="Neutral 49" xfId="19873"/>
    <cellStyle name="Neutral 5" xfId="3107"/>
    <cellStyle name="Neutral 50" xfId="21281"/>
    <cellStyle name="Neutral 51" xfId="22689"/>
    <cellStyle name="Neutral 52" xfId="24097"/>
    <cellStyle name="Neutral 53" xfId="25505"/>
    <cellStyle name="Neutral 54" xfId="26913"/>
    <cellStyle name="Neutral 55" xfId="28321"/>
    <cellStyle name="Neutral 56" xfId="29730"/>
    <cellStyle name="Neutral 57" xfId="31137"/>
    <cellStyle name="Neutral 58" xfId="32547"/>
    <cellStyle name="Neutral 59" xfId="33954"/>
    <cellStyle name="Neutral 6" xfId="3108"/>
    <cellStyle name="Neutral 60" xfId="35044"/>
    <cellStyle name="Neutral 61" xfId="36775"/>
    <cellStyle name="Neutral 62" xfId="38183"/>
    <cellStyle name="Neutral 63" xfId="39589"/>
    <cellStyle name="Neutral 64" xfId="40994"/>
    <cellStyle name="Neutral 65" xfId="42397"/>
    <cellStyle name="Neutral 66" xfId="43796"/>
    <cellStyle name="Neutral 67" xfId="45192"/>
    <cellStyle name="Neutral 68" xfId="46582"/>
    <cellStyle name="Neutral 69" xfId="47954"/>
    <cellStyle name="Neutral 7" xfId="3109"/>
    <cellStyle name="Neutral 70" xfId="49307"/>
    <cellStyle name="Neutral 71" xfId="50639"/>
    <cellStyle name="Neutral 72" xfId="51943"/>
    <cellStyle name="Neutral 73" xfId="53207"/>
    <cellStyle name="Neutral 74" xfId="54403"/>
    <cellStyle name="Neutral 75" xfId="55501"/>
    <cellStyle name="Neutral 76" xfId="56472"/>
    <cellStyle name="Neutral 77" xfId="57246"/>
    <cellStyle name="Neutral 8" xfId="3163"/>
    <cellStyle name="Neutral 8 10" xfId="4608"/>
    <cellStyle name="Neutral 8 11" xfId="4745"/>
    <cellStyle name="Neutral 8 12" xfId="4867"/>
    <cellStyle name="Neutral 8 13" xfId="4993"/>
    <cellStyle name="Neutral 8 14" xfId="5111"/>
    <cellStyle name="Neutral 8 15" xfId="5244"/>
    <cellStyle name="Neutral 8 16" xfId="5370"/>
    <cellStyle name="Neutral 8 17" xfId="5494"/>
    <cellStyle name="Neutral 8 18" xfId="5617"/>
    <cellStyle name="Neutral 8 19" xfId="5715"/>
    <cellStyle name="Neutral 8 2" xfId="3639"/>
    <cellStyle name="Neutral 8 20" xfId="5885"/>
    <cellStyle name="Neutral 8 21" xfId="6012"/>
    <cellStyle name="Neutral 8 22" xfId="6139"/>
    <cellStyle name="Neutral 8 23" xfId="6266"/>
    <cellStyle name="Neutral 8 24" xfId="6393"/>
    <cellStyle name="Neutral 8 25" xfId="6520"/>
    <cellStyle name="Neutral 8 26" xfId="6647"/>
    <cellStyle name="Neutral 8 27" xfId="6774"/>
    <cellStyle name="Neutral 8 28" xfId="6901"/>
    <cellStyle name="Neutral 8 29" xfId="7028"/>
    <cellStyle name="Neutral 8 3" xfId="3755"/>
    <cellStyle name="Neutral 8 30" xfId="7155"/>
    <cellStyle name="Neutral 8 31" xfId="7282"/>
    <cellStyle name="Neutral 8 32" xfId="7409"/>
    <cellStyle name="Neutral 8 33" xfId="7535"/>
    <cellStyle name="Neutral 8 34" xfId="7662"/>
    <cellStyle name="Neutral 8 35" xfId="7753"/>
    <cellStyle name="Neutral 8 36" xfId="11045"/>
    <cellStyle name="Neutral 8 37" xfId="12453"/>
    <cellStyle name="Neutral 8 38" xfId="13861"/>
    <cellStyle name="Neutral 8 39" xfId="15269"/>
    <cellStyle name="Neutral 8 4" xfId="3876"/>
    <cellStyle name="Neutral 8 40" xfId="16677"/>
    <cellStyle name="Neutral 8 41" xfId="18085"/>
    <cellStyle name="Neutral 8 42" xfId="19493"/>
    <cellStyle name="Neutral 8 43" xfId="20901"/>
    <cellStyle name="Neutral 8 44" xfId="22309"/>
    <cellStyle name="Neutral 8 45" xfId="23717"/>
    <cellStyle name="Neutral 8 46" xfId="25125"/>
    <cellStyle name="Neutral 8 47" xfId="26533"/>
    <cellStyle name="Neutral 8 48" xfId="27941"/>
    <cellStyle name="Neutral 8 49" xfId="29350"/>
    <cellStyle name="Neutral 8 5" xfId="3999"/>
    <cellStyle name="Neutral 8 50" xfId="30759"/>
    <cellStyle name="Neutral 8 51" xfId="32167"/>
    <cellStyle name="Neutral 8 52" xfId="33575"/>
    <cellStyle name="Neutral 8 53" xfId="34523"/>
    <cellStyle name="Neutral 8 54" xfId="36395"/>
    <cellStyle name="Neutral 8 55" xfId="37803"/>
    <cellStyle name="Neutral 8 56" xfId="39209"/>
    <cellStyle name="Neutral 8 57" xfId="40614"/>
    <cellStyle name="Neutral 8 58" xfId="42018"/>
    <cellStyle name="Neutral 8 59" xfId="43418"/>
    <cellStyle name="Neutral 8 6" xfId="4122"/>
    <cellStyle name="Neutral 8 60" xfId="44815"/>
    <cellStyle name="Neutral 8 61" xfId="46207"/>
    <cellStyle name="Neutral 8 62" xfId="47584"/>
    <cellStyle name="Neutral 8 63" xfId="48946"/>
    <cellStyle name="Neutral 8 64" xfId="50285"/>
    <cellStyle name="Neutral 8 65" xfId="51595"/>
    <cellStyle name="Neutral 8 66" xfId="52875"/>
    <cellStyle name="Neutral 8 67" xfId="54090"/>
    <cellStyle name="Neutral 8 68" xfId="55216"/>
    <cellStyle name="Neutral 8 69" xfId="56233"/>
    <cellStyle name="Neutral 8 7" xfId="4246"/>
    <cellStyle name="Neutral 8 70" xfId="57057"/>
    <cellStyle name="Neutral 8 8" xfId="4369"/>
    <cellStyle name="Neutral 8 9" xfId="4494"/>
    <cellStyle name="Neutral 9" xfId="3204"/>
    <cellStyle name="Neutral 9 10" xfId="3691"/>
    <cellStyle name="Neutral 9 11" xfId="4683"/>
    <cellStyle name="Neutral 9 12" xfId="3251"/>
    <cellStyle name="Neutral 9 13" xfId="3376"/>
    <cellStyle name="Neutral 9 14" xfId="4559"/>
    <cellStyle name="Neutral 9 15" xfId="4656"/>
    <cellStyle name="Neutral 9 16" xfId="4059"/>
    <cellStyle name="Neutral 9 17" xfId="4925"/>
    <cellStyle name="Neutral 9 18" xfId="4429"/>
    <cellStyle name="Neutral 9 19" xfId="3928"/>
    <cellStyle name="Neutral 9 2" xfId="3539"/>
    <cellStyle name="Neutral 9 20" xfId="5555"/>
    <cellStyle name="Neutral 9 21" xfId="5038"/>
    <cellStyle name="Neutral 9 22" xfId="5326"/>
    <cellStyle name="Neutral 9 23" xfId="5604"/>
    <cellStyle name="Neutral 9 24" xfId="4672"/>
    <cellStyle name="Neutral 9 25" xfId="5048"/>
    <cellStyle name="Neutral 9 26" xfId="4653"/>
    <cellStyle name="Neutral 9 27" xfId="5819"/>
    <cellStyle name="Neutral 9 28" xfId="5952"/>
    <cellStyle name="Neutral 9 29" xfId="6079"/>
    <cellStyle name="Neutral 9 3" xfId="3365"/>
    <cellStyle name="Neutral 9 30" xfId="6206"/>
    <cellStyle name="Neutral 9 31" xfId="6333"/>
    <cellStyle name="Neutral 9 32" xfId="6460"/>
    <cellStyle name="Neutral 9 33" xfId="6587"/>
    <cellStyle name="Neutral 9 34" xfId="6714"/>
    <cellStyle name="Neutral 9 35" xfId="7793"/>
    <cellStyle name="Neutral 9 36" xfId="8361"/>
    <cellStyle name="Neutral 9 37" xfId="11568"/>
    <cellStyle name="Neutral 9 38" xfId="12976"/>
    <cellStyle name="Neutral 9 39" xfId="14384"/>
    <cellStyle name="Neutral 9 4" xfId="3556"/>
    <cellStyle name="Neutral 9 40" xfId="15792"/>
    <cellStyle name="Neutral 9 41" xfId="17200"/>
    <cellStyle name="Neutral 9 42" xfId="18608"/>
    <cellStyle name="Neutral 9 43" xfId="20016"/>
    <cellStyle name="Neutral 9 44" xfId="21424"/>
    <cellStyle name="Neutral 9 45" xfId="22832"/>
    <cellStyle name="Neutral 9 46" xfId="24240"/>
    <cellStyle name="Neutral 9 47" xfId="25648"/>
    <cellStyle name="Neutral 9 48" xfId="27056"/>
    <cellStyle name="Neutral 9 49" xfId="28464"/>
    <cellStyle name="Neutral 9 5" xfId="3334"/>
    <cellStyle name="Neutral 9 50" xfId="29874"/>
    <cellStyle name="Neutral 9 51" xfId="31281"/>
    <cellStyle name="Neutral 9 52" xfId="32691"/>
    <cellStyle name="Neutral 9 53" xfId="29068"/>
    <cellStyle name="Neutral 9 54" xfId="35199"/>
    <cellStyle name="Neutral 9 55" xfId="36919"/>
    <cellStyle name="Neutral 9 56" xfId="38327"/>
    <cellStyle name="Neutral 9 57" xfId="39733"/>
    <cellStyle name="Neutral 9 58" xfId="41138"/>
    <cellStyle name="Neutral 9 59" xfId="42540"/>
    <cellStyle name="Neutral 9 6" xfId="3352"/>
    <cellStyle name="Neutral 9 60" xfId="43939"/>
    <cellStyle name="Neutral 9 61" xfId="45335"/>
    <cellStyle name="Neutral 9 62" xfId="46723"/>
    <cellStyle name="Neutral 9 63" xfId="48093"/>
    <cellStyle name="Neutral 9 64" xfId="49446"/>
    <cellStyle name="Neutral 9 65" xfId="50773"/>
    <cellStyle name="Neutral 9 66" xfId="52077"/>
    <cellStyle name="Neutral 9 67" xfId="53337"/>
    <cellStyle name="Neutral 9 68" xfId="54530"/>
    <cellStyle name="Neutral 9 69" xfId="55621"/>
    <cellStyle name="Neutral 9 7" xfId="3498"/>
    <cellStyle name="Neutral 9 70" xfId="56582"/>
    <cellStyle name="Neutral 9 8" xfId="3347"/>
    <cellStyle name="Neutral 9 9" xfId="3628"/>
    <cellStyle name="Normal" xfId="0" builtinId="0"/>
    <cellStyle name="Normal 10" xfId="132"/>
    <cellStyle name="Normal 10 2" xfId="53"/>
    <cellStyle name="Normal 10 2 2" xfId="57981"/>
    <cellStyle name="Normal 10 2 2 2" xfId="58139"/>
    <cellStyle name="Normal 10 3" xfId="54"/>
    <cellStyle name="Normal 10 4" xfId="55"/>
    <cellStyle name="Normal 10 5" xfId="56"/>
    <cellStyle name="Normal 10 6" xfId="58148"/>
    <cellStyle name="Normal 11" xfId="133"/>
    <cellStyle name="Normal 11 2" xfId="58149"/>
    <cellStyle name="Normal 12" xfId="57"/>
    <cellStyle name="Normal 12 2" xfId="134"/>
    <cellStyle name="Normal 13" xfId="135"/>
    <cellStyle name="Normal 14" xfId="58"/>
    <cellStyle name="Normal 14 2" xfId="2809"/>
    <cellStyle name="Normal 15" xfId="58150"/>
    <cellStyle name="Normal 15 2" xfId="2485"/>
    <cellStyle name="Normal 16" xfId="58235"/>
    <cellStyle name="Normal 17" xfId="58236"/>
    <cellStyle name="Normal 18" xfId="58237"/>
    <cellStyle name="Normal 19" xfId="58238"/>
    <cellStyle name="Normal 2" xfId="3"/>
    <cellStyle name="Normal 2 10" xfId="59"/>
    <cellStyle name="Normal 2 10 2" xfId="136"/>
    <cellStyle name="Normal 2 10 3" xfId="137"/>
    <cellStyle name="Normal 2 10 4" xfId="57987"/>
    <cellStyle name="Normal 2 11" xfId="60"/>
    <cellStyle name="Normal 2 11 2" xfId="138"/>
    <cellStyle name="Normal 2 11 3" xfId="139"/>
    <cellStyle name="Normal 2 11 4" xfId="58140"/>
    <cellStyle name="Normal 2 12" xfId="61"/>
    <cellStyle name="Normal 2 12 2" xfId="140"/>
    <cellStyle name="Normal 2 12 3" xfId="141"/>
    <cellStyle name="Normal 2 12 4" xfId="58134"/>
    <cellStyle name="Normal 2 13" xfId="62"/>
    <cellStyle name="Normal 2 13 2" xfId="142"/>
    <cellStyle name="Normal 2 13 3" xfId="143"/>
    <cellStyle name="Normal 2 13 4" xfId="58147"/>
    <cellStyle name="Normal 2 14" xfId="63"/>
    <cellStyle name="Normal 2 14 2" xfId="144"/>
    <cellStyle name="Normal 2 14 3" xfId="145"/>
    <cellStyle name="Normal 2 15" xfId="64"/>
    <cellStyle name="Normal 2 15 2" xfId="146"/>
    <cellStyle name="Normal 2 15 3" xfId="147"/>
    <cellStyle name="Normal 2 16" xfId="65"/>
    <cellStyle name="Normal 2 16 2" xfId="148"/>
    <cellStyle name="Normal 2 16 3" xfId="149"/>
    <cellStyle name="Normal 2 17" xfId="66"/>
    <cellStyle name="Normal 2 17 2" xfId="150"/>
    <cellStyle name="Normal 2 17 3" xfId="151"/>
    <cellStyle name="Normal 2 18" xfId="67"/>
    <cellStyle name="Normal 2 18 2" xfId="152"/>
    <cellStyle name="Normal 2 19" xfId="114"/>
    <cellStyle name="Normal 2 2" xfId="6"/>
    <cellStyle name="Normal 2 2 10" xfId="154"/>
    <cellStyle name="Normal 2 2 11" xfId="155"/>
    <cellStyle name="Normal 2 2 12" xfId="156"/>
    <cellStyle name="Normal 2 2 13" xfId="157"/>
    <cellStyle name="Normal 2 2 14" xfId="158"/>
    <cellStyle name="Normal 2 2 15" xfId="159"/>
    <cellStyle name="Normal 2 2 16" xfId="160"/>
    <cellStyle name="Normal 2 2 17" xfId="161"/>
    <cellStyle name="Normal 2 2 18" xfId="162"/>
    <cellStyle name="Normal 2 2 19" xfId="163"/>
    <cellStyle name="Normal 2 2 2" xfId="164"/>
    <cellStyle name="Normal 2 2 2 2" xfId="165"/>
    <cellStyle name="Normal 2 2 2 3" xfId="166"/>
    <cellStyle name="Normal 2 2 2 4" xfId="167"/>
    <cellStyle name="Normal 2 2 2 5" xfId="168"/>
    <cellStyle name="Normal 2 2 2 6" xfId="169"/>
    <cellStyle name="Normal 2 2 2 7" xfId="170"/>
    <cellStyle name="Normal 2 2 20" xfId="171"/>
    <cellStyle name="Normal 2 2 21" xfId="172"/>
    <cellStyle name="Normal 2 2 22" xfId="173"/>
    <cellStyle name="Normal 2 2 23" xfId="153"/>
    <cellStyle name="Normal 2 2 3" xfId="174"/>
    <cellStyle name="Normal 2 2 4" xfId="175"/>
    <cellStyle name="Normal 2 2 5" xfId="176"/>
    <cellStyle name="Normal 2 2 6" xfId="177"/>
    <cellStyle name="Normal 2 2 7" xfId="178"/>
    <cellStyle name="Normal 2 2 8" xfId="179"/>
    <cellStyle name="Normal 2 2 9" xfId="180"/>
    <cellStyle name="Normal 2 20" xfId="181"/>
    <cellStyle name="Normal 2 21" xfId="182"/>
    <cellStyle name="Normal 2 22" xfId="183"/>
    <cellStyle name="Normal 2 23" xfId="184"/>
    <cellStyle name="Normal 2 24" xfId="185"/>
    <cellStyle name="Normal 2 25" xfId="186"/>
    <cellStyle name="Normal 2 26" xfId="187"/>
    <cellStyle name="Normal 2 27" xfId="188"/>
    <cellStyle name="Normal 2 28" xfId="189"/>
    <cellStyle name="Normal 2 29" xfId="190"/>
    <cellStyle name="Normal 2 3" xfId="68"/>
    <cellStyle name="Normal 2 3 10" xfId="1937"/>
    <cellStyle name="Normal 2 3 11" xfId="2089"/>
    <cellStyle name="Normal 2 3 12" xfId="2312"/>
    <cellStyle name="Normal 2 3 13" xfId="2424"/>
    <cellStyle name="Normal 2 3 14" xfId="2581"/>
    <cellStyle name="Normal 2 3 15" xfId="2732"/>
    <cellStyle name="Normal 2 3 16" xfId="58222"/>
    <cellStyle name="Normal 2 3 2" xfId="192"/>
    <cellStyle name="Normal 2 3 2 10" xfId="1950"/>
    <cellStyle name="Normal 2 3 2 11" xfId="2102"/>
    <cellStyle name="Normal 2 3 2 12" xfId="2382"/>
    <cellStyle name="Normal 2 3 2 13" xfId="2437"/>
    <cellStyle name="Normal 2 3 2 14" xfId="2594"/>
    <cellStyle name="Normal 2 3 2 15" xfId="2744"/>
    <cellStyle name="Normal 2 3 2 16" xfId="58223"/>
    <cellStyle name="Normal 2 3 2 2" xfId="782"/>
    <cellStyle name="Normal 2 3 2 3" xfId="840"/>
    <cellStyle name="Normal 2 3 2 4" xfId="1000"/>
    <cellStyle name="Normal 2 3 2 5" xfId="1160"/>
    <cellStyle name="Normal 2 3 2 6" xfId="1320"/>
    <cellStyle name="Normal 2 3 2 7" xfId="1479"/>
    <cellStyle name="Normal 2 3 2 8" xfId="1638"/>
    <cellStyle name="Normal 2 3 2 9" xfId="1794"/>
    <cellStyle name="Normal 2 3 3" xfId="193"/>
    <cellStyle name="Normal 2 3 4" xfId="194"/>
    <cellStyle name="Normal 2 3 5" xfId="195"/>
    <cellStyle name="Normal 2 3 6" xfId="196"/>
    <cellStyle name="Normal 2 3 7" xfId="197"/>
    <cellStyle name="Normal 2 3 8" xfId="191"/>
    <cellStyle name="Normal 2 3 8 2" xfId="1625"/>
    <cellStyle name="Normal 2 3 9" xfId="370"/>
    <cellStyle name="Normal 2 3 9 2" xfId="1781"/>
    <cellStyle name="Normal 2 30" xfId="198"/>
    <cellStyle name="Normal 2 31" xfId="58497"/>
    <cellStyle name="Normal 2 4" xfId="69"/>
    <cellStyle name="Normal 2 4 2" xfId="199"/>
    <cellStyle name="Normal 2 4 2 2" xfId="58146"/>
    <cellStyle name="Normal 2 4 3" xfId="200"/>
    <cellStyle name="Normal 2 4 4" xfId="427"/>
    <cellStyle name="Normal 2 5" xfId="70"/>
    <cellStyle name="Normal 2 5 2" xfId="201"/>
    <cellStyle name="Normal 2 5 3" xfId="202"/>
    <cellStyle name="Normal 2 5 4" xfId="3110"/>
    <cellStyle name="Normal 2 6" xfId="71"/>
    <cellStyle name="Normal 2 6 2" xfId="203"/>
    <cellStyle name="Normal 2 6 3" xfId="204"/>
    <cellStyle name="Normal 2 6 4" xfId="3152"/>
    <cellStyle name="Normal 2 7" xfId="72"/>
    <cellStyle name="Normal 2 7 2" xfId="205"/>
    <cellStyle name="Normal 2 7 3" xfId="206"/>
    <cellStyle name="Normal 2 8" xfId="73"/>
    <cellStyle name="Normal 2 8 2" xfId="207"/>
    <cellStyle name="Normal 2 8 3" xfId="208"/>
    <cellStyle name="Normal 2 8 4" xfId="57910"/>
    <cellStyle name="Normal 2 82" xfId="209"/>
    <cellStyle name="Normal 2 83" xfId="210"/>
    <cellStyle name="Normal 2 86" xfId="211"/>
    <cellStyle name="Normal 2 9" xfId="74"/>
    <cellStyle name="Normal 2 9 2" xfId="212"/>
    <cellStyle name="Normal 2 9 3" xfId="213"/>
    <cellStyle name="Normal 2 9 4" xfId="57986"/>
    <cellStyle name="Normal 2_Ayudas" xfId="58523"/>
    <cellStyle name="Normal 20" xfId="58462"/>
    <cellStyle name="Normal 21" xfId="58478"/>
    <cellStyle name="Normal 22" xfId="58499"/>
    <cellStyle name="Normal 25" xfId="3156"/>
    <cellStyle name="Normal 3" xfId="7"/>
    <cellStyle name="Normal 3 10" xfId="292"/>
    <cellStyle name="Normal 3 10 2" xfId="57894"/>
    <cellStyle name="Normal 3 11" xfId="57902"/>
    <cellStyle name="Normal 3 12" xfId="57900"/>
    <cellStyle name="Normal 3 13" xfId="57901"/>
    <cellStyle name="Normal 3 14" xfId="57908"/>
    <cellStyle name="Normal 3 15" xfId="57911"/>
    <cellStyle name="Normal 3 16" xfId="57988"/>
    <cellStyle name="Normal 3 17" xfId="57985"/>
    <cellStyle name="Normal 3 18" xfId="58141"/>
    <cellStyle name="Normal 3 19" xfId="58133"/>
    <cellStyle name="Normal 3 2" xfId="76"/>
    <cellStyle name="Normal 3 2 10" xfId="2057"/>
    <cellStyle name="Normal 3 2 11" xfId="2208"/>
    <cellStyle name="Normal 3 2 12" xfId="1997"/>
    <cellStyle name="Normal 3 2 13" xfId="2547"/>
    <cellStyle name="Normal 3 2 14" xfId="2700"/>
    <cellStyle name="Normal 3 2 15" xfId="2847"/>
    <cellStyle name="Normal 3 2 16" xfId="58224"/>
    <cellStyle name="Normal 3 2 2" xfId="689"/>
    <cellStyle name="Normal 3 2 2 2" xfId="697"/>
    <cellStyle name="Normal 3 2 3" xfId="952"/>
    <cellStyle name="Normal 3 2 4" xfId="1112"/>
    <cellStyle name="Normal 3 2 5" xfId="1272"/>
    <cellStyle name="Normal 3 2 6" xfId="1432"/>
    <cellStyle name="Normal 3 2 7" xfId="1590"/>
    <cellStyle name="Normal 3 2 8" xfId="1747"/>
    <cellStyle name="Normal 3 2 9" xfId="1902"/>
    <cellStyle name="Normal 3 3" xfId="77"/>
    <cellStyle name="Normal 3 3 2" xfId="2884"/>
    <cellStyle name="Normal 3 3 2 2" xfId="2995"/>
    <cellStyle name="Normal 3 4" xfId="78"/>
    <cellStyle name="Normal 3 4 2" xfId="3111"/>
    <cellStyle name="Normal 3 5" xfId="79"/>
    <cellStyle name="Normal 3 5 2" xfId="3153"/>
    <cellStyle name="Normal 3 6" xfId="80"/>
    <cellStyle name="Normal 3 6 2" xfId="57893"/>
    <cellStyle name="Normal 3 7" xfId="81"/>
    <cellStyle name="Normal 3 7 2" xfId="57891"/>
    <cellStyle name="Normal 3 8" xfId="82"/>
    <cellStyle name="Normal 3 8 2" xfId="57892"/>
    <cellStyle name="Normal 3 9" xfId="75"/>
    <cellStyle name="Normal 3 9 2" xfId="57890"/>
    <cellStyle name="Normal 3_Ayudas" xfId="58524"/>
    <cellStyle name="Normal 4" xfId="15"/>
    <cellStyle name="Normal 4 10" xfId="58132"/>
    <cellStyle name="Normal 4 2" xfId="8"/>
    <cellStyle name="Normal 4 2 2" xfId="117"/>
    <cellStyle name="Normal 4 2 2 2" xfId="2992"/>
    <cellStyle name="Normal 4 2 3" xfId="2341"/>
    <cellStyle name="Normal 4 3" xfId="122"/>
    <cellStyle name="Normal 4 3 2" xfId="2956"/>
    <cellStyle name="Normal 4 4" xfId="125"/>
    <cellStyle name="Normal 4 5" xfId="83"/>
    <cellStyle name="Normal 4 5 2" xfId="3154"/>
    <cellStyle name="Normal 4 6" xfId="58145"/>
    <cellStyle name="Normal 4 6 2" xfId="57912"/>
    <cellStyle name="Normal 4 7" xfId="57989"/>
    <cellStyle name="Normal 4 8" xfId="57984"/>
    <cellStyle name="Normal 4 9" xfId="58142"/>
    <cellStyle name="Normal 5" xfId="16"/>
    <cellStyle name="Normal 5 10" xfId="214"/>
    <cellStyle name="Normal 5 11" xfId="215"/>
    <cellStyle name="Normal 5 12" xfId="216"/>
    <cellStyle name="Normal 5 13" xfId="217"/>
    <cellStyle name="Normal 5 14" xfId="218"/>
    <cellStyle name="Normal 5 15" xfId="219"/>
    <cellStyle name="Normal 5 16" xfId="220"/>
    <cellStyle name="Normal 5 17" xfId="221"/>
    <cellStyle name="Normal 5 18" xfId="58151"/>
    <cellStyle name="Normal 5 2" xfId="17"/>
    <cellStyle name="Normal 5 2 2" xfId="222"/>
    <cellStyle name="Normal 5 2 2 2" xfId="2954"/>
    <cellStyle name="Normal 5 2 3" xfId="2974"/>
    <cellStyle name="Normal 5 3" xfId="84"/>
    <cellStyle name="Normal 5 3 2" xfId="223"/>
    <cellStyle name="Normal 5 4" xfId="85"/>
    <cellStyle name="Normal 5 4 2" xfId="224"/>
    <cellStyle name="Normal 5 5" xfId="86"/>
    <cellStyle name="Normal 5 5 2" xfId="225"/>
    <cellStyle name="Normal 5 6" xfId="118"/>
    <cellStyle name="Normal 5 6 2" xfId="58060"/>
    <cellStyle name="Normal 5 7" xfId="123"/>
    <cellStyle name="Normal 5 7 2" xfId="226"/>
    <cellStyle name="Normal 5 8" xfId="227"/>
    <cellStyle name="Normal 5 8 2" xfId="58131"/>
    <cellStyle name="Normal 5 9" xfId="228"/>
    <cellStyle name="Normal 56" xfId="119"/>
    <cellStyle name="Normal 6" xfId="18"/>
    <cellStyle name="Normal 6 2" xfId="19"/>
    <cellStyle name="Normal 6 3" xfId="87"/>
    <cellStyle name="Normal 6_Ayudas" xfId="58525"/>
    <cellStyle name="Normal 7" xfId="88"/>
    <cellStyle name="Normal 7 10" xfId="230"/>
    <cellStyle name="Normal 7 11" xfId="231"/>
    <cellStyle name="Normal 7 12" xfId="232"/>
    <cellStyle name="Normal 7 13" xfId="233"/>
    <cellStyle name="Normal 7 14" xfId="234"/>
    <cellStyle name="Normal 7 15" xfId="235"/>
    <cellStyle name="Normal 7 16" xfId="236"/>
    <cellStyle name="Normal 7 17" xfId="237"/>
    <cellStyle name="Normal 7 18" xfId="229"/>
    <cellStyle name="Normal 7 2" xfId="238"/>
    <cellStyle name="Normal 7 2 2" xfId="58143"/>
    <cellStyle name="Normal 7 3" xfId="239"/>
    <cellStyle name="Normal 7 3 2" xfId="58130"/>
    <cellStyle name="Normal 7 4" xfId="240"/>
    <cellStyle name="Normal 7 5" xfId="241"/>
    <cellStyle name="Normal 7 6" xfId="242"/>
    <cellStyle name="Normal 7 7" xfId="243"/>
    <cellStyle name="Normal 7 8" xfId="244"/>
    <cellStyle name="Normal 7 9" xfId="245"/>
    <cellStyle name="Normal 8" xfId="89"/>
    <cellStyle name="Normal 8 2" xfId="2735"/>
    <cellStyle name="Normal 8 3" xfId="2989"/>
    <cellStyle name="Normal 8 4" xfId="2952"/>
    <cellStyle name="Normal 9" xfId="4"/>
    <cellStyle name="Normal 9 2" xfId="124"/>
    <cellStyle name="Normal 9 2 2" xfId="2359"/>
    <cellStyle name="Normal 9 3" xfId="115"/>
    <cellStyle name="Normal 9 4" xfId="58144"/>
    <cellStyle name="Normal 9 5" xfId="58129"/>
    <cellStyle name="Normal_141008Reportes Cuadros Institucionales-sectorialesADV" xfId="21"/>
    <cellStyle name="Notas" xfId="259" builtinId="10" customBuiltin="1"/>
    <cellStyle name="Notas 10" xfId="1097"/>
    <cellStyle name="Notas 10 10" xfId="15843"/>
    <cellStyle name="Notas 10 11" xfId="17251"/>
    <cellStyle name="Notas 10 12" xfId="18659"/>
    <cellStyle name="Notas 10 13" xfId="20067"/>
    <cellStyle name="Notas 10 14" xfId="21475"/>
    <cellStyle name="Notas 10 15" xfId="22883"/>
    <cellStyle name="Notas 10 16" xfId="24291"/>
    <cellStyle name="Notas 10 17" xfId="25699"/>
    <cellStyle name="Notas 10 18" xfId="27107"/>
    <cellStyle name="Notas 10 19" xfId="28515"/>
    <cellStyle name="Notas 10 2" xfId="3243"/>
    <cellStyle name="Notas 10 20" xfId="31696"/>
    <cellStyle name="Notas 10 21" xfId="30778"/>
    <cellStyle name="Notas 10 22" xfId="35702"/>
    <cellStyle name="Notas 10 23" xfId="32958"/>
    <cellStyle name="Notas 10 24" xfId="35253"/>
    <cellStyle name="Notas 10 25" xfId="36970"/>
    <cellStyle name="Notas 10 26" xfId="38378"/>
    <cellStyle name="Notas 10 27" xfId="39784"/>
    <cellStyle name="Notas 10 28" xfId="41189"/>
    <cellStyle name="Notas 10 29" xfId="42591"/>
    <cellStyle name="Notas 10 3" xfId="10346"/>
    <cellStyle name="Notas 10 30" xfId="43990"/>
    <cellStyle name="Notas 10 31" xfId="45386"/>
    <cellStyle name="Notas 10 32" xfId="46774"/>
    <cellStyle name="Notas 10 33" xfId="48144"/>
    <cellStyle name="Notas 10 34" xfId="49496"/>
    <cellStyle name="Notas 10 35" xfId="50822"/>
    <cellStyle name="Notas 10 36" xfId="52126"/>
    <cellStyle name="Notas 10 37" xfId="53381"/>
    <cellStyle name="Notas 10 4" xfId="9873"/>
    <cellStyle name="Notas 10 5" xfId="8722"/>
    <cellStyle name="Notas 10 6" xfId="5965"/>
    <cellStyle name="Notas 10 7" xfId="11619"/>
    <cellStyle name="Notas 10 8" xfId="13027"/>
    <cellStyle name="Notas 10 9" xfId="14435"/>
    <cellStyle name="Notas 11" xfId="1257"/>
    <cellStyle name="Notas 11 10" xfId="19410"/>
    <cellStyle name="Notas 11 11" xfId="20818"/>
    <cellStyle name="Notas 11 12" xfId="22226"/>
    <cellStyle name="Notas 11 13" xfId="23634"/>
    <cellStyle name="Notas 11 14" xfId="25042"/>
    <cellStyle name="Notas 11 15" xfId="26450"/>
    <cellStyle name="Notas 11 16" xfId="27858"/>
    <cellStyle name="Notas 11 17" xfId="29267"/>
    <cellStyle name="Notas 11 18" xfId="30676"/>
    <cellStyle name="Notas 11 19" xfId="32084"/>
    <cellStyle name="Notas 11 2" xfId="3732"/>
    <cellStyle name="Notas 11 20" xfId="31709"/>
    <cellStyle name="Notas 11 21" xfId="34435"/>
    <cellStyle name="Notas 11 22" xfId="36312"/>
    <cellStyle name="Notas 11 23" xfId="37720"/>
    <cellStyle name="Notas 11 24" xfId="39126"/>
    <cellStyle name="Notas 11 25" xfId="40531"/>
    <cellStyle name="Notas 11 26" xfId="41935"/>
    <cellStyle name="Notas 11 27" xfId="43335"/>
    <cellStyle name="Notas 11 28" xfId="44732"/>
    <cellStyle name="Notas 11 29" xfId="46124"/>
    <cellStyle name="Notas 11 3" xfId="9224"/>
    <cellStyle name="Notas 11 30" xfId="47501"/>
    <cellStyle name="Notas 11 31" xfId="48864"/>
    <cellStyle name="Notas 11 32" xfId="50204"/>
    <cellStyle name="Notas 11 33" xfId="51516"/>
    <cellStyle name="Notas 11 34" xfId="52798"/>
    <cellStyle name="Notas 11 35" xfId="54015"/>
    <cellStyle name="Notas 11 36" xfId="55148"/>
    <cellStyle name="Notas 11 37" xfId="56173"/>
    <cellStyle name="Notas 11 4" xfId="10962"/>
    <cellStyle name="Notas 11 5" xfId="12370"/>
    <cellStyle name="Notas 11 6" xfId="13778"/>
    <cellStyle name="Notas 11 7" xfId="15186"/>
    <cellStyle name="Notas 11 8" xfId="16594"/>
    <cellStyle name="Notas 11 9" xfId="18002"/>
    <cellStyle name="Notas 12" xfId="1417"/>
    <cellStyle name="Notas 12 10" xfId="18880"/>
    <cellStyle name="Notas 12 11" xfId="20288"/>
    <cellStyle name="Notas 12 12" xfId="21696"/>
    <cellStyle name="Notas 12 13" xfId="23104"/>
    <cellStyle name="Notas 12 14" xfId="24512"/>
    <cellStyle name="Notas 12 15" xfId="25920"/>
    <cellStyle name="Notas 12 16" xfId="27328"/>
    <cellStyle name="Notas 12 17" xfId="28736"/>
    <cellStyle name="Notas 12 18" xfId="30146"/>
    <cellStyle name="Notas 12 19" xfId="31553"/>
    <cellStyle name="Notas 12 2" xfId="3853"/>
    <cellStyle name="Notas 12 20" xfId="33599"/>
    <cellStyle name="Notas 12 21" xfId="25893"/>
    <cellStyle name="Notas 12 22" xfId="35440"/>
    <cellStyle name="Notas 12 23" xfId="37190"/>
    <cellStyle name="Notas 12 24" xfId="38598"/>
    <cellStyle name="Notas 12 25" xfId="40004"/>
    <cellStyle name="Notas 12 26" xfId="41409"/>
    <cellStyle name="Notas 12 27" xfId="42811"/>
    <cellStyle name="Notas 12 28" xfId="44210"/>
    <cellStyle name="Notas 12 29" xfId="45606"/>
    <cellStyle name="Notas 12 3" xfId="8890"/>
    <cellStyle name="Notas 12 30" xfId="46990"/>
    <cellStyle name="Notas 12 31" xfId="48359"/>
    <cellStyle name="Notas 12 32" xfId="49710"/>
    <cellStyle name="Notas 12 33" xfId="51032"/>
    <cellStyle name="Notas 12 34" xfId="52330"/>
    <cellStyle name="Notas 12 35" xfId="53576"/>
    <cellStyle name="Notas 12 36" xfId="54748"/>
    <cellStyle name="Notas 12 37" xfId="55818"/>
    <cellStyle name="Notas 12 4" xfId="9214"/>
    <cellStyle name="Notas 12 5" xfId="11840"/>
    <cellStyle name="Notas 12 6" xfId="13248"/>
    <cellStyle name="Notas 12 7" xfId="14656"/>
    <cellStyle name="Notas 12 8" xfId="16064"/>
    <cellStyle name="Notas 12 9" xfId="17472"/>
    <cellStyle name="Notas 13" xfId="1575"/>
    <cellStyle name="Notas 13 10" xfId="20458"/>
    <cellStyle name="Notas 13 11" xfId="21866"/>
    <cellStyle name="Notas 13 12" xfId="23274"/>
    <cellStyle name="Notas 13 13" xfId="24682"/>
    <cellStyle name="Notas 13 14" xfId="26090"/>
    <cellStyle name="Notas 13 15" xfId="27498"/>
    <cellStyle name="Notas 13 16" xfId="28906"/>
    <cellStyle name="Notas 13 17" xfId="30316"/>
    <cellStyle name="Notas 13 18" xfId="31723"/>
    <cellStyle name="Notas 13 19" xfId="33133"/>
    <cellStyle name="Notas 13 2" xfId="3976"/>
    <cellStyle name="Notas 13 20" xfId="30144"/>
    <cellStyle name="Notas 13 21" xfId="35951"/>
    <cellStyle name="Notas 13 22" xfId="37359"/>
    <cellStyle name="Notas 13 23" xfId="38767"/>
    <cellStyle name="Notas 13 24" xfId="40173"/>
    <cellStyle name="Notas 13 25" xfId="41578"/>
    <cellStyle name="Notas 13 26" xfId="42978"/>
    <cellStyle name="Notas 13 27" xfId="44377"/>
    <cellStyle name="Notas 13 28" xfId="45771"/>
    <cellStyle name="Notas 13 29" xfId="47151"/>
    <cellStyle name="Notas 13 3" xfId="10602"/>
    <cellStyle name="Notas 13 30" xfId="48518"/>
    <cellStyle name="Notas 13 31" xfId="49868"/>
    <cellStyle name="Notas 13 32" xfId="51187"/>
    <cellStyle name="Notas 13 33" xfId="52482"/>
    <cellStyle name="Notas 13 34" xfId="53722"/>
    <cellStyle name="Notas 13 35" xfId="54882"/>
    <cellStyle name="Notas 13 36" xfId="55937"/>
    <cellStyle name="Notas 13 37" xfId="56829"/>
    <cellStyle name="Notas 13 4" xfId="12010"/>
    <cellStyle name="Notas 13 5" xfId="13418"/>
    <cellStyle name="Notas 13 6" xfId="14826"/>
    <cellStyle name="Notas 13 7" xfId="16234"/>
    <cellStyle name="Notas 13 8" xfId="17642"/>
    <cellStyle name="Notas 13 9" xfId="19050"/>
    <cellStyle name="Notas 14" xfId="1733"/>
    <cellStyle name="Notas 14 10" xfId="18434"/>
    <cellStyle name="Notas 14 11" xfId="19842"/>
    <cellStyle name="Notas 14 12" xfId="21250"/>
    <cellStyle name="Notas 14 13" xfId="22658"/>
    <cellStyle name="Notas 14 14" xfId="24066"/>
    <cellStyle name="Notas 14 15" xfId="25474"/>
    <cellStyle name="Notas 14 16" xfId="26882"/>
    <cellStyle name="Notas 14 17" xfId="28290"/>
    <cellStyle name="Notas 14 18" xfId="29699"/>
    <cellStyle name="Notas 14 19" xfId="31107"/>
    <cellStyle name="Notas 14 2" xfId="4099"/>
    <cellStyle name="Notas 14 20" xfId="30366"/>
    <cellStyle name="Notas 14 21" xfId="21960"/>
    <cellStyle name="Notas 14 22" xfId="34894"/>
    <cellStyle name="Notas 14 23" xfId="36744"/>
    <cellStyle name="Notas 14 24" xfId="38152"/>
    <cellStyle name="Notas 14 25" xfId="39558"/>
    <cellStyle name="Notas 14 26" xfId="40963"/>
    <cellStyle name="Notas 14 27" xfId="42366"/>
    <cellStyle name="Notas 14 28" xfId="43765"/>
    <cellStyle name="Notas 14 29" xfId="45161"/>
    <cellStyle name="Notas 14 3" xfId="9435"/>
    <cellStyle name="Notas 14 30" xfId="46551"/>
    <cellStyle name="Notas 14 31" xfId="47924"/>
    <cellStyle name="Notas 14 32" xfId="49280"/>
    <cellStyle name="Notas 14 33" xfId="50613"/>
    <cellStyle name="Notas 14 34" xfId="51918"/>
    <cellStyle name="Notas 14 35" xfId="53182"/>
    <cellStyle name="Notas 14 36" xfId="54380"/>
    <cellStyle name="Notas 14 37" xfId="55479"/>
    <cellStyle name="Notas 14 4" xfId="9657"/>
    <cellStyle name="Notas 14 5" xfId="11394"/>
    <cellStyle name="Notas 14 6" xfId="12802"/>
    <cellStyle name="Notas 14 7" xfId="14210"/>
    <cellStyle name="Notas 14 8" xfId="15618"/>
    <cellStyle name="Notas 14 9" xfId="17026"/>
    <cellStyle name="Notas 15" xfId="1889"/>
    <cellStyle name="Notas 15 10" xfId="18918"/>
    <cellStyle name="Notas 15 11" xfId="20326"/>
    <cellStyle name="Notas 15 12" xfId="21734"/>
    <cellStyle name="Notas 15 13" xfId="23142"/>
    <cellStyle name="Notas 15 14" xfId="24550"/>
    <cellStyle name="Notas 15 15" xfId="25958"/>
    <cellStyle name="Notas 15 16" xfId="27366"/>
    <cellStyle name="Notas 15 17" xfId="28774"/>
    <cellStyle name="Notas 15 18" xfId="30184"/>
    <cellStyle name="Notas 15 19" xfId="31591"/>
    <cellStyle name="Notas 15 2" xfId="4223"/>
    <cellStyle name="Notas 15 20" xfId="32736"/>
    <cellStyle name="Notas 15 21" xfId="34123"/>
    <cellStyle name="Notas 15 22" xfId="35820"/>
    <cellStyle name="Notas 15 23" xfId="37228"/>
    <cellStyle name="Notas 15 24" xfId="38636"/>
    <cellStyle name="Notas 15 25" xfId="40042"/>
    <cellStyle name="Notas 15 26" xfId="41447"/>
    <cellStyle name="Notas 15 27" xfId="42848"/>
    <cellStyle name="Notas 15 28" xfId="44247"/>
    <cellStyle name="Notas 15 29" xfId="45642"/>
    <cellStyle name="Notas 15 3" xfId="7963"/>
    <cellStyle name="Notas 15 30" xfId="47025"/>
    <cellStyle name="Notas 15 31" xfId="48393"/>
    <cellStyle name="Notas 15 32" xfId="49744"/>
    <cellStyle name="Notas 15 33" xfId="51064"/>
    <cellStyle name="Notas 15 34" xfId="52362"/>
    <cellStyle name="Notas 15 35" xfId="53607"/>
    <cellStyle name="Notas 15 36" xfId="54778"/>
    <cellStyle name="Notas 15 37" xfId="55844"/>
    <cellStyle name="Notas 15 4" xfId="10470"/>
    <cellStyle name="Notas 15 5" xfId="11878"/>
    <cellStyle name="Notas 15 6" xfId="13286"/>
    <cellStyle name="Notas 15 7" xfId="14694"/>
    <cellStyle name="Notas 15 8" xfId="16102"/>
    <cellStyle name="Notas 15 9" xfId="17510"/>
    <cellStyle name="Notas 16" xfId="2044"/>
    <cellStyle name="Notas 16 10" xfId="20323"/>
    <cellStyle name="Notas 16 11" xfId="21731"/>
    <cellStyle name="Notas 16 12" xfId="23139"/>
    <cellStyle name="Notas 16 13" xfId="24547"/>
    <cellStyle name="Notas 16 14" xfId="25955"/>
    <cellStyle name="Notas 16 15" xfId="27363"/>
    <cellStyle name="Notas 16 16" xfId="28771"/>
    <cellStyle name="Notas 16 17" xfId="30181"/>
    <cellStyle name="Notas 16 18" xfId="31588"/>
    <cellStyle name="Notas 16 19" xfId="32998"/>
    <cellStyle name="Notas 16 2" xfId="4347"/>
    <cellStyle name="Notas 16 20" xfId="34361"/>
    <cellStyle name="Notas 16 21" xfId="35817"/>
    <cellStyle name="Notas 16 22" xfId="37225"/>
    <cellStyle name="Notas 16 23" xfId="38633"/>
    <cellStyle name="Notas 16 24" xfId="40039"/>
    <cellStyle name="Notas 16 25" xfId="41444"/>
    <cellStyle name="Notas 16 26" xfId="42845"/>
    <cellStyle name="Notas 16 27" xfId="44244"/>
    <cellStyle name="Notas 16 28" xfId="45639"/>
    <cellStyle name="Notas 16 29" xfId="47022"/>
    <cellStyle name="Notas 16 3" xfId="10467"/>
    <cellStyle name="Notas 16 30" xfId="48390"/>
    <cellStyle name="Notas 16 31" xfId="49741"/>
    <cellStyle name="Notas 16 32" xfId="51061"/>
    <cellStyle name="Notas 16 33" xfId="52359"/>
    <cellStyle name="Notas 16 34" xfId="53604"/>
    <cellStyle name="Notas 16 35" xfId="54775"/>
    <cellStyle name="Notas 16 36" xfId="55841"/>
    <cellStyle name="Notas 16 37" xfId="56764"/>
    <cellStyle name="Notas 16 4" xfId="11875"/>
    <cellStyle name="Notas 16 5" xfId="13283"/>
    <cellStyle name="Notas 16 6" xfId="14691"/>
    <cellStyle name="Notas 16 7" xfId="16099"/>
    <cellStyle name="Notas 16 8" xfId="17507"/>
    <cellStyle name="Notas 16 9" xfId="18915"/>
    <cellStyle name="Notas 17" xfId="2194"/>
    <cellStyle name="Notas 17 10" xfId="15799"/>
    <cellStyle name="Notas 17 11" xfId="17207"/>
    <cellStyle name="Notas 17 12" xfId="18615"/>
    <cellStyle name="Notas 17 13" xfId="20023"/>
    <cellStyle name="Notas 17 14" xfId="21431"/>
    <cellStyle name="Notas 17 15" xfId="22839"/>
    <cellStyle name="Notas 17 16" xfId="24247"/>
    <cellStyle name="Notas 17 17" xfId="25655"/>
    <cellStyle name="Notas 17 18" xfId="27063"/>
    <cellStyle name="Notas 17 19" xfId="28471"/>
    <cellStyle name="Notas 17 2" xfId="4471"/>
    <cellStyle name="Notas 17 20" xfId="33799"/>
    <cellStyle name="Notas 17 21" xfId="34028"/>
    <cellStyle name="Notas 17 22" xfId="27747"/>
    <cellStyle name="Notas 17 23" xfId="33120"/>
    <cellStyle name="Notas 17 24" xfId="35206"/>
    <cellStyle name="Notas 17 25" xfId="36926"/>
    <cellStyle name="Notas 17 26" xfId="38334"/>
    <cellStyle name="Notas 17 27" xfId="39740"/>
    <cellStyle name="Notas 17 28" xfId="41145"/>
    <cellStyle name="Notas 17 29" xfId="42547"/>
    <cellStyle name="Notas 17 3" xfId="9428"/>
    <cellStyle name="Notas 17 30" xfId="43946"/>
    <cellStyle name="Notas 17 31" xfId="45342"/>
    <cellStyle name="Notas 17 32" xfId="46730"/>
    <cellStyle name="Notas 17 33" xfId="48100"/>
    <cellStyle name="Notas 17 34" xfId="49453"/>
    <cellStyle name="Notas 17 35" xfId="50780"/>
    <cellStyle name="Notas 17 36" xfId="52084"/>
    <cellStyle name="Notas 17 37" xfId="53344"/>
    <cellStyle name="Notas 17 4" xfId="10394"/>
    <cellStyle name="Notas 17 5" xfId="8325"/>
    <cellStyle name="Notas 17 6" xfId="7590"/>
    <cellStyle name="Notas 17 7" xfId="11575"/>
    <cellStyle name="Notas 17 8" xfId="12983"/>
    <cellStyle name="Notas 17 9" xfId="14391"/>
    <cellStyle name="Notas 18" xfId="1307"/>
    <cellStyle name="Notas 18 10" xfId="19620"/>
    <cellStyle name="Notas 18 11" xfId="21028"/>
    <cellStyle name="Notas 18 12" xfId="22436"/>
    <cellStyle name="Notas 18 13" xfId="23844"/>
    <cellStyle name="Notas 18 14" xfId="25252"/>
    <cellStyle name="Notas 18 15" xfId="26660"/>
    <cellStyle name="Notas 18 16" xfId="28068"/>
    <cellStyle name="Notas 18 17" xfId="29477"/>
    <cellStyle name="Notas 18 18" xfId="30886"/>
    <cellStyle name="Notas 18 19" xfId="32294"/>
    <cellStyle name="Notas 18 2" xfId="4584"/>
    <cellStyle name="Notas 18 20" xfId="33452"/>
    <cellStyle name="Notas 18 21" xfId="34655"/>
    <cellStyle name="Notas 18 22" xfId="36522"/>
    <cellStyle name="Notas 18 23" xfId="37930"/>
    <cellStyle name="Notas 18 24" xfId="39336"/>
    <cellStyle name="Notas 18 25" xfId="40741"/>
    <cellStyle name="Notas 18 26" xfId="42145"/>
    <cellStyle name="Notas 18 27" xfId="43544"/>
    <cellStyle name="Notas 18 28" xfId="44940"/>
    <cellStyle name="Notas 18 29" xfId="46332"/>
    <cellStyle name="Notas 18 3" xfId="9382"/>
    <cellStyle name="Notas 18 30" xfId="47707"/>
    <cellStyle name="Notas 18 31" xfId="49066"/>
    <cellStyle name="Notas 18 32" xfId="50404"/>
    <cellStyle name="Notas 18 33" xfId="51713"/>
    <cellStyle name="Notas 18 34" xfId="52986"/>
    <cellStyle name="Notas 18 35" xfId="54192"/>
    <cellStyle name="Notas 18 36" xfId="55306"/>
    <cellStyle name="Notas 18 37" xfId="56310"/>
    <cellStyle name="Notas 18 4" xfId="11172"/>
    <cellStyle name="Notas 18 5" xfId="12580"/>
    <cellStyle name="Notas 18 6" xfId="13988"/>
    <cellStyle name="Notas 18 7" xfId="15396"/>
    <cellStyle name="Notas 18 8" xfId="16804"/>
    <cellStyle name="Notas 18 9" xfId="18212"/>
    <cellStyle name="Notas 19" xfId="2533"/>
    <cellStyle name="Notas 19 10" xfId="20581"/>
    <cellStyle name="Notas 19 11" xfId="21989"/>
    <cellStyle name="Notas 19 12" xfId="23397"/>
    <cellStyle name="Notas 19 13" xfId="24805"/>
    <cellStyle name="Notas 19 14" xfId="26213"/>
    <cellStyle name="Notas 19 15" xfId="27621"/>
    <cellStyle name="Notas 19 16" xfId="29029"/>
    <cellStyle name="Notas 19 17" xfId="30438"/>
    <cellStyle name="Notas 19 18" xfId="31846"/>
    <cellStyle name="Notas 19 19" xfId="33255"/>
    <cellStyle name="Notas 19 2" xfId="4722"/>
    <cellStyle name="Notas 19 20" xfId="13507"/>
    <cellStyle name="Notas 19 21" xfId="36074"/>
    <cellStyle name="Notas 19 22" xfId="37482"/>
    <cellStyle name="Notas 19 23" xfId="38888"/>
    <cellStyle name="Notas 19 24" xfId="40294"/>
    <cellStyle name="Notas 19 25" xfId="41698"/>
    <cellStyle name="Notas 19 26" xfId="43098"/>
    <cellStyle name="Notas 19 27" xfId="44497"/>
    <cellStyle name="Notas 19 28" xfId="45890"/>
    <cellStyle name="Notas 19 29" xfId="47267"/>
    <cellStyle name="Notas 19 3" xfId="10725"/>
    <cellStyle name="Notas 19 30" xfId="48633"/>
    <cellStyle name="Notas 19 31" xfId="49982"/>
    <cellStyle name="Notas 19 32" xfId="51300"/>
    <cellStyle name="Notas 19 33" xfId="52592"/>
    <cellStyle name="Notas 19 34" xfId="53826"/>
    <cellStyle name="Notas 19 35" xfId="54971"/>
    <cellStyle name="Notas 19 36" xfId="56017"/>
    <cellStyle name="Notas 19 37" xfId="56887"/>
    <cellStyle name="Notas 19 4" xfId="12133"/>
    <cellStyle name="Notas 19 5" xfId="13541"/>
    <cellStyle name="Notas 19 6" xfId="14949"/>
    <cellStyle name="Notas 19 7" xfId="16357"/>
    <cellStyle name="Notas 19 8" xfId="17765"/>
    <cellStyle name="Notas 19 9" xfId="19173"/>
    <cellStyle name="Notas 2" xfId="90"/>
    <cellStyle name="Notas 2 10" xfId="1422"/>
    <cellStyle name="Notas 2 11" xfId="1580"/>
    <cellStyle name="Notas 2 12" xfId="1738"/>
    <cellStyle name="Notas 2 13" xfId="1894"/>
    <cellStyle name="Notas 2 14" xfId="2049"/>
    <cellStyle name="Notas 2 15" xfId="2198"/>
    <cellStyle name="Notas 2 16" xfId="1561"/>
    <cellStyle name="Notas 2 17" xfId="2538"/>
    <cellStyle name="Notas 2 18" xfId="2692"/>
    <cellStyle name="Notas 2 19" xfId="2839"/>
    <cellStyle name="Notas 2 2" xfId="304"/>
    <cellStyle name="Notas 2 2 10" xfId="1619"/>
    <cellStyle name="Notas 2 2 11" xfId="1775"/>
    <cellStyle name="Notas 2 2 12" xfId="2245"/>
    <cellStyle name="Notas 2 2 13" xfId="2412"/>
    <cellStyle name="Notas 2 2 14" xfId="2401"/>
    <cellStyle name="Notas 2 2 15" xfId="2419"/>
    <cellStyle name="Notas 2 2 16" xfId="58227"/>
    <cellStyle name="Notas 2 2 2" xfId="389"/>
    <cellStyle name="Notas 2 2 2 10" xfId="1946"/>
    <cellStyle name="Notas 2 2 2 11" xfId="2098"/>
    <cellStyle name="Notas 2 2 2 12" xfId="2385"/>
    <cellStyle name="Notas 2 2 2 13" xfId="2433"/>
    <cellStyle name="Notas 2 2 2 14" xfId="2590"/>
    <cellStyle name="Notas 2 2 2 15" xfId="2741"/>
    <cellStyle name="Notas 2 2 2 16" xfId="58228"/>
    <cellStyle name="Notas 2 2 2 2" xfId="709"/>
    <cellStyle name="Notas 2 2 2 2 2" xfId="786"/>
    <cellStyle name="Notas 2 2 2 3" xfId="836"/>
    <cellStyle name="Notas 2 2 2 4" xfId="996"/>
    <cellStyle name="Notas 2 2 2 5" xfId="1156"/>
    <cellStyle name="Notas 2 2 2 6" xfId="1316"/>
    <cellStyle name="Notas 2 2 2 7" xfId="1475"/>
    <cellStyle name="Notas 2 2 2 8" xfId="1634"/>
    <cellStyle name="Notas 2 2 2 9" xfId="1790"/>
    <cellStyle name="Notas 2 2 3" xfId="814"/>
    <cellStyle name="Notas 2 2 4" xfId="802"/>
    <cellStyle name="Notas 2 2 5" xfId="821"/>
    <cellStyle name="Notas 2 2 6" xfId="981"/>
    <cellStyle name="Notas 2 2 7" xfId="1141"/>
    <cellStyle name="Notas 2 2 8" xfId="1301"/>
    <cellStyle name="Notas 2 2 9" xfId="1461"/>
    <cellStyle name="Notas 2 20" xfId="2652"/>
    <cellStyle name="Notas 2 21" xfId="58226"/>
    <cellStyle name="Notas 2 3" xfId="446"/>
    <cellStyle name="Notas 2 4" xfId="548"/>
    <cellStyle name="Notas 2 5" xfId="605"/>
    <cellStyle name="Notas 2 5 2" xfId="57926"/>
    <cellStyle name="Notas 2 6" xfId="662"/>
    <cellStyle name="Notas 2 6 2" xfId="58005"/>
    <cellStyle name="Notas 2 7" xfId="942"/>
    <cellStyle name="Notas 2 7 2" xfId="58074"/>
    <cellStyle name="Notas 2 8" xfId="1102"/>
    <cellStyle name="Notas 2 9" xfId="1262"/>
    <cellStyle name="Notas 20" xfId="2688"/>
    <cellStyle name="Notas 20 10" xfId="18563"/>
    <cellStyle name="Notas 20 11" xfId="19971"/>
    <cellStyle name="Notas 20 12" xfId="21379"/>
    <cellStyle name="Notas 20 13" xfId="22787"/>
    <cellStyle name="Notas 20 14" xfId="24195"/>
    <cellStyle name="Notas 20 15" xfId="25603"/>
    <cellStyle name="Notas 20 16" xfId="27011"/>
    <cellStyle name="Notas 20 17" xfId="28419"/>
    <cellStyle name="Notas 20 18" xfId="29829"/>
    <cellStyle name="Notas 20 19" xfId="31236"/>
    <cellStyle name="Notas 20 2" xfId="4845"/>
    <cellStyle name="Notas 20 20" xfId="33109"/>
    <cellStyle name="Notas 20 21" xfId="35716"/>
    <cellStyle name="Notas 20 22" xfId="33509"/>
    <cellStyle name="Notas 20 23" xfId="36874"/>
    <cellStyle name="Notas 20 24" xfId="38282"/>
    <cellStyle name="Notas 20 25" xfId="39688"/>
    <cellStyle name="Notas 20 26" xfId="41093"/>
    <cellStyle name="Notas 20 27" xfId="42495"/>
    <cellStyle name="Notas 20 28" xfId="43894"/>
    <cellStyle name="Notas 20 29" xfId="45290"/>
    <cellStyle name="Notas 20 3" xfId="8428"/>
    <cellStyle name="Notas 20 30" xfId="46678"/>
    <cellStyle name="Notas 20 31" xfId="48048"/>
    <cellStyle name="Notas 20 32" xfId="49401"/>
    <cellStyle name="Notas 20 33" xfId="50729"/>
    <cellStyle name="Notas 20 34" xfId="52033"/>
    <cellStyle name="Notas 20 35" xfId="53293"/>
    <cellStyle name="Notas 20 36" xfId="54487"/>
    <cellStyle name="Notas 20 37" xfId="55578"/>
    <cellStyle name="Notas 20 4" xfId="8736"/>
    <cellStyle name="Notas 20 5" xfId="11523"/>
    <cellStyle name="Notas 20 6" xfId="12931"/>
    <cellStyle name="Notas 20 7" xfId="14339"/>
    <cellStyle name="Notas 20 8" xfId="15747"/>
    <cellStyle name="Notas 20 9" xfId="17155"/>
    <cellStyle name="Notas 21" xfId="2834"/>
    <cellStyle name="Notas 21 10" xfId="7497"/>
    <cellStyle name="Notas 21 11" xfId="11421"/>
    <cellStyle name="Notas 21 12" xfId="12829"/>
    <cellStyle name="Notas 21 13" xfId="14237"/>
    <cellStyle name="Notas 21 14" xfId="15645"/>
    <cellStyle name="Notas 21 15" xfId="17053"/>
    <cellStyle name="Notas 21 16" xfId="18461"/>
    <cellStyle name="Notas 21 17" xfId="19869"/>
    <cellStyle name="Notas 21 18" xfId="21277"/>
    <cellStyle name="Notas 21 19" xfId="22685"/>
    <cellStyle name="Notas 21 2" xfId="4969"/>
    <cellStyle name="Notas 21 20" xfId="24910"/>
    <cellStyle name="Notas 21 21" xfId="28899"/>
    <cellStyle name="Notas 21 22" xfId="32513"/>
    <cellStyle name="Notas 21 23" xfId="34858"/>
    <cellStyle name="Notas 21 24" xfId="33175"/>
    <cellStyle name="Notas 21 25" xfId="33847"/>
    <cellStyle name="Notas 21 26" xfId="33265"/>
    <cellStyle name="Notas 21 27" xfId="32101"/>
    <cellStyle name="Notas 21 28" xfId="35040"/>
    <cellStyle name="Notas 21 29" xfId="36771"/>
    <cellStyle name="Notas 21 3" xfId="8554"/>
    <cellStyle name="Notas 21 30" xfId="38179"/>
    <cellStyle name="Notas 21 31" xfId="39585"/>
    <cellStyle name="Notas 21 32" xfId="40990"/>
    <cellStyle name="Notas 21 33" xfId="42393"/>
    <cellStyle name="Notas 21 34" xfId="43792"/>
    <cellStyle name="Notas 21 35" xfId="45188"/>
    <cellStyle name="Notas 21 36" xfId="46578"/>
    <cellStyle name="Notas 21 37" xfId="47950"/>
    <cellStyle name="Notas 21 4" xfId="9672"/>
    <cellStyle name="Notas 21 5" xfId="9764"/>
    <cellStyle name="Notas 21 6" xfId="8326"/>
    <cellStyle name="Notas 21 7" xfId="8257"/>
    <cellStyle name="Notas 21 8" xfId="8987"/>
    <cellStyle name="Notas 21 9" xfId="9612"/>
    <cellStyle name="Notas 22" xfId="5089"/>
    <cellStyle name="Notas 22 10" xfId="21254"/>
    <cellStyle name="Notas 22 11" xfId="22662"/>
    <cellStyle name="Notas 22 12" xfId="24070"/>
    <cellStyle name="Notas 22 13" xfId="25478"/>
    <cellStyle name="Notas 22 14" xfId="26886"/>
    <cellStyle name="Notas 22 15" xfId="28294"/>
    <cellStyle name="Notas 22 16" xfId="29703"/>
    <cellStyle name="Notas 22 17" xfId="31110"/>
    <cellStyle name="Notas 22 18" xfId="32520"/>
    <cellStyle name="Notas 22 19" xfId="33927"/>
    <cellStyle name="Notas 22 2" xfId="9583"/>
    <cellStyle name="Notas 22 20" xfId="34898"/>
    <cellStyle name="Notas 22 21" xfId="36748"/>
    <cellStyle name="Notas 22 22" xfId="38156"/>
    <cellStyle name="Notas 22 23" xfId="39562"/>
    <cellStyle name="Notas 22 24" xfId="40967"/>
    <cellStyle name="Notas 22 25" xfId="42370"/>
    <cellStyle name="Notas 22 26" xfId="43769"/>
    <cellStyle name="Notas 22 27" xfId="45165"/>
    <cellStyle name="Notas 22 28" xfId="46555"/>
    <cellStyle name="Notas 22 29" xfId="47928"/>
    <cellStyle name="Notas 22 3" xfId="11398"/>
    <cellStyle name="Notas 22 30" xfId="49284"/>
    <cellStyle name="Notas 22 31" xfId="50617"/>
    <cellStyle name="Notas 22 32" xfId="51922"/>
    <cellStyle name="Notas 22 33" xfId="53186"/>
    <cellStyle name="Notas 22 34" xfId="54383"/>
    <cellStyle name="Notas 22 35" xfId="55482"/>
    <cellStyle name="Notas 22 36" xfId="56457"/>
    <cellStyle name="Notas 22 37" xfId="57235"/>
    <cellStyle name="Notas 22 4" xfId="12806"/>
    <cellStyle name="Notas 22 5" xfId="14214"/>
    <cellStyle name="Notas 22 6" xfId="15622"/>
    <cellStyle name="Notas 22 7" xfId="17030"/>
    <cellStyle name="Notas 22 8" xfId="18438"/>
    <cellStyle name="Notas 22 9" xfId="19846"/>
    <cellStyle name="Notas 23" xfId="5220"/>
    <cellStyle name="Notas 23 10" xfId="18403"/>
    <cellStyle name="Notas 23 11" xfId="19811"/>
    <cellStyle name="Notas 23 12" xfId="21219"/>
    <cellStyle name="Notas 23 13" xfId="22627"/>
    <cellStyle name="Notas 23 14" xfId="24035"/>
    <cellStyle name="Notas 23 15" xfId="25443"/>
    <cellStyle name="Notas 23 16" xfId="26851"/>
    <cellStyle name="Notas 23 17" xfId="28259"/>
    <cellStyle name="Notas 23 18" xfId="29668"/>
    <cellStyle name="Notas 23 19" xfId="31076"/>
    <cellStyle name="Notas 23 2" xfId="9712"/>
    <cellStyle name="Notas 23 20" xfId="33853"/>
    <cellStyle name="Notas 23 21" xfId="35760"/>
    <cellStyle name="Notas 23 22" xfId="34863"/>
    <cellStyle name="Notas 23 23" xfId="36713"/>
    <cellStyle name="Notas 23 24" xfId="38121"/>
    <cellStyle name="Notas 23 25" xfId="39527"/>
    <cellStyle name="Notas 23 26" xfId="40932"/>
    <cellStyle name="Notas 23 27" xfId="42335"/>
    <cellStyle name="Notas 23 28" xfId="43734"/>
    <cellStyle name="Notas 23 29" xfId="45130"/>
    <cellStyle name="Notas 23 3" xfId="9443"/>
    <cellStyle name="Notas 23 30" xfId="46520"/>
    <cellStyle name="Notas 23 31" xfId="47894"/>
    <cellStyle name="Notas 23 32" xfId="49251"/>
    <cellStyle name="Notas 23 33" xfId="50584"/>
    <cellStyle name="Notas 23 34" xfId="51889"/>
    <cellStyle name="Notas 23 35" xfId="53157"/>
    <cellStyle name="Notas 23 36" xfId="54358"/>
    <cellStyle name="Notas 23 37" xfId="55462"/>
    <cellStyle name="Notas 23 4" xfId="8836"/>
    <cellStyle name="Notas 23 5" xfId="11363"/>
    <cellStyle name="Notas 23 6" xfId="12771"/>
    <cellStyle name="Notas 23 7" xfId="14179"/>
    <cellStyle name="Notas 23 8" xfId="15587"/>
    <cellStyle name="Notas 23 9" xfId="16995"/>
    <cellStyle name="Notas 24" xfId="5346"/>
    <cellStyle name="Notas 24 10" xfId="13580"/>
    <cellStyle name="Notas 24 11" xfId="14988"/>
    <cellStyle name="Notas 24 12" xfId="16396"/>
    <cellStyle name="Notas 24 13" xfId="17804"/>
    <cellStyle name="Notas 24 14" xfId="19212"/>
    <cellStyle name="Notas 24 15" xfId="20620"/>
    <cellStyle name="Notas 24 16" xfId="22028"/>
    <cellStyle name="Notas 24 17" xfId="23436"/>
    <cellStyle name="Notas 24 18" xfId="24844"/>
    <cellStyle name="Notas 24 19" xfId="26252"/>
    <cellStyle name="Notas 24 2" xfId="9835"/>
    <cellStyle name="Notas 24 20" xfId="31768"/>
    <cellStyle name="Notas 24 21" xfId="32206"/>
    <cellStyle name="Notas 24 22" xfId="26898"/>
    <cellStyle name="Notas 24 23" xfId="34052"/>
    <cellStyle name="Notas 24 24" xfId="26313"/>
    <cellStyle name="Notas 24 25" xfId="33024"/>
    <cellStyle name="Notas 24 26" xfId="36114"/>
    <cellStyle name="Notas 24 27" xfId="37522"/>
    <cellStyle name="Notas 24 28" xfId="38928"/>
    <cellStyle name="Notas 24 29" xfId="40334"/>
    <cellStyle name="Notas 24 3" xfId="7207"/>
    <cellStyle name="Notas 24 30" xfId="41738"/>
    <cellStyle name="Notas 24 31" xfId="43138"/>
    <cellStyle name="Notas 24 32" xfId="44537"/>
    <cellStyle name="Notas 24 33" xfId="45930"/>
    <cellStyle name="Notas 24 34" xfId="47307"/>
    <cellStyle name="Notas 24 35" xfId="48673"/>
    <cellStyle name="Notas 24 36" xfId="50019"/>
    <cellStyle name="Notas 24 37" xfId="51335"/>
    <cellStyle name="Notas 24 4" xfId="9492"/>
    <cellStyle name="Notas 24 5" xfId="7849"/>
    <cellStyle name="Notas 24 6" xfId="7104"/>
    <cellStyle name="Notas 24 7" xfId="8219"/>
    <cellStyle name="Notas 24 8" xfId="10764"/>
    <cellStyle name="Notas 24 9" xfId="12172"/>
    <cellStyle name="Notas 25" xfId="5472"/>
    <cellStyle name="Notas 25 10" xfId="12097"/>
    <cellStyle name="Notas 25 11" xfId="13505"/>
    <cellStyle name="Notas 25 12" xfId="14913"/>
    <cellStyle name="Notas 25 13" xfId="16321"/>
    <cellStyle name="Notas 25 14" xfId="17729"/>
    <cellStyle name="Notas 25 15" xfId="19137"/>
    <cellStyle name="Notas 25 16" xfId="20545"/>
    <cellStyle name="Notas 25 17" xfId="21953"/>
    <cellStyle name="Notas 25 18" xfId="23361"/>
    <cellStyle name="Notas 25 19" xfId="24769"/>
    <cellStyle name="Notas 25 2" xfId="9956"/>
    <cellStyle name="Notas 25 20" xfId="34990"/>
    <cellStyle name="Notas 25 21" xfId="34285"/>
    <cellStyle name="Notas 25 22" xfId="32269"/>
    <cellStyle name="Notas 25 23" xfId="32626"/>
    <cellStyle name="Notas 25 24" xfId="33822"/>
    <cellStyle name="Notas 25 25" xfId="30542"/>
    <cellStyle name="Notas 25 26" xfId="33473"/>
    <cellStyle name="Notas 25 27" xfId="36038"/>
    <cellStyle name="Notas 25 28" xfId="37446"/>
    <cellStyle name="Notas 25 29" xfId="38854"/>
    <cellStyle name="Notas 25 3" xfId="8381"/>
    <cellStyle name="Notas 25 30" xfId="40260"/>
    <cellStyle name="Notas 25 31" xfId="41664"/>
    <cellStyle name="Notas 25 32" xfId="43064"/>
    <cellStyle name="Notas 25 33" xfId="44463"/>
    <cellStyle name="Notas 25 34" xfId="45856"/>
    <cellStyle name="Notas 25 35" xfId="47235"/>
    <cellStyle name="Notas 25 36" xfId="48601"/>
    <cellStyle name="Notas 25 37" xfId="49951"/>
    <cellStyle name="Notas 25 4" xfId="9497"/>
    <cellStyle name="Notas 25 5" xfId="8046"/>
    <cellStyle name="Notas 25 6" xfId="9195"/>
    <cellStyle name="Notas 25 7" xfId="9640"/>
    <cellStyle name="Notas 25 8" xfId="9770"/>
    <cellStyle name="Notas 25 9" xfId="10689"/>
    <cellStyle name="Notas 26" xfId="5594"/>
    <cellStyle name="Notas 26 10" xfId="20541"/>
    <cellStyle name="Notas 26 11" xfId="21949"/>
    <cellStyle name="Notas 26 12" xfId="23357"/>
    <cellStyle name="Notas 26 13" xfId="24765"/>
    <cellStyle name="Notas 26 14" xfId="26173"/>
    <cellStyle name="Notas 26 15" xfId="27581"/>
    <cellStyle name="Notas 26 16" xfId="28989"/>
    <cellStyle name="Notas 26 17" xfId="30399"/>
    <cellStyle name="Notas 26 18" xfId="31806"/>
    <cellStyle name="Notas 26 19" xfId="33215"/>
    <cellStyle name="Notas 26 2" xfId="10075"/>
    <cellStyle name="Notas 26 20" xfId="32211"/>
    <cellStyle name="Notas 26 21" xfId="36034"/>
    <cellStyle name="Notas 26 22" xfId="37442"/>
    <cellStyle name="Notas 26 23" xfId="38850"/>
    <cellStyle name="Notas 26 24" xfId="40256"/>
    <cellStyle name="Notas 26 25" xfId="41660"/>
    <cellStyle name="Notas 26 26" xfId="43060"/>
    <cellStyle name="Notas 26 27" xfId="44459"/>
    <cellStyle name="Notas 26 28" xfId="45852"/>
    <cellStyle name="Notas 26 29" xfId="47231"/>
    <cellStyle name="Notas 26 3" xfId="10685"/>
    <cellStyle name="Notas 26 30" xfId="48597"/>
    <cellStyle name="Notas 26 31" xfId="49947"/>
    <cellStyle name="Notas 26 32" xfId="51266"/>
    <cellStyle name="Notas 26 33" xfId="52559"/>
    <cellStyle name="Notas 26 34" xfId="53797"/>
    <cellStyle name="Notas 26 35" xfId="54951"/>
    <cellStyle name="Notas 26 36" xfId="56002"/>
    <cellStyle name="Notas 26 37" xfId="56880"/>
    <cellStyle name="Notas 26 4" xfId="12093"/>
    <cellStyle name="Notas 26 5" xfId="13501"/>
    <cellStyle name="Notas 26 6" xfId="14909"/>
    <cellStyle name="Notas 26 7" xfId="16317"/>
    <cellStyle name="Notas 26 8" xfId="17725"/>
    <cellStyle name="Notas 26 9" xfId="19133"/>
    <cellStyle name="Notas 27" xfId="4652"/>
    <cellStyle name="Notas 27 10" xfId="18840"/>
    <cellStyle name="Notas 27 11" xfId="20248"/>
    <cellStyle name="Notas 27 12" xfId="21656"/>
    <cellStyle name="Notas 27 13" xfId="23064"/>
    <cellStyle name="Notas 27 14" xfId="24472"/>
    <cellStyle name="Notas 27 15" xfId="25880"/>
    <cellStyle name="Notas 27 16" xfId="27288"/>
    <cellStyle name="Notas 27 17" xfId="28696"/>
    <cellStyle name="Notas 27 18" xfId="30106"/>
    <cellStyle name="Notas 27 19" xfId="31513"/>
    <cellStyle name="Notas 27 2" xfId="9192"/>
    <cellStyle name="Notas 27 20" xfId="31810"/>
    <cellStyle name="Notas 27 21" xfId="32287"/>
    <cellStyle name="Notas 27 22" xfId="35400"/>
    <cellStyle name="Notas 27 23" xfId="37150"/>
    <cellStyle name="Notas 27 24" xfId="38558"/>
    <cellStyle name="Notas 27 25" xfId="39964"/>
    <cellStyle name="Notas 27 26" xfId="41369"/>
    <cellStyle name="Notas 27 27" xfId="42771"/>
    <cellStyle name="Notas 27 28" xfId="44170"/>
    <cellStyle name="Notas 27 29" xfId="45566"/>
    <cellStyle name="Notas 27 3" xfId="10130"/>
    <cellStyle name="Notas 27 30" xfId="46951"/>
    <cellStyle name="Notas 27 31" xfId="48321"/>
    <cellStyle name="Notas 27 32" xfId="49673"/>
    <cellStyle name="Notas 27 33" xfId="50998"/>
    <cellStyle name="Notas 27 34" xfId="52297"/>
    <cellStyle name="Notas 27 35" xfId="53546"/>
    <cellStyle name="Notas 27 36" xfId="54725"/>
    <cellStyle name="Notas 27 37" xfId="55799"/>
    <cellStyle name="Notas 27 4" xfId="7504"/>
    <cellStyle name="Notas 27 5" xfId="11800"/>
    <cellStyle name="Notas 27 6" xfId="13208"/>
    <cellStyle name="Notas 27 7" xfId="14616"/>
    <cellStyle name="Notas 27 8" xfId="16024"/>
    <cellStyle name="Notas 27 9" xfId="17432"/>
    <cellStyle name="Notas 28" xfId="5861"/>
    <cellStyle name="Notas 28 10" xfId="16131"/>
    <cellStyle name="Notas 28 11" xfId="17539"/>
    <cellStyle name="Notas 28 12" xfId="18947"/>
    <cellStyle name="Notas 28 13" xfId="20355"/>
    <cellStyle name="Notas 28 14" xfId="21763"/>
    <cellStyle name="Notas 28 15" xfId="23171"/>
    <cellStyle name="Notas 28 16" xfId="24579"/>
    <cellStyle name="Notas 28 17" xfId="25987"/>
    <cellStyle name="Notas 28 18" xfId="27395"/>
    <cellStyle name="Notas 28 19" xfId="28803"/>
    <cellStyle name="Notas 28 2" xfId="10320"/>
    <cellStyle name="Notas 28 20" xfId="32393"/>
    <cellStyle name="Notas 28 21" xfId="31832"/>
    <cellStyle name="Notas 28 22" xfId="35449"/>
    <cellStyle name="Notas 28 23" xfId="31318"/>
    <cellStyle name="Notas 28 24" xfId="35849"/>
    <cellStyle name="Notas 28 25" xfId="37257"/>
    <cellStyle name="Notas 28 26" xfId="38665"/>
    <cellStyle name="Notas 28 27" xfId="40071"/>
    <cellStyle name="Notas 28 28" xfId="41476"/>
    <cellStyle name="Notas 28 29" xfId="42876"/>
    <cellStyle name="Notas 28 3" xfId="9055"/>
    <cellStyle name="Notas 28 30" xfId="44275"/>
    <cellStyle name="Notas 28 31" xfId="45670"/>
    <cellStyle name="Notas 28 32" xfId="47052"/>
    <cellStyle name="Notas 28 33" xfId="48419"/>
    <cellStyle name="Notas 28 34" xfId="49769"/>
    <cellStyle name="Notas 28 35" xfId="51089"/>
    <cellStyle name="Notas 28 36" xfId="52385"/>
    <cellStyle name="Notas 28 37" xfId="53629"/>
    <cellStyle name="Notas 28 4" xfId="9275"/>
    <cellStyle name="Notas 28 5" xfId="8412"/>
    <cellStyle name="Notas 28 6" xfId="10499"/>
    <cellStyle name="Notas 28 7" xfId="11907"/>
    <cellStyle name="Notas 28 8" xfId="13315"/>
    <cellStyle name="Notas 28 9" xfId="14723"/>
    <cellStyle name="Notas 29" xfId="5988"/>
    <cellStyle name="Notas 29 10" xfId="21703"/>
    <cellStyle name="Notas 29 11" xfId="23111"/>
    <cellStyle name="Notas 29 12" xfId="24519"/>
    <cellStyle name="Notas 29 13" xfId="25927"/>
    <cellStyle name="Notas 29 14" xfId="27335"/>
    <cellStyle name="Notas 29 15" xfId="28743"/>
    <cellStyle name="Notas 29 16" xfId="30153"/>
    <cellStyle name="Notas 29 17" xfId="31560"/>
    <cellStyle name="Notas 29 18" xfId="32970"/>
    <cellStyle name="Notas 29 19" xfId="34376"/>
    <cellStyle name="Notas 29 2" xfId="10439"/>
    <cellStyle name="Notas 29 20" xfId="35789"/>
    <cellStyle name="Notas 29 21" xfId="37197"/>
    <cellStyle name="Notas 29 22" xfId="38605"/>
    <cellStyle name="Notas 29 23" xfId="40011"/>
    <cellStyle name="Notas 29 24" xfId="41416"/>
    <cellStyle name="Notas 29 25" xfId="42818"/>
    <cellStyle name="Notas 29 26" xfId="44217"/>
    <cellStyle name="Notas 29 27" xfId="45613"/>
    <cellStyle name="Notas 29 28" xfId="46997"/>
    <cellStyle name="Notas 29 29" xfId="48366"/>
    <cellStyle name="Notas 29 3" xfId="11847"/>
    <cellStyle name="Notas 29 30" xfId="49717"/>
    <cellStyle name="Notas 29 31" xfId="51039"/>
    <cellStyle name="Notas 29 32" xfId="52337"/>
    <cellStyle name="Notas 29 33" xfId="53582"/>
    <cellStyle name="Notas 29 34" xfId="54753"/>
    <cellStyle name="Notas 29 35" xfId="55822"/>
    <cellStyle name="Notas 29 36" xfId="56747"/>
    <cellStyle name="Notas 29 37" xfId="57453"/>
    <cellStyle name="Notas 29 4" xfId="13255"/>
    <cellStyle name="Notas 29 5" xfId="14663"/>
    <cellStyle name="Notas 29 6" xfId="16071"/>
    <cellStyle name="Notas 29 7" xfId="17479"/>
    <cellStyle name="Notas 29 8" xfId="18887"/>
    <cellStyle name="Notas 29 9" xfId="20295"/>
    <cellStyle name="Notas 3" xfId="295"/>
    <cellStyle name="Notas 3 10" xfId="1586"/>
    <cellStyle name="Notas 3 11" xfId="1744"/>
    <cellStyle name="Notas 3 12" xfId="2352"/>
    <cellStyle name="Notas 3 13" xfId="2298"/>
    <cellStyle name="Notas 3 14" xfId="2403"/>
    <cellStyle name="Notas 3 15" xfId="2315"/>
    <cellStyle name="Notas 3 16" xfId="3112"/>
    <cellStyle name="Notas 3 17" xfId="58229"/>
    <cellStyle name="Notas 3 2" xfId="711"/>
    <cellStyle name="Notas 3 2 10" xfId="1879"/>
    <cellStyle name="Notas 3 2 11" xfId="2034"/>
    <cellStyle name="Notas 3 2 12" xfId="2231"/>
    <cellStyle name="Notas 3 2 13" xfId="2322"/>
    <cellStyle name="Notas 3 2 14" xfId="2523"/>
    <cellStyle name="Notas 3 2 15" xfId="2679"/>
    <cellStyle name="Notas 3 2 16" xfId="57966"/>
    <cellStyle name="Notas 3 2 17" xfId="58230"/>
    <cellStyle name="Notas 3 2 2" xfId="700"/>
    <cellStyle name="Notas 3 2 3" xfId="728"/>
    <cellStyle name="Notas 3 2 4" xfId="927"/>
    <cellStyle name="Notas 3 2 5" xfId="1087"/>
    <cellStyle name="Notas 3 2 6" xfId="1247"/>
    <cellStyle name="Notas 3 2 7" xfId="1407"/>
    <cellStyle name="Notas 3 2 8" xfId="1565"/>
    <cellStyle name="Notas 3 2 9" xfId="1723"/>
    <cellStyle name="Notas 3 3" xfId="532"/>
    <cellStyle name="Notas 3 3 2" xfId="58045"/>
    <cellStyle name="Notas 3 4" xfId="805"/>
    <cellStyle name="Notas 3 4 2" xfId="58114"/>
    <cellStyle name="Notas 3 5" xfId="712"/>
    <cellStyle name="Notas 3 6" xfId="948"/>
    <cellStyle name="Notas 3 7" xfId="1108"/>
    <cellStyle name="Notas 3 8" xfId="1268"/>
    <cellStyle name="Notas 3 9" xfId="1428"/>
    <cellStyle name="Notas 30" xfId="6115"/>
    <cellStyle name="Notas 30 10" xfId="21820"/>
    <cellStyle name="Notas 30 11" xfId="23228"/>
    <cellStyle name="Notas 30 12" xfId="24636"/>
    <cellStyle name="Notas 30 13" xfId="26044"/>
    <cellStyle name="Notas 30 14" xfId="27452"/>
    <cellStyle name="Notas 30 15" xfId="28860"/>
    <cellStyle name="Notas 30 16" xfId="30270"/>
    <cellStyle name="Notas 30 17" xfId="31677"/>
    <cellStyle name="Notas 30 18" xfId="33087"/>
    <cellStyle name="Notas 30 19" xfId="34493"/>
    <cellStyle name="Notas 30 2" xfId="10556"/>
    <cellStyle name="Notas 30 20" xfId="35905"/>
    <cellStyle name="Notas 30 21" xfId="37313"/>
    <cellStyle name="Notas 30 22" xfId="38721"/>
    <cellStyle name="Notas 30 23" xfId="40127"/>
    <cellStyle name="Notas 30 24" xfId="41532"/>
    <cellStyle name="Notas 30 25" xfId="42932"/>
    <cellStyle name="Notas 30 26" xfId="44331"/>
    <cellStyle name="Notas 30 27" xfId="45726"/>
    <cellStyle name="Notas 30 28" xfId="47107"/>
    <cellStyle name="Notas 30 29" xfId="48474"/>
    <cellStyle name="Notas 30 3" xfId="11964"/>
    <cellStyle name="Notas 30 30" xfId="49824"/>
    <cellStyle name="Notas 30 31" xfId="51144"/>
    <cellStyle name="Notas 30 32" xfId="52439"/>
    <cellStyle name="Notas 30 33" xfId="53680"/>
    <cellStyle name="Notas 30 34" xfId="54844"/>
    <cellStyle name="Notas 30 35" xfId="55906"/>
    <cellStyle name="Notas 30 36" xfId="56810"/>
    <cellStyle name="Notas 30 37" xfId="57490"/>
    <cellStyle name="Notas 30 4" xfId="13372"/>
    <cellStyle name="Notas 30 5" xfId="14780"/>
    <cellStyle name="Notas 30 6" xfId="16188"/>
    <cellStyle name="Notas 30 7" xfId="17596"/>
    <cellStyle name="Notas 30 8" xfId="19004"/>
    <cellStyle name="Notas 30 9" xfId="20412"/>
    <cellStyle name="Notas 31" xfId="6242"/>
    <cellStyle name="Notas 31 10" xfId="21937"/>
    <cellStyle name="Notas 31 11" xfId="23345"/>
    <cellStyle name="Notas 31 12" xfId="24753"/>
    <cellStyle name="Notas 31 13" xfId="26161"/>
    <cellStyle name="Notas 31 14" xfId="27569"/>
    <cellStyle name="Notas 31 15" xfId="28977"/>
    <cellStyle name="Notas 31 16" xfId="30387"/>
    <cellStyle name="Notas 31 17" xfId="31794"/>
    <cellStyle name="Notas 31 18" xfId="33203"/>
    <cellStyle name="Notas 31 19" xfId="34610"/>
    <cellStyle name="Notas 31 2" xfId="10673"/>
    <cellStyle name="Notas 31 20" xfId="36022"/>
    <cellStyle name="Notas 31 21" xfId="37430"/>
    <cellStyle name="Notas 31 22" xfId="38838"/>
    <cellStyle name="Notas 31 23" xfId="40244"/>
    <cellStyle name="Notas 31 24" xfId="41648"/>
    <cellStyle name="Notas 31 25" xfId="43048"/>
    <cellStyle name="Notas 31 26" xfId="44447"/>
    <cellStyle name="Notas 31 27" xfId="45840"/>
    <cellStyle name="Notas 31 28" xfId="47219"/>
    <cellStyle name="Notas 31 29" xfId="48585"/>
    <cellStyle name="Notas 31 3" xfId="12081"/>
    <cellStyle name="Notas 31 30" xfId="49935"/>
    <cellStyle name="Notas 31 31" xfId="51254"/>
    <cellStyle name="Notas 31 32" xfId="52547"/>
    <cellStyle name="Notas 31 33" xfId="53785"/>
    <cellStyle name="Notas 31 34" xfId="54939"/>
    <cellStyle name="Notas 31 35" xfId="55990"/>
    <cellStyle name="Notas 31 36" xfId="56869"/>
    <cellStyle name="Notas 31 37" xfId="57527"/>
    <cellStyle name="Notas 31 4" xfId="13489"/>
    <cellStyle name="Notas 31 5" xfId="14897"/>
    <cellStyle name="Notas 31 6" xfId="16305"/>
    <cellStyle name="Notas 31 7" xfId="17713"/>
    <cellStyle name="Notas 31 8" xfId="19121"/>
    <cellStyle name="Notas 31 9" xfId="20529"/>
    <cellStyle name="Notas 32" xfId="6369"/>
    <cellStyle name="Notas 32 10" xfId="22051"/>
    <cellStyle name="Notas 32 11" xfId="23459"/>
    <cellStyle name="Notas 32 12" xfId="24867"/>
    <cellStyle name="Notas 32 13" xfId="26275"/>
    <cellStyle name="Notas 32 14" xfId="27683"/>
    <cellStyle name="Notas 32 15" xfId="29092"/>
    <cellStyle name="Notas 32 16" xfId="30501"/>
    <cellStyle name="Notas 32 17" xfId="31909"/>
    <cellStyle name="Notas 32 18" xfId="33318"/>
    <cellStyle name="Notas 32 19" xfId="34726"/>
    <cellStyle name="Notas 32 2" xfId="10787"/>
    <cellStyle name="Notas 32 20" xfId="36137"/>
    <cellStyle name="Notas 32 21" xfId="37545"/>
    <cellStyle name="Notas 32 22" xfId="38951"/>
    <cellStyle name="Notas 32 23" xfId="40357"/>
    <cellStyle name="Notas 32 24" xfId="41761"/>
    <cellStyle name="Notas 32 25" xfId="43161"/>
    <cellStyle name="Notas 32 26" xfId="44560"/>
    <cellStyle name="Notas 32 27" xfId="45953"/>
    <cellStyle name="Notas 32 28" xfId="47330"/>
    <cellStyle name="Notas 32 29" xfId="48695"/>
    <cellStyle name="Notas 32 3" xfId="12195"/>
    <cellStyle name="Notas 32 30" xfId="50041"/>
    <cellStyle name="Notas 32 31" xfId="51357"/>
    <cellStyle name="Notas 32 32" xfId="52646"/>
    <cellStyle name="Notas 32 33" xfId="53877"/>
    <cellStyle name="Notas 32 34" xfId="55020"/>
    <cellStyle name="Notas 32 35" xfId="56061"/>
    <cellStyle name="Notas 32 36" xfId="56926"/>
    <cellStyle name="Notas 32 37" xfId="57563"/>
    <cellStyle name="Notas 32 4" xfId="13603"/>
    <cellStyle name="Notas 32 5" xfId="15011"/>
    <cellStyle name="Notas 32 6" xfId="16419"/>
    <cellStyle name="Notas 32 7" xfId="17827"/>
    <cellStyle name="Notas 32 8" xfId="19235"/>
    <cellStyle name="Notas 32 9" xfId="20643"/>
    <cellStyle name="Notas 33" xfId="6496"/>
    <cellStyle name="Notas 33 10" xfId="22167"/>
    <cellStyle name="Notas 33 11" xfId="23575"/>
    <cellStyle name="Notas 33 12" xfId="24983"/>
    <cellStyle name="Notas 33 13" xfId="26391"/>
    <cellStyle name="Notas 33 14" xfId="27799"/>
    <cellStyle name="Notas 33 15" xfId="29208"/>
    <cellStyle name="Notas 33 16" xfId="30617"/>
    <cellStyle name="Notas 33 17" xfId="32025"/>
    <cellStyle name="Notas 33 18" xfId="33434"/>
    <cellStyle name="Notas 33 19" xfId="34842"/>
    <cellStyle name="Notas 33 2" xfId="10903"/>
    <cellStyle name="Notas 33 20" xfId="36253"/>
    <cellStyle name="Notas 33 21" xfId="37661"/>
    <cellStyle name="Notas 33 22" xfId="39067"/>
    <cellStyle name="Notas 33 23" xfId="40472"/>
    <cellStyle name="Notas 33 24" xfId="41876"/>
    <cellStyle name="Notas 33 25" xfId="43276"/>
    <cellStyle name="Notas 33 26" xfId="44674"/>
    <cellStyle name="Notas 33 27" xfId="46066"/>
    <cellStyle name="Notas 33 28" xfId="47443"/>
    <cellStyle name="Notas 33 29" xfId="48808"/>
    <cellStyle name="Notas 33 3" xfId="12311"/>
    <cellStyle name="Notas 33 30" xfId="50149"/>
    <cellStyle name="Notas 33 31" xfId="51462"/>
    <cellStyle name="Notas 33 32" xfId="52747"/>
    <cellStyle name="Notas 33 33" xfId="53968"/>
    <cellStyle name="Notas 33 34" xfId="55106"/>
    <cellStyle name="Notas 33 35" xfId="56135"/>
    <cellStyle name="Notas 33 36" xfId="56986"/>
    <cellStyle name="Notas 33 37" xfId="57599"/>
    <cellStyle name="Notas 33 4" xfId="13719"/>
    <cellStyle name="Notas 33 5" xfId="15127"/>
    <cellStyle name="Notas 33 6" xfId="16535"/>
    <cellStyle name="Notas 33 7" xfId="17943"/>
    <cellStyle name="Notas 33 8" xfId="19351"/>
    <cellStyle name="Notas 33 9" xfId="20759"/>
    <cellStyle name="Notas 34" xfId="6623"/>
    <cellStyle name="Notas 34 10" xfId="22281"/>
    <cellStyle name="Notas 34 11" xfId="23689"/>
    <cellStyle name="Notas 34 12" xfId="25097"/>
    <cellStyle name="Notas 34 13" xfId="26505"/>
    <cellStyle name="Notas 34 14" xfId="27913"/>
    <cellStyle name="Notas 34 15" xfId="29322"/>
    <cellStyle name="Notas 34 16" xfId="30731"/>
    <cellStyle name="Notas 34 17" xfId="32139"/>
    <cellStyle name="Notas 34 18" xfId="33547"/>
    <cellStyle name="Notas 34 19" xfId="34956"/>
    <cellStyle name="Notas 34 2" xfId="11017"/>
    <cellStyle name="Notas 34 20" xfId="36367"/>
    <cellStyle name="Notas 34 21" xfId="37775"/>
    <cellStyle name="Notas 34 22" xfId="39181"/>
    <cellStyle name="Notas 34 23" xfId="40586"/>
    <cellStyle name="Notas 34 24" xfId="41990"/>
    <cellStyle name="Notas 34 25" xfId="43390"/>
    <cellStyle name="Notas 34 26" xfId="44787"/>
    <cellStyle name="Notas 34 27" xfId="46179"/>
    <cellStyle name="Notas 34 28" xfId="47556"/>
    <cellStyle name="Notas 34 29" xfId="48918"/>
    <cellStyle name="Notas 34 3" xfId="12425"/>
    <cellStyle name="Notas 34 30" xfId="50257"/>
    <cellStyle name="Notas 34 31" xfId="51567"/>
    <cellStyle name="Notas 34 32" xfId="52847"/>
    <cellStyle name="Notas 34 33" xfId="54064"/>
    <cellStyle name="Notas 34 34" xfId="55192"/>
    <cellStyle name="Notas 34 35" xfId="56210"/>
    <cellStyle name="Notas 34 36" xfId="57040"/>
    <cellStyle name="Notas 34 37" xfId="57635"/>
    <cellStyle name="Notas 34 4" xfId="13833"/>
    <cellStyle name="Notas 34 5" xfId="15241"/>
    <cellStyle name="Notas 34 6" xfId="16649"/>
    <cellStyle name="Notas 34 7" xfId="18057"/>
    <cellStyle name="Notas 34 8" xfId="19465"/>
    <cellStyle name="Notas 34 9" xfId="20873"/>
    <cellStyle name="Notas 35" xfId="6750"/>
    <cellStyle name="Notas 35 10" xfId="22393"/>
    <cellStyle name="Notas 35 11" xfId="23801"/>
    <cellStyle name="Notas 35 12" xfId="25209"/>
    <cellStyle name="Notas 35 13" xfId="26617"/>
    <cellStyle name="Notas 35 14" xfId="28025"/>
    <cellStyle name="Notas 35 15" xfId="29434"/>
    <cellStyle name="Notas 35 16" xfId="30843"/>
    <cellStyle name="Notas 35 17" xfId="32251"/>
    <cellStyle name="Notas 35 18" xfId="33659"/>
    <cellStyle name="Notas 35 19" xfId="35067"/>
    <cellStyle name="Notas 35 2" xfId="11129"/>
    <cellStyle name="Notas 35 20" xfId="36479"/>
    <cellStyle name="Notas 35 21" xfId="37887"/>
    <cellStyle name="Notas 35 22" xfId="39293"/>
    <cellStyle name="Notas 35 23" xfId="40698"/>
    <cellStyle name="Notas 35 24" xfId="42102"/>
    <cellStyle name="Notas 35 25" xfId="43501"/>
    <cellStyle name="Notas 35 26" xfId="44897"/>
    <cellStyle name="Notas 35 27" xfId="46289"/>
    <cellStyle name="Notas 35 28" xfId="47666"/>
    <cellStyle name="Notas 35 29" xfId="49025"/>
    <cellStyle name="Notas 35 3" xfId="12537"/>
    <cellStyle name="Notas 35 30" xfId="50364"/>
    <cellStyle name="Notas 35 31" xfId="51674"/>
    <cellStyle name="Notas 35 32" xfId="52950"/>
    <cellStyle name="Notas 35 33" xfId="54157"/>
    <cellStyle name="Notas 35 34" xfId="55277"/>
    <cellStyle name="Notas 35 35" xfId="56284"/>
    <cellStyle name="Notas 35 36" xfId="57098"/>
    <cellStyle name="Notas 35 37" xfId="57671"/>
    <cellStyle name="Notas 35 4" xfId="13945"/>
    <cellStyle name="Notas 35 5" xfId="15353"/>
    <cellStyle name="Notas 35 6" xfId="16761"/>
    <cellStyle name="Notas 35 7" xfId="18169"/>
    <cellStyle name="Notas 35 8" xfId="19577"/>
    <cellStyle name="Notas 35 9" xfId="20985"/>
    <cellStyle name="Notas 36" xfId="6877"/>
    <cellStyle name="Notas 36 10" xfId="22502"/>
    <cellStyle name="Notas 36 11" xfId="23910"/>
    <cellStyle name="Notas 36 12" xfId="25318"/>
    <cellStyle name="Notas 36 13" xfId="26726"/>
    <cellStyle name="Notas 36 14" xfId="28134"/>
    <cellStyle name="Notas 36 15" xfId="29543"/>
    <cellStyle name="Notas 36 16" xfId="30952"/>
    <cellStyle name="Notas 36 17" xfId="32360"/>
    <cellStyle name="Notas 36 18" xfId="33767"/>
    <cellStyle name="Notas 36 19" xfId="35176"/>
    <cellStyle name="Notas 36 2" xfId="11238"/>
    <cellStyle name="Notas 36 20" xfId="36588"/>
    <cellStyle name="Notas 36 21" xfId="37996"/>
    <cellStyle name="Notas 36 22" xfId="39402"/>
    <cellStyle name="Notas 36 23" xfId="40807"/>
    <cellStyle name="Notas 36 24" xfId="42211"/>
    <cellStyle name="Notas 36 25" xfId="43610"/>
    <cellStyle name="Notas 36 26" xfId="45006"/>
    <cellStyle name="Notas 36 27" xfId="46397"/>
    <cellStyle name="Notas 36 28" xfId="47771"/>
    <cellStyle name="Notas 36 29" xfId="49130"/>
    <cellStyle name="Notas 36 3" xfId="12646"/>
    <cellStyle name="Notas 36 30" xfId="50467"/>
    <cellStyle name="Notas 36 31" xfId="51775"/>
    <cellStyle name="Notas 36 32" xfId="53045"/>
    <cellStyle name="Notas 36 33" xfId="54248"/>
    <cellStyle name="Notas 36 34" xfId="55359"/>
    <cellStyle name="Notas 36 35" xfId="56358"/>
    <cellStyle name="Notas 36 36" xfId="57157"/>
    <cellStyle name="Notas 36 37" xfId="57707"/>
    <cellStyle name="Notas 36 4" xfId="14054"/>
    <cellStyle name="Notas 36 5" xfId="15462"/>
    <cellStyle name="Notas 36 6" xfId="16870"/>
    <cellStyle name="Notas 36 7" xfId="18278"/>
    <cellStyle name="Notas 36 8" xfId="19686"/>
    <cellStyle name="Notas 36 9" xfId="21094"/>
    <cellStyle name="Notas 37" xfId="7004"/>
    <cellStyle name="Notas 37 10" xfId="22608"/>
    <cellStyle name="Notas 37 11" xfId="24016"/>
    <cellStyle name="Notas 37 12" xfId="25424"/>
    <cellStyle name="Notas 37 13" xfId="26832"/>
    <cellStyle name="Notas 37 14" xfId="28240"/>
    <cellStyle name="Notas 37 15" xfId="29649"/>
    <cellStyle name="Notas 37 16" xfId="31058"/>
    <cellStyle name="Notas 37 17" xfId="32466"/>
    <cellStyle name="Notas 37 18" xfId="33873"/>
    <cellStyle name="Notas 37 19" xfId="35282"/>
    <cellStyle name="Notas 37 2" xfId="11344"/>
    <cellStyle name="Notas 37 20" xfId="36694"/>
    <cellStyle name="Notas 37 21" xfId="38102"/>
    <cellStyle name="Notas 37 22" xfId="39508"/>
    <cellStyle name="Notas 37 23" xfId="40913"/>
    <cellStyle name="Notas 37 24" xfId="42316"/>
    <cellStyle name="Notas 37 25" xfId="43715"/>
    <cellStyle name="Notas 37 26" xfId="45111"/>
    <cellStyle name="Notas 37 27" xfId="46501"/>
    <cellStyle name="Notas 37 28" xfId="47875"/>
    <cellStyle name="Notas 37 29" xfId="49233"/>
    <cellStyle name="Notas 37 3" xfId="12752"/>
    <cellStyle name="Notas 37 30" xfId="50567"/>
    <cellStyle name="Notas 37 31" xfId="51872"/>
    <cellStyle name="Notas 37 32" xfId="53140"/>
    <cellStyle name="Notas 37 33" xfId="54341"/>
    <cellStyle name="Notas 37 34" xfId="55445"/>
    <cellStyle name="Notas 37 35" xfId="56429"/>
    <cellStyle name="Notas 37 36" xfId="57211"/>
    <cellStyle name="Notas 37 37" xfId="57742"/>
    <cellStyle name="Notas 37 4" xfId="14160"/>
    <cellStyle name="Notas 37 5" xfId="15568"/>
    <cellStyle name="Notas 37 6" xfId="16976"/>
    <cellStyle name="Notas 37 7" xfId="18384"/>
    <cellStyle name="Notas 37 8" xfId="19792"/>
    <cellStyle name="Notas 37 9" xfId="21200"/>
    <cellStyle name="Notas 38" xfId="7131"/>
    <cellStyle name="Notas 38 10" xfId="22711"/>
    <cellStyle name="Notas 38 11" xfId="24119"/>
    <cellStyle name="Notas 38 12" xfId="25527"/>
    <cellStyle name="Notas 38 13" xfId="26935"/>
    <cellStyle name="Notas 38 14" xfId="28343"/>
    <cellStyle name="Notas 38 15" xfId="29752"/>
    <cellStyle name="Notas 38 16" xfId="31159"/>
    <cellStyle name="Notas 38 17" xfId="32569"/>
    <cellStyle name="Notas 38 18" xfId="33976"/>
    <cellStyle name="Notas 38 19" xfId="35384"/>
    <cellStyle name="Notas 38 2" xfId="11447"/>
    <cellStyle name="Notas 38 20" xfId="36797"/>
    <cellStyle name="Notas 38 21" xfId="38205"/>
    <cellStyle name="Notas 38 22" xfId="39611"/>
    <cellStyle name="Notas 38 23" xfId="41016"/>
    <cellStyle name="Notas 38 24" xfId="42419"/>
    <cellStyle name="Notas 38 25" xfId="43818"/>
    <cellStyle name="Notas 38 26" xfId="45214"/>
    <cellStyle name="Notas 38 27" xfId="46604"/>
    <cellStyle name="Notas 38 28" xfId="47976"/>
    <cellStyle name="Notas 38 29" xfId="49329"/>
    <cellStyle name="Notas 38 3" xfId="12855"/>
    <cellStyle name="Notas 38 30" xfId="50661"/>
    <cellStyle name="Notas 38 31" xfId="51965"/>
    <cellStyle name="Notas 38 32" xfId="53228"/>
    <cellStyle name="Notas 38 33" xfId="54423"/>
    <cellStyle name="Notas 38 34" xfId="55521"/>
    <cellStyle name="Notas 38 35" xfId="56492"/>
    <cellStyle name="Notas 38 36" xfId="57265"/>
    <cellStyle name="Notas 38 37" xfId="57776"/>
    <cellStyle name="Notas 38 4" xfId="14263"/>
    <cellStyle name="Notas 38 5" xfId="15671"/>
    <cellStyle name="Notas 38 6" xfId="17079"/>
    <cellStyle name="Notas 38 7" xfId="18487"/>
    <cellStyle name="Notas 38 8" xfId="19895"/>
    <cellStyle name="Notas 38 9" xfId="21303"/>
    <cellStyle name="Notas 39" xfId="7258"/>
    <cellStyle name="Notas 39 10" xfId="22810"/>
    <cellStyle name="Notas 39 11" xfId="24218"/>
    <cellStyle name="Notas 39 12" xfId="25626"/>
    <cellStyle name="Notas 39 13" xfId="27034"/>
    <cellStyle name="Notas 39 14" xfId="28442"/>
    <cellStyle name="Notas 39 15" xfId="29852"/>
    <cellStyle name="Notas 39 16" xfId="31259"/>
    <cellStyle name="Notas 39 17" xfId="32669"/>
    <cellStyle name="Notas 39 18" xfId="34076"/>
    <cellStyle name="Notas 39 19" xfId="35484"/>
    <cellStyle name="Notas 39 2" xfId="11546"/>
    <cellStyle name="Notas 39 20" xfId="36897"/>
    <cellStyle name="Notas 39 21" xfId="38305"/>
    <cellStyle name="Notas 39 22" xfId="39711"/>
    <cellStyle name="Notas 39 23" xfId="41116"/>
    <cellStyle name="Notas 39 24" xfId="42518"/>
    <cellStyle name="Notas 39 25" xfId="43917"/>
    <cellStyle name="Notas 39 26" xfId="45313"/>
    <cellStyle name="Notas 39 27" xfId="46701"/>
    <cellStyle name="Notas 39 28" xfId="48071"/>
    <cellStyle name="Notas 39 29" xfId="49424"/>
    <cellStyle name="Notas 39 3" xfId="12954"/>
    <cellStyle name="Notas 39 30" xfId="50752"/>
    <cellStyle name="Notas 39 31" xfId="52056"/>
    <cellStyle name="Notas 39 32" xfId="53316"/>
    <cellStyle name="Notas 39 33" xfId="54509"/>
    <cellStyle name="Notas 39 34" xfId="55600"/>
    <cellStyle name="Notas 39 35" xfId="56563"/>
    <cellStyle name="Notas 39 36" xfId="57318"/>
    <cellStyle name="Notas 39 37" xfId="57810"/>
    <cellStyle name="Notas 39 4" xfId="14362"/>
    <cellStyle name="Notas 39 5" xfId="15770"/>
    <cellStyle name="Notas 39 6" xfId="17178"/>
    <cellStyle name="Notas 39 7" xfId="18586"/>
    <cellStyle name="Notas 39 8" xfId="19994"/>
    <cellStyle name="Notas 39 9" xfId="21402"/>
    <cellStyle name="Notas 4" xfId="348"/>
    <cellStyle name="Notas 4 10" xfId="2075"/>
    <cellStyle name="Notas 4 11" xfId="2224"/>
    <cellStyle name="Notas 4 12" xfId="2084"/>
    <cellStyle name="Notas 4 13" xfId="2565"/>
    <cellStyle name="Notas 4 14" xfId="2717"/>
    <cellStyle name="Notas 4 15" xfId="2864"/>
    <cellStyle name="Notas 4 16" xfId="3113"/>
    <cellStyle name="Notas 4 17" xfId="58231"/>
    <cellStyle name="Notas 4 2" xfId="760"/>
    <cellStyle name="Notas 4 3" xfId="970"/>
    <cellStyle name="Notas 4 4" xfId="1130"/>
    <cellStyle name="Notas 4 5" xfId="1290"/>
    <cellStyle name="Notas 4 6" xfId="1450"/>
    <cellStyle name="Notas 4 7" xfId="1608"/>
    <cellStyle name="Notas 4 8" xfId="1765"/>
    <cellStyle name="Notas 4 9" xfId="1920"/>
    <cellStyle name="Notas 40" xfId="7385"/>
    <cellStyle name="Notas 40 10" xfId="22907"/>
    <cellStyle name="Notas 40 11" xfId="24315"/>
    <cellStyle name="Notas 40 12" xfId="25723"/>
    <cellStyle name="Notas 40 13" xfId="27131"/>
    <cellStyle name="Notas 40 14" xfId="28539"/>
    <cellStyle name="Notas 40 15" xfId="29949"/>
    <cellStyle name="Notas 40 16" xfId="31356"/>
    <cellStyle name="Notas 40 17" xfId="32766"/>
    <cellStyle name="Notas 40 18" xfId="34172"/>
    <cellStyle name="Notas 40 19" xfId="35581"/>
    <cellStyle name="Notas 40 2" xfId="11643"/>
    <cellStyle name="Notas 40 20" xfId="36994"/>
    <cellStyle name="Notas 40 21" xfId="38402"/>
    <cellStyle name="Notas 40 22" xfId="39808"/>
    <cellStyle name="Notas 40 23" xfId="41213"/>
    <cellStyle name="Notas 40 24" xfId="42615"/>
    <cellStyle name="Notas 40 25" xfId="44014"/>
    <cellStyle name="Notas 40 26" xfId="45410"/>
    <cellStyle name="Notas 40 27" xfId="46798"/>
    <cellStyle name="Notas 40 28" xfId="48168"/>
    <cellStyle name="Notas 40 29" xfId="49520"/>
    <cellStyle name="Notas 40 3" xfId="13051"/>
    <cellStyle name="Notas 40 30" xfId="50846"/>
    <cellStyle name="Notas 40 31" xfId="52150"/>
    <cellStyle name="Notas 40 32" xfId="53405"/>
    <cellStyle name="Notas 40 33" xfId="54594"/>
    <cellStyle name="Notas 40 34" xfId="55679"/>
    <cellStyle name="Notas 40 35" xfId="56632"/>
    <cellStyle name="Notas 40 36" xfId="57369"/>
    <cellStyle name="Notas 40 37" xfId="57844"/>
    <cellStyle name="Notas 40 4" xfId="14459"/>
    <cellStyle name="Notas 40 5" xfId="15867"/>
    <cellStyle name="Notas 40 6" xfId="17275"/>
    <cellStyle name="Notas 40 7" xfId="18683"/>
    <cellStyle name="Notas 40 8" xfId="20091"/>
    <cellStyle name="Notas 40 9" xfId="21499"/>
    <cellStyle name="Notas 41" xfId="7511"/>
    <cellStyle name="Notas 41 10" xfId="22995"/>
    <cellStyle name="Notas 41 11" xfId="24403"/>
    <cellStyle name="Notas 41 12" xfId="25811"/>
    <cellStyle name="Notas 41 13" xfId="27219"/>
    <cellStyle name="Notas 41 14" xfId="28627"/>
    <cellStyle name="Notas 41 15" xfId="30037"/>
    <cellStyle name="Notas 41 16" xfId="31444"/>
    <cellStyle name="Notas 41 17" xfId="32854"/>
    <cellStyle name="Notas 41 18" xfId="34260"/>
    <cellStyle name="Notas 41 19" xfId="35669"/>
    <cellStyle name="Notas 41 2" xfId="11731"/>
    <cellStyle name="Notas 41 20" xfId="37082"/>
    <cellStyle name="Notas 41 21" xfId="38490"/>
    <cellStyle name="Notas 41 22" xfId="39896"/>
    <cellStyle name="Notas 41 23" xfId="41301"/>
    <cellStyle name="Notas 41 24" xfId="42703"/>
    <cellStyle name="Notas 41 25" xfId="44102"/>
    <cellStyle name="Notas 41 26" xfId="45498"/>
    <cellStyle name="Notas 41 27" xfId="46884"/>
    <cellStyle name="Notas 41 28" xfId="48254"/>
    <cellStyle name="Notas 41 29" xfId="49606"/>
    <cellStyle name="Notas 41 3" xfId="13139"/>
    <cellStyle name="Notas 41 30" xfId="50932"/>
    <cellStyle name="Notas 41 31" xfId="52235"/>
    <cellStyle name="Notas 41 32" xfId="53488"/>
    <cellStyle name="Notas 41 33" xfId="54673"/>
    <cellStyle name="Notas 41 34" xfId="55751"/>
    <cellStyle name="Notas 41 35" xfId="56690"/>
    <cellStyle name="Notas 41 36" xfId="57416"/>
    <cellStyle name="Notas 41 37" xfId="57876"/>
    <cellStyle name="Notas 41 4" xfId="14547"/>
    <cellStyle name="Notas 41 5" xfId="15955"/>
    <cellStyle name="Notas 41 6" xfId="17363"/>
    <cellStyle name="Notas 41 7" xfId="18771"/>
    <cellStyle name="Notas 41 8" xfId="20179"/>
    <cellStyle name="Notas 41 9" xfId="21587"/>
    <cellStyle name="Notas 42" xfId="7638"/>
    <cellStyle name="Notas 43" xfId="10762"/>
    <cellStyle name="Notas 44" xfId="12170"/>
    <cellStyle name="Notas 45" xfId="13578"/>
    <cellStyle name="Notas 46" xfId="14986"/>
    <cellStyle name="Notas 47" xfId="16394"/>
    <cellStyle name="Notas 48" xfId="17802"/>
    <cellStyle name="Notas 49" xfId="19210"/>
    <cellStyle name="Notas 5" xfId="355"/>
    <cellStyle name="Notas 5 10" xfId="1913"/>
    <cellStyle name="Notas 5 11" xfId="2068"/>
    <cellStyle name="Notas 5 12" xfId="2367"/>
    <cellStyle name="Notas 5 13" xfId="2222"/>
    <cellStyle name="Notas 5 14" xfId="2558"/>
    <cellStyle name="Notas 5 15" xfId="2710"/>
    <cellStyle name="Notas 5 16" xfId="3114"/>
    <cellStyle name="Notas 5 17" xfId="58232"/>
    <cellStyle name="Notas 5 2" xfId="767"/>
    <cellStyle name="Notas 5 3" xfId="742"/>
    <cellStyle name="Notas 5 4" xfId="963"/>
    <cellStyle name="Notas 5 5" xfId="1123"/>
    <cellStyle name="Notas 5 6" xfId="1283"/>
    <cellStyle name="Notas 5 7" xfId="1443"/>
    <cellStyle name="Notas 5 8" xfId="1601"/>
    <cellStyle name="Notas 5 9" xfId="1758"/>
    <cellStyle name="Notas 50" xfId="20618"/>
    <cellStyle name="Notas 51" xfId="22026"/>
    <cellStyle name="Notas 52" xfId="23434"/>
    <cellStyle name="Notas 53" xfId="24842"/>
    <cellStyle name="Notas 54" xfId="26250"/>
    <cellStyle name="Notas 55" xfId="27658"/>
    <cellStyle name="Notas 56" xfId="29067"/>
    <cellStyle name="Notas 57" xfId="30476"/>
    <cellStyle name="Notas 58" xfId="31884"/>
    <cellStyle name="Notas 59" xfId="33293"/>
    <cellStyle name="Notas 6" xfId="505"/>
    <cellStyle name="Notas 6 10" xfId="2130"/>
    <cellStyle name="Notas 6 11" xfId="2276"/>
    <cellStyle name="Notas 6 12" xfId="2465"/>
    <cellStyle name="Notas 6 13" xfId="2622"/>
    <cellStyle name="Notas 6 14" xfId="2771"/>
    <cellStyle name="Notas 6 15" xfId="2912"/>
    <cellStyle name="Notas 6 16" xfId="3115"/>
    <cellStyle name="Notas 6 17" xfId="58233"/>
    <cellStyle name="Notas 6 2" xfId="868"/>
    <cellStyle name="Notas 6 3" xfId="1028"/>
    <cellStyle name="Notas 6 4" xfId="1188"/>
    <cellStyle name="Notas 6 5" xfId="1348"/>
    <cellStyle name="Notas 6 6" xfId="1507"/>
    <cellStyle name="Notas 6 7" xfId="1666"/>
    <cellStyle name="Notas 6 8" xfId="1822"/>
    <cellStyle name="Notas 6 9" xfId="1978"/>
    <cellStyle name="Notas 60" xfId="29176"/>
    <cellStyle name="Notas 61" xfId="36112"/>
    <cellStyle name="Notas 62" xfId="37520"/>
    <cellStyle name="Notas 63" xfId="38926"/>
    <cellStyle name="Notas 64" xfId="40332"/>
    <cellStyle name="Notas 65" xfId="41736"/>
    <cellStyle name="Notas 66" xfId="43136"/>
    <cellStyle name="Notas 67" xfId="44535"/>
    <cellStyle name="Notas 68" xfId="45928"/>
    <cellStyle name="Notas 69" xfId="47305"/>
    <cellStyle name="Notas 7" xfId="518"/>
    <cellStyle name="Notas 7 10" xfId="2139"/>
    <cellStyle name="Notas 7 11" xfId="2285"/>
    <cellStyle name="Notas 7 12" xfId="2474"/>
    <cellStyle name="Notas 7 13" xfId="2631"/>
    <cellStyle name="Notas 7 14" xfId="2780"/>
    <cellStyle name="Notas 7 15" xfId="2921"/>
    <cellStyle name="Notas 7 16" xfId="3116"/>
    <cellStyle name="Notas 7 17" xfId="58234"/>
    <cellStyle name="Notas 7 2" xfId="877"/>
    <cellStyle name="Notas 7 3" xfId="1037"/>
    <cellStyle name="Notas 7 4" xfId="1197"/>
    <cellStyle name="Notas 7 5" xfId="1357"/>
    <cellStyle name="Notas 7 6" xfId="1516"/>
    <cellStyle name="Notas 7 7" xfId="1675"/>
    <cellStyle name="Notas 7 8" xfId="1831"/>
    <cellStyle name="Notas 7 9" xfId="1987"/>
    <cellStyle name="Notas 70" xfId="48671"/>
    <cellStyle name="Notas 71" xfId="50017"/>
    <cellStyle name="Notas 72" xfId="51333"/>
    <cellStyle name="Notas 73" xfId="52623"/>
    <cellStyle name="Notas 74" xfId="53855"/>
    <cellStyle name="Notas 75" xfId="54998"/>
    <cellStyle name="Notas 76" xfId="56041"/>
    <cellStyle name="Notas 77" xfId="56906"/>
    <cellStyle name="Notas 78" xfId="58225"/>
    <cellStyle name="Notas 79" xfId="58241"/>
    <cellStyle name="Notas 8" xfId="575"/>
    <cellStyle name="Notas 8 10" xfId="4615"/>
    <cellStyle name="Notas 8 11" xfId="4752"/>
    <cellStyle name="Notas 8 12" xfId="4874"/>
    <cellStyle name="Notas 8 13" xfId="5000"/>
    <cellStyle name="Notas 8 14" xfId="5118"/>
    <cellStyle name="Notas 8 15" xfId="5251"/>
    <cellStyle name="Notas 8 16" xfId="5377"/>
    <cellStyle name="Notas 8 17" xfId="5501"/>
    <cellStyle name="Notas 8 18" xfId="5624"/>
    <cellStyle name="Notas 8 19" xfId="5722"/>
    <cellStyle name="Notas 8 2" xfId="3170"/>
    <cellStyle name="Notas 8 20" xfId="5892"/>
    <cellStyle name="Notas 8 21" xfId="6019"/>
    <cellStyle name="Notas 8 22" xfId="6146"/>
    <cellStyle name="Notas 8 23" xfId="6273"/>
    <cellStyle name="Notas 8 24" xfId="6400"/>
    <cellStyle name="Notas 8 25" xfId="6527"/>
    <cellStyle name="Notas 8 26" xfId="6654"/>
    <cellStyle name="Notas 8 27" xfId="6781"/>
    <cellStyle name="Notas 8 28" xfId="6908"/>
    <cellStyle name="Notas 8 29" xfId="7035"/>
    <cellStyle name="Notas 8 3" xfId="3762"/>
    <cellStyle name="Notas 8 30" xfId="7162"/>
    <cellStyle name="Notas 8 31" xfId="7289"/>
    <cellStyle name="Notas 8 32" xfId="7416"/>
    <cellStyle name="Notas 8 33" xfId="7542"/>
    <cellStyle name="Notas 8 34" xfId="7669"/>
    <cellStyle name="Notas 8 35" xfId="7760"/>
    <cellStyle name="Notas 8 36" xfId="8216"/>
    <cellStyle name="Notas 8 37" xfId="11108"/>
    <cellStyle name="Notas 8 38" xfId="12516"/>
    <cellStyle name="Notas 8 39" xfId="13924"/>
    <cellStyle name="Notas 8 4" xfId="3883"/>
    <cellStyle name="Notas 8 40" xfId="15332"/>
    <cellStyle name="Notas 8 41" xfId="16740"/>
    <cellStyle name="Notas 8 42" xfId="18148"/>
    <cellStyle name="Notas 8 43" xfId="19556"/>
    <cellStyle name="Notas 8 44" xfId="20964"/>
    <cellStyle name="Notas 8 45" xfId="22372"/>
    <cellStyle name="Notas 8 46" xfId="23780"/>
    <cellStyle name="Notas 8 47" xfId="25188"/>
    <cellStyle name="Notas 8 48" xfId="26596"/>
    <cellStyle name="Notas 8 49" xfId="28004"/>
    <cellStyle name="Notas 8 5" xfId="4006"/>
    <cellStyle name="Notas 8 50" xfId="29413"/>
    <cellStyle name="Notas 8 51" xfId="30822"/>
    <cellStyle name="Notas 8 52" xfId="32230"/>
    <cellStyle name="Notas 8 53" xfId="32495"/>
    <cellStyle name="Notas 8 54" xfId="34587"/>
    <cellStyle name="Notas 8 55" xfId="36458"/>
    <cellStyle name="Notas 8 56" xfId="37866"/>
    <cellStyle name="Notas 8 57" xfId="39272"/>
    <cellStyle name="Notas 8 58" xfId="40677"/>
    <cellStyle name="Notas 8 59" xfId="42081"/>
    <cellStyle name="Notas 8 6" xfId="4129"/>
    <cellStyle name="Notas 8 60" xfId="43480"/>
    <cellStyle name="Notas 8 61" xfId="44876"/>
    <cellStyle name="Notas 8 62" xfId="46268"/>
    <cellStyle name="Notas 8 63" xfId="47645"/>
    <cellStyle name="Notas 8 64" xfId="49004"/>
    <cellStyle name="Notas 8 65" xfId="50343"/>
    <cellStyle name="Notas 8 66" xfId="51653"/>
    <cellStyle name="Notas 8 67" xfId="52929"/>
    <cellStyle name="Notas 8 68" xfId="54136"/>
    <cellStyle name="Notas 8 69" xfId="55256"/>
    <cellStyle name="Notas 8 7" xfId="4253"/>
    <cellStyle name="Notas 8 70" xfId="56264"/>
    <cellStyle name="Notas 8 8" xfId="4376"/>
    <cellStyle name="Notas 8 9" xfId="4501"/>
    <cellStyle name="Notas 80" xfId="58240"/>
    <cellStyle name="Notas 81" xfId="58274"/>
    <cellStyle name="Notas 82" xfId="58276"/>
    <cellStyle name="Notas 83" xfId="58272"/>
    <cellStyle name="Notas 84" xfId="58283"/>
    <cellStyle name="Notas 85" xfId="58279"/>
    <cellStyle name="Notas 86" xfId="58297"/>
    <cellStyle name="Notas 87" xfId="58311"/>
    <cellStyle name="Notas 88" xfId="58325"/>
    <cellStyle name="Notas 89" xfId="58339"/>
    <cellStyle name="Notas 9" xfId="937"/>
    <cellStyle name="Notas 9 10" xfId="4201"/>
    <cellStyle name="Notas 9 11" xfId="3676"/>
    <cellStyle name="Notas 9 12" xfId="4445"/>
    <cellStyle name="Notas 9 13" xfId="4417"/>
    <cellStyle name="Notas 9 14" xfId="4184"/>
    <cellStyle name="Notas 9 15" xfId="3671"/>
    <cellStyle name="Notas 9 16" xfId="4360"/>
    <cellStyle name="Notas 9 17" xfId="3268"/>
    <cellStyle name="Notas 9 18" xfId="5186"/>
    <cellStyle name="Notas 9 19" xfId="5324"/>
    <cellStyle name="Notas 9 2" xfId="3211"/>
    <cellStyle name="Notas 9 2 2" xfId="3490"/>
    <cellStyle name="Notas 9 20" xfId="5190"/>
    <cellStyle name="Notas 9 21" xfId="5658"/>
    <cellStyle name="Notas 9 22" xfId="5421"/>
    <cellStyle name="Notas 9 23" xfId="5699"/>
    <cellStyle name="Notas 9 24" xfId="5966"/>
    <cellStyle name="Notas 9 25" xfId="6093"/>
    <cellStyle name="Notas 9 26" xfId="6220"/>
    <cellStyle name="Notas 9 27" xfId="6347"/>
    <cellStyle name="Notas 9 28" xfId="6474"/>
    <cellStyle name="Notas 9 29" xfId="6601"/>
    <cellStyle name="Notas 9 3" xfId="3408"/>
    <cellStyle name="Notas 9 30" xfId="6728"/>
    <cellStyle name="Notas 9 31" xfId="6855"/>
    <cellStyle name="Notas 9 32" xfId="6982"/>
    <cellStyle name="Notas 9 33" xfId="7109"/>
    <cellStyle name="Notas 9 34" xfId="7236"/>
    <cellStyle name="Notas 9 35" xfId="7800"/>
    <cellStyle name="Notas 9 36" xfId="10249"/>
    <cellStyle name="Notas 9 37" xfId="8613"/>
    <cellStyle name="Notas 9 38" xfId="10252"/>
    <cellStyle name="Notas 9 39" xfId="11767"/>
    <cellStyle name="Notas 9 4" xfId="3272"/>
    <cellStyle name="Notas 9 40" xfId="13175"/>
    <cellStyle name="Notas 9 41" xfId="14583"/>
    <cellStyle name="Notas 9 42" xfId="15991"/>
    <cellStyle name="Notas 9 43" xfId="17399"/>
    <cellStyle name="Notas 9 44" xfId="18807"/>
    <cellStyle name="Notas 9 45" xfId="20215"/>
    <cellStyle name="Notas 9 46" xfId="21623"/>
    <cellStyle name="Notas 9 47" xfId="23031"/>
    <cellStyle name="Notas 9 48" xfId="24439"/>
    <cellStyle name="Notas 9 49" xfId="25847"/>
    <cellStyle name="Notas 9 5" xfId="3419"/>
    <cellStyle name="Notas 9 50" xfId="27255"/>
    <cellStyle name="Notas 9 51" xfId="28663"/>
    <cellStyle name="Notas 9 52" xfId="30073"/>
    <cellStyle name="Notas 9 53" xfId="19367"/>
    <cellStyle name="Notas 9 54" xfId="35619"/>
    <cellStyle name="Notas 9 55" xfId="31885"/>
    <cellStyle name="Notas 9 56" xfId="30814"/>
    <cellStyle name="Notas 9 57" xfId="37118"/>
    <cellStyle name="Notas 9 58" xfId="38526"/>
    <cellStyle name="Notas 9 59" xfId="39932"/>
    <cellStyle name="Notas 9 6" xfId="3446"/>
    <cellStyle name="Notas 9 60" xfId="41337"/>
    <cellStyle name="Notas 9 61" xfId="42739"/>
    <cellStyle name="Notas 9 62" xfId="44138"/>
    <cellStyle name="Notas 9 63" xfId="45534"/>
    <cellStyle name="Notas 9 64" xfId="46920"/>
    <cellStyle name="Notas 9 65" xfId="48290"/>
    <cellStyle name="Notas 9 66" xfId="49642"/>
    <cellStyle name="Notas 9 67" xfId="50968"/>
    <cellStyle name="Notas 9 68" xfId="52269"/>
    <cellStyle name="Notas 9 69" xfId="53521"/>
    <cellStyle name="Notas 9 7" xfId="3831"/>
    <cellStyle name="Notas 9 70" xfId="54703"/>
    <cellStyle name="Notas 9 8" xfId="3954"/>
    <cellStyle name="Notas 9 9" xfId="4077"/>
    <cellStyle name="Notas 90" xfId="58353"/>
    <cellStyle name="Notas 91" xfId="58367"/>
    <cellStyle name="Notas 92" xfId="58381"/>
    <cellStyle name="Notas 93" xfId="58395"/>
    <cellStyle name="Notas 94" xfId="58408"/>
    <cellStyle name="Notas 95" xfId="58465"/>
    <cellStyle name="Notas 96" xfId="58480"/>
    <cellStyle name="Notas 97" xfId="58500"/>
    <cellStyle name="Porcentaje" xfId="20" builtinId="5"/>
    <cellStyle name="Porcentaje 2" xfId="120"/>
    <cellStyle name="Porcentual 2" xfId="9"/>
    <cellStyle name="Porcentual 2 10" xfId="57904"/>
    <cellStyle name="Porcentual 2 11" xfId="57906"/>
    <cellStyle name="Porcentual 2 12" xfId="57907"/>
    <cellStyle name="Porcentual 2 13" xfId="57909"/>
    <cellStyle name="Porcentual 2 2" xfId="3117"/>
    <cellStyle name="Porcentual 2 2 10" xfId="4180"/>
    <cellStyle name="Porcentual 2 2 11" xfId="4304"/>
    <cellStyle name="Porcentual 2 2 12" xfId="3684"/>
    <cellStyle name="Porcentual 2 2 13" xfId="3690"/>
    <cellStyle name="Porcentual 2 2 14" xfId="4419"/>
    <cellStyle name="Porcentual 2 2 15" xfId="4803"/>
    <cellStyle name="Porcentual 2 2 16" xfId="4464"/>
    <cellStyle name="Porcentual 2 2 17" xfId="4296"/>
    <cellStyle name="Porcentual 2 2 18" xfId="5156"/>
    <cellStyle name="Porcentual 2 2 19" xfId="5302"/>
    <cellStyle name="Porcentual 2 2 2" xfId="3349"/>
    <cellStyle name="Porcentual 2 2 2 10" xfId="4170"/>
    <cellStyle name="Porcentual 2 2 2 11" xfId="4689"/>
    <cellStyle name="Porcentual 2 2 2 12" xfId="4671"/>
    <cellStyle name="Porcentual 2 2 2 13" xfId="3507"/>
    <cellStyle name="Porcentual 2 2 2 14" xfId="4238"/>
    <cellStyle name="Porcentual 2 2 2 15" xfId="4673"/>
    <cellStyle name="Porcentual 2 2 2 16" xfId="3819"/>
    <cellStyle name="Porcentual 2 2 2 17" xfId="4302"/>
    <cellStyle name="Porcentual 2 2 2 18" xfId="4715"/>
    <cellStyle name="Porcentual 2 2 2 19" xfId="5292"/>
    <cellStyle name="Porcentual 2 2 2 2" xfId="3585"/>
    <cellStyle name="Porcentual 2 2 2 2 10" xfId="12582"/>
    <cellStyle name="Porcentual 2 2 2 2 11" xfId="13990"/>
    <cellStyle name="Porcentual 2 2 2 2 12" xfId="15398"/>
    <cellStyle name="Porcentual 2 2 2 2 13" xfId="16806"/>
    <cellStyle name="Porcentual 2 2 2 2 14" xfId="18214"/>
    <cellStyle name="Porcentual 2 2 2 2 15" xfId="19622"/>
    <cellStyle name="Porcentual 2 2 2 2 16" xfId="21030"/>
    <cellStyle name="Porcentual 2 2 2 2 17" xfId="22438"/>
    <cellStyle name="Porcentual 2 2 2 2 18" xfId="23846"/>
    <cellStyle name="Porcentual 2 2 2 2 19" xfId="25254"/>
    <cellStyle name="Porcentual 2 2 2 2 2" xfId="7933"/>
    <cellStyle name="Porcentual 2 2 2 2 2 10" xfId="10715"/>
    <cellStyle name="Porcentual 2 2 2 2 2 11" xfId="12123"/>
    <cellStyle name="Porcentual 2 2 2 2 2 12" xfId="13531"/>
    <cellStyle name="Porcentual 2 2 2 2 2 13" xfId="14939"/>
    <cellStyle name="Porcentual 2 2 2 2 2 14" xfId="16347"/>
    <cellStyle name="Porcentual 2 2 2 2 2 15" xfId="17755"/>
    <cellStyle name="Porcentual 2 2 2 2 2 16" xfId="19163"/>
    <cellStyle name="Porcentual 2 2 2 2 2 17" xfId="20571"/>
    <cellStyle name="Porcentual 2 2 2 2 2 18" xfId="21979"/>
    <cellStyle name="Porcentual 2 2 2 2 2 19" xfId="23387"/>
    <cellStyle name="Porcentual 2 2 2 2 2 2" xfId="8162"/>
    <cellStyle name="Porcentual 2 2 2 2 2 20" xfId="28414"/>
    <cellStyle name="Porcentual 2 2 2 2 2 21" xfId="28384"/>
    <cellStyle name="Porcentual 2 2 2 2 2 22" xfId="31096"/>
    <cellStyle name="Porcentual 2 2 2 2 2 23" xfId="33890"/>
    <cellStyle name="Porcentual 2 2 2 2 2 24" xfId="32991"/>
    <cellStyle name="Porcentual 2 2 2 2 2 25" xfId="35736"/>
    <cellStyle name="Porcentual 2 2 2 2 2 26" xfId="33930"/>
    <cellStyle name="Porcentual 2 2 2 2 2 27" xfId="30585"/>
    <cellStyle name="Porcentual 2 2 2 2 2 28" xfId="36064"/>
    <cellStyle name="Porcentual 2 2 2 2 2 29" xfId="37472"/>
    <cellStyle name="Porcentual 2 2 2 2 2 3" xfId="10230"/>
    <cellStyle name="Porcentual 2 2 2 2 2 30" xfId="38878"/>
    <cellStyle name="Porcentual 2 2 2 2 2 31" xfId="40284"/>
    <cellStyle name="Porcentual 2 2 2 2 2 32" xfId="41688"/>
    <cellStyle name="Porcentual 2 2 2 2 2 33" xfId="43088"/>
    <cellStyle name="Porcentual 2 2 2 2 2 34" xfId="44487"/>
    <cellStyle name="Porcentual 2 2 2 2 2 35" xfId="45880"/>
    <cellStyle name="Porcentual 2 2 2 2 2 36" xfId="47257"/>
    <cellStyle name="Porcentual 2 2 2 2 2 37" xfId="48623"/>
    <cellStyle name="Porcentual 2 2 2 2 2 4" xfId="10153"/>
    <cellStyle name="Porcentual 2 2 2 2 2 5" xfId="10051"/>
    <cellStyle name="Porcentual 2 2 2 2 2 6" xfId="9303"/>
    <cellStyle name="Porcentual 2 2 2 2 2 7" xfId="8096"/>
    <cellStyle name="Porcentual 2 2 2 2 2 8" xfId="8812"/>
    <cellStyle name="Porcentual 2 2 2 2 2 9" xfId="10263"/>
    <cellStyle name="Porcentual 2 2 2 2 20" xfId="30674"/>
    <cellStyle name="Porcentual 2 2 2 2 21" xfId="25177"/>
    <cellStyle name="Porcentual 2 2 2 2 22" xfId="33572"/>
    <cellStyle name="Porcentual 2 2 2 2 23" xfId="28508"/>
    <cellStyle name="Porcentual 2 2 2 2 24" xfId="33105"/>
    <cellStyle name="Porcentual 2 2 2 2 25" xfId="34021"/>
    <cellStyle name="Porcentual 2 2 2 2 26" xfId="34657"/>
    <cellStyle name="Porcentual 2 2 2 2 27" xfId="36524"/>
    <cellStyle name="Porcentual 2 2 2 2 28" xfId="37932"/>
    <cellStyle name="Porcentual 2 2 2 2 29" xfId="39338"/>
    <cellStyle name="Porcentual 2 2 2 2 3" xfId="9683"/>
    <cellStyle name="Porcentual 2 2 2 2 30" xfId="40743"/>
    <cellStyle name="Porcentual 2 2 2 2 31" xfId="42147"/>
    <cellStyle name="Porcentual 2 2 2 2 32" xfId="43546"/>
    <cellStyle name="Porcentual 2 2 2 2 33" xfId="44942"/>
    <cellStyle name="Porcentual 2 2 2 2 34" xfId="46334"/>
    <cellStyle name="Porcentual 2 2 2 2 35" xfId="47709"/>
    <cellStyle name="Porcentual 2 2 2 2 36" xfId="49068"/>
    <cellStyle name="Porcentual 2 2 2 2 37" xfId="50406"/>
    <cellStyle name="Porcentual 2 2 2 2 4" xfId="8286"/>
    <cellStyle name="Porcentual 2 2 2 2 5" xfId="9441"/>
    <cellStyle name="Porcentual 2 2 2 2 6" xfId="9057"/>
    <cellStyle name="Porcentual 2 2 2 2 7" xfId="7481"/>
    <cellStyle name="Porcentual 2 2 2 2 8" xfId="10184"/>
    <cellStyle name="Porcentual 2 2 2 2 9" xfId="11174"/>
    <cellStyle name="Porcentual 2 2 2 20" xfId="5827"/>
    <cellStyle name="Porcentual 2 2 2 21" xfId="5285"/>
    <cellStyle name="Porcentual 2 2 2 22" xfId="5546"/>
    <cellStyle name="Porcentual 2 2 2 23" xfId="5081"/>
    <cellStyle name="Porcentual 2 2 2 24" xfId="5933"/>
    <cellStyle name="Porcentual 2 2 2 25" xfId="6060"/>
    <cellStyle name="Porcentual 2 2 2 26" xfId="6187"/>
    <cellStyle name="Porcentual 2 2 2 27" xfId="6314"/>
    <cellStyle name="Porcentual 2 2 2 28" xfId="6441"/>
    <cellStyle name="Porcentual 2 2 2 29" xfId="6568"/>
    <cellStyle name="Porcentual 2 2 2 3" xfId="3699"/>
    <cellStyle name="Porcentual 2 2 2 30" xfId="6695"/>
    <cellStyle name="Porcentual 2 2 2 31" xfId="6822"/>
    <cellStyle name="Porcentual 2 2 2 32" xfId="6949"/>
    <cellStyle name="Porcentual 2 2 2 33" xfId="7076"/>
    <cellStyle name="Porcentual 2 2 2 34" xfId="7203"/>
    <cellStyle name="Porcentual 2 2 2 35" xfId="5772"/>
    <cellStyle name="Porcentual 2 2 2 36" xfId="7733"/>
    <cellStyle name="Porcentual 2 2 2 37" xfId="9319"/>
    <cellStyle name="Porcentual 2 2 2 38" xfId="10952"/>
    <cellStyle name="Porcentual 2 2 2 39" xfId="12360"/>
    <cellStyle name="Porcentual 2 2 2 4" xfId="3523"/>
    <cellStyle name="Porcentual 2 2 2 40" xfId="13768"/>
    <cellStyle name="Porcentual 2 2 2 41" xfId="15176"/>
    <cellStyle name="Porcentual 2 2 2 42" xfId="16584"/>
    <cellStyle name="Porcentual 2 2 2 43" xfId="17992"/>
    <cellStyle name="Porcentual 2 2 2 44" xfId="19400"/>
    <cellStyle name="Porcentual 2 2 2 45" xfId="20808"/>
    <cellStyle name="Porcentual 2 2 2 46" xfId="22216"/>
    <cellStyle name="Porcentual 2 2 2 47" xfId="23624"/>
    <cellStyle name="Porcentual 2 2 2 48" xfId="25032"/>
    <cellStyle name="Porcentual 2 2 2 49" xfId="26440"/>
    <cellStyle name="Porcentual 2 2 2 5" xfId="3547"/>
    <cellStyle name="Porcentual 2 2 2 50" xfId="27848"/>
    <cellStyle name="Porcentual 2 2 2 51" xfId="29257"/>
    <cellStyle name="Porcentual 2 2 2 52" xfId="30666"/>
    <cellStyle name="Porcentual 2 2 2 53" xfId="27894"/>
    <cellStyle name="Porcentual 2 2 2 54" xfId="30200"/>
    <cellStyle name="Porcentual 2 2 2 55" xfId="34425"/>
    <cellStyle name="Porcentual 2 2 2 56" xfId="36302"/>
    <cellStyle name="Porcentual 2 2 2 57" xfId="37710"/>
    <cellStyle name="Porcentual 2 2 2 58" xfId="39116"/>
    <cellStyle name="Porcentual 2 2 2 59" xfId="40521"/>
    <cellStyle name="Porcentual 2 2 2 6" xfId="3566"/>
    <cellStyle name="Porcentual 2 2 2 60" xfId="41925"/>
    <cellStyle name="Porcentual 2 2 2 61" xfId="43325"/>
    <cellStyle name="Porcentual 2 2 2 62" xfId="44722"/>
    <cellStyle name="Porcentual 2 2 2 63" xfId="46114"/>
    <cellStyle name="Porcentual 2 2 2 64" xfId="47491"/>
    <cellStyle name="Porcentual 2 2 2 65" xfId="48854"/>
    <cellStyle name="Porcentual 2 2 2 66" xfId="50195"/>
    <cellStyle name="Porcentual 2 2 2 67" xfId="51508"/>
    <cellStyle name="Porcentual 2 2 2 68" xfId="52791"/>
    <cellStyle name="Porcentual 2 2 2 69" xfId="54008"/>
    <cellStyle name="Porcentual 2 2 2 7" xfId="3803"/>
    <cellStyle name="Porcentual 2 2 2 70" xfId="55141"/>
    <cellStyle name="Porcentual 2 2 2 8" xfId="3924"/>
    <cellStyle name="Porcentual 2 2 2 9" xfId="4047"/>
    <cellStyle name="Porcentual 2 2 20" xfId="5428"/>
    <cellStyle name="Porcentual 2 2 21" xfId="5692"/>
    <cellStyle name="Porcentual 2 2 22" xfId="4415"/>
    <cellStyle name="Porcentual 2 2 23" xfId="5671"/>
    <cellStyle name="Porcentual 2 2 24" xfId="5943"/>
    <cellStyle name="Porcentual 2 2 25" xfId="6070"/>
    <cellStyle name="Porcentual 2 2 26" xfId="6197"/>
    <cellStyle name="Porcentual 2 2 27" xfId="6324"/>
    <cellStyle name="Porcentual 2 2 28" xfId="6451"/>
    <cellStyle name="Porcentual 2 2 29" xfId="6578"/>
    <cellStyle name="Porcentual 2 2 3" xfId="3668"/>
    <cellStyle name="Porcentual 2 2 30" xfId="6705"/>
    <cellStyle name="Porcentual 2 2 31" xfId="6832"/>
    <cellStyle name="Porcentual 2 2 32" xfId="6959"/>
    <cellStyle name="Porcentual 2 2 33" xfId="7086"/>
    <cellStyle name="Porcentual 2 2 34" xfId="7213"/>
    <cellStyle name="Porcentual 2 2 35" xfId="7340"/>
    <cellStyle name="Porcentual 2 2 36" xfId="7466"/>
    <cellStyle name="Porcentual 2 2 37" xfId="8168"/>
    <cellStyle name="Porcentual 2 2 38" xfId="9424"/>
    <cellStyle name="Porcentual 2 2 39" xfId="11086"/>
    <cellStyle name="Porcentual 2 2 4" xfId="3269"/>
    <cellStyle name="Porcentual 2 2 40" xfId="12494"/>
    <cellStyle name="Porcentual 2 2 41" xfId="13902"/>
    <cellStyle name="Porcentual 2 2 42" xfId="15310"/>
    <cellStyle name="Porcentual 2 2 43" xfId="16718"/>
    <cellStyle name="Porcentual 2 2 44" xfId="18126"/>
    <cellStyle name="Porcentual 2 2 45" xfId="19534"/>
    <cellStyle name="Porcentual 2 2 46" xfId="20942"/>
    <cellStyle name="Porcentual 2 2 47" xfId="22350"/>
    <cellStyle name="Porcentual 2 2 48" xfId="23758"/>
    <cellStyle name="Porcentual 2 2 49" xfId="25166"/>
    <cellStyle name="Porcentual 2 2 5" xfId="3358"/>
    <cellStyle name="Porcentual 2 2 50" xfId="26574"/>
    <cellStyle name="Porcentual 2 2 51" xfId="27982"/>
    <cellStyle name="Porcentual 2 2 52" xfId="29391"/>
    <cellStyle name="Porcentual 2 2 53" xfId="30800"/>
    <cellStyle name="Porcentual 2 2 54" xfId="34621"/>
    <cellStyle name="Porcentual 2 2 55" xfId="35556"/>
    <cellStyle name="Porcentual 2 2 56" xfId="34565"/>
    <cellStyle name="Porcentual 2 2 57" xfId="36436"/>
    <cellStyle name="Porcentual 2 2 58" xfId="37844"/>
    <cellStyle name="Porcentual 2 2 59" xfId="39250"/>
    <cellStyle name="Porcentual 2 2 6" xfId="3493"/>
    <cellStyle name="Porcentual 2 2 60" xfId="40655"/>
    <cellStyle name="Porcentual 2 2 61" xfId="42059"/>
    <cellStyle name="Porcentual 2 2 62" xfId="43458"/>
    <cellStyle name="Porcentual 2 2 63" xfId="44854"/>
    <cellStyle name="Porcentual 2 2 64" xfId="46246"/>
    <cellStyle name="Porcentual 2 2 65" xfId="47623"/>
    <cellStyle name="Porcentual 2 2 66" xfId="48983"/>
    <cellStyle name="Porcentual 2 2 67" xfId="50322"/>
    <cellStyle name="Porcentual 2 2 68" xfId="51632"/>
    <cellStyle name="Porcentual 2 2 69" xfId="52909"/>
    <cellStyle name="Porcentual 2 2 7" xfId="3812"/>
    <cellStyle name="Porcentual 2 2 70" xfId="54116"/>
    <cellStyle name="Porcentual 2 2 71" xfId="55238"/>
    <cellStyle name="Porcentual 2 2 8" xfId="3934"/>
    <cellStyle name="Porcentual 2 2 9" xfId="4056"/>
    <cellStyle name="Porcentual 2 3" xfId="3155"/>
    <cellStyle name="Porcentual 2 4" xfId="3667"/>
    <cellStyle name="Porcentual 2 5" xfId="57895"/>
    <cellStyle name="Porcentual 2 6" xfId="57896"/>
    <cellStyle name="Porcentual 2 7" xfId="57897"/>
    <cellStyle name="Porcentual 2 8" xfId="57898"/>
    <cellStyle name="Porcentual 2 9" xfId="57899"/>
    <cellStyle name="Salida" xfId="254" builtinId="21" customBuiltin="1"/>
    <cellStyle name="Salida 10" xfId="3619"/>
    <cellStyle name="Salida 10 10" xfId="21316"/>
    <cellStyle name="Salida 10 11" xfId="22724"/>
    <cellStyle name="Salida 10 12" xfId="24132"/>
    <cellStyle name="Salida 10 13" xfId="25540"/>
    <cellStyle name="Salida 10 14" xfId="26948"/>
    <cellStyle name="Salida 10 15" xfId="28356"/>
    <cellStyle name="Salida 10 16" xfId="29765"/>
    <cellStyle name="Salida 10 17" xfId="31172"/>
    <cellStyle name="Salida 10 18" xfId="32582"/>
    <cellStyle name="Salida 10 19" xfId="33989"/>
    <cellStyle name="Salida 10 2" xfId="8190"/>
    <cellStyle name="Salida 10 20" xfId="32381"/>
    <cellStyle name="Salida 10 21" xfId="36810"/>
    <cellStyle name="Salida 10 22" xfId="38218"/>
    <cellStyle name="Salida 10 23" xfId="39624"/>
    <cellStyle name="Salida 10 24" xfId="41029"/>
    <cellStyle name="Salida 10 25" xfId="42432"/>
    <cellStyle name="Salida 10 26" xfId="43831"/>
    <cellStyle name="Salida 10 27" xfId="45227"/>
    <cellStyle name="Salida 10 28" xfId="46617"/>
    <cellStyle name="Salida 10 29" xfId="47989"/>
    <cellStyle name="Salida 10 3" xfId="11460"/>
    <cellStyle name="Salida 10 30" xfId="49342"/>
    <cellStyle name="Salida 10 31" xfId="50674"/>
    <cellStyle name="Salida 10 32" xfId="51978"/>
    <cellStyle name="Salida 10 33" xfId="53241"/>
    <cellStyle name="Salida 10 34" xfId="54436"/>
    <cellStyle name="Salida 10 35" xfId="55533"/>
    <cellStyle name="Salida 10 36" xfId="56504"/>
    <cellStyle name="Salida 10 37" xfId="57277"/>
    <cellStyle name="Salida 10 4" xfId="12868"/>
    <cellStyle name="Salida 10 5" xfId="14276"/>
    <cellStyle name="Salida 10 6" xfId="15684"/>
    <cellStyle name="Salida 10 7" xfId="17092"/>
    <cellStyle name="Salida 10 8" xfId="18500"/>
    <cellStyle name="Salida 10 9" xfId="19908"/>
    <cellStyle name="Salida 11" xfId="3736"/>
    <cellStyle name="Salida 11 10" xfId="17628"/>
    <cellStyle name="Salida 11 11" xfId="19036"/>
    <cellStyle name="Salida 11 12" xfId="20444"/>
    <cellStyle name="Salida 11 13" xfId="21852"/>
    <cellStyle name="Salida 11 14" xfId="23260"/>
    <cellStyle name="Salida 11 15" xfId="24668"/>
    <cellStyle name="Salida 11 16" xfId="26076"/>
    <cellStyle name="Salida 11 17" xfId="27484"/>
    <cellStyle name="Salida 11 18" xfId="28892"/>
    <cellStyle name="Salida 11 19" xfId="30302"/>
    <cellStyle name="Salida 11 2" xfId="8350"/>
    <cellStyle name="Salida 11 20" xfId="17513"/>
    <cellStyle name="Salida 11 21" xfId="33577"/>
    <cellStyle name="Salida 11 22" xfId="31967"/>
    <cellStyle name="Salida 11 23" xfId="35937"/>
    <cellStyle name="Salida 11 24" xfId="37345"/>
    <cellStyle name="Salida 11 25" xfId="38753"/>
    <cellStyle name="Salida 11 26" xfId="40159"/>
    <cellStyle name="Salida 11 27" xfId="41564"/>
    <cellStyle name="Salida 11 28" xfId="42964"/>
    <cellStyle name="Salida 11 29" xfId="44363"/>
    <cellStyle name="Salida 11 3" xfId="8124"/>
    <cellStyle name="Salida 11 30" xfId="45757"/>
    <cellStyle name="Salida 11 31" xfId="47138"/>
    <cellStyle name="Salida 11 32" xfId="48505"/>
    <cellStyle name="Salida 11 33" xfId="49855"/>
    <cellStyle name="Salida 11 34" xfId="51174"/>
    <cellStyle name="Salida 11 35" xfId="52469"/>
    <cellStyle name="Salida 11 36" xfId="53709"/>
    <cellStyle name="Salida 11 37" xfId="54873"/>
    <cellStyle name="Salida 11 4" xfId="6600"/>
    <cellStyle name="Salida 11 5" xfId="10588"/>
    <cellStyle name="Salida 11 6" xfId="11996"/>
    <cellStyle name="Salida 11 7" xfId="13404"/>
    <cellStyle name="Salida 11 8" xfId="14812"/>
    <cellStyle name="Salida 11 9" xfId="16220"/>
    <cellStyle name="Salida 12" xfId="3857"/>
    <cellStyle name="Salida 12 10" xfId="19517"/>
    <cellStyle name="Salida 12 11" xfId="20925"/>
    <cellStyle name="Salida 12 12" xfId="22333"/>
    <cellStyle name="Salida 12 13" xfId="23741"/>
    <cellStyle name="Salida 12 14" xfId="25149"/>
    <cellStyle name="Salida 12 15" xfId="26557"/>
    <cellStyle name="Salida 12 16" xfId="27965"/>
    <cellStyle name="Salida 12 17" xfId="29374"/>
    <cellStyle name="Salida 12 18" xfId="30783"/>
    <cellStyle name="Salida 12 19" xfId="32191"/>
    <cellStyle name="Salida 12 2" xfId="8463"/>
    <cellStyle name="Salida 12 20" xfId="35462"/>
    <cellStyle name="Salida 12 21" xfId="34547"/>
    <cellStyle name="Salida 12 22" xfId="36419"/>
    <cellStyle name="Salida 12 23" xfId="37827"/>
    <cellStyle name="Salida 12 24" xfId="39233"/>
    <cellStyle name="Salida 12 25" xfId="40638"/>
    <cellStyle name="Salida 12 26" xfId="42042"/>
    <cellStyle name="Salida 12 27" xfId="43442"/>
    <cellStyle name="Salida 12 28" xfId="44838"/>
    <cellStyle name="Salida 12 29" xfId="46230"/>
    <cellStyle name="Salida 12 3" xfId="8440"/>
    <cellStyle name="Salida 12 30" xfId="47607"/>
    <cellStyle name="Salida 12 31" xfId="48968"/>
    <cellStyle name="Salida 12 32" xfId="50307"/>
    <cellStyle name="Salida 12 33" xfId="51617"/>
    <cellStyle name="Salida 12 34" xfId="52895"/>
    <cellStyle name="Salida 12 35" xfId="54104"/>
    <cellStyle name="Salida 12 36" xfId="55228"/>
    <cellStyle name="Salida 12 37" xfId="56240"/>
    <cellStyle name="Salida 12 4" xfId="11069"/>
    <cellStyle name="Salida 12 5" xfId="12477"/>
    <cellStyle name="Salida 12 6" xfId="13885"/>
    <cellStyle name="Salida 12 7" xfId="15293"/>
    <cellStyle name="Salida 12 8" xfId="16701"/>
    <cellStyle name="Salida 12 9" xfId="18109"/>
    <cellStyle name="Salida 13" xfId="3980"/>
    <cellStyle name="Salida 13 10" xfId="16062"/>
    <cellStyle name="Salida 13 11" xfId="17470"/>
    <cellStyle name="Salida 13 12" xfId="18878"/>
    <cellStyle name="Salida 13 13" xfId="20286"/>
    <cellStyle name="Salida 13 14" xfId="21694"/>
    <cellStyle name="Salida 13 15" xfId="23102"/>
    <cellStyle name="Salida 13 16" xfId="24510"/>
    <cellStyle name="Salida 13 17" xfId="25918"/>
    <cellStyle name="Salida 13 18" xfId="27326"/>
    <cellStyle name="Salida 13 19" xfId="28734"/>
    <cellStyle name="Salida 13 2" xfId="8575"/>
    <cellStyle name="Salida 13 20" xfId="23939"/>
    <cellStyle name="Salida 13 21" xfId="32714"/>
    <cellStyle name="Salida 13 22" xfId="35545"/>
    <cellStyle name="Salida 13 23" xfId="31872"/>
    <cellStyle name="Salida 13 24" xfId="35438"/>
    <cellStyle name="Salida 13 25" xfId="37188"/>
    <cellStyle name="Salida 13 26" xfId="38596"/>
    <cellStyle name="Salida 13 27" xfId="40002"/>
    <cellStyle name="Salida 13 28" xfId="41407"/>
    <cellStyle name="Salida 13 29" xfId="42809"/>
    <cellStyle name="Salida 13 3" xfId="10212"/>
    <cellStyle name="Salida 13 30" xfId="44208"/>
    <cellStyle name="Salida 13 31" xfId="45604"/>
    <cellStyle name="Salida 13 32" xfId="46988"/>
    <cellStyle name="Salida 13 33" xfId="48357"/>
    <cellStyle name="Salida 13 34" xfId="49708"/>
    <cellStyle name="Salida 13 35" xfId="51030"/>
    <cellStyle name="Salida 13 36" xfId="52328"/>
    <cellStyle name="Salida 13 37" xfId="53574"/>
    <cellStyle name="Salida 13 4" xfId="8146"/>
    <cellStyle name="Salida 13 5" xfId="8522"/>
    <cellStyle name="Salida 13 6" xfId="9174"/>
    <cellStyle name="Salida 13 7" xfId="11838"/>
    <cellStyle name="Salida 13 8" xfId="13246"/>
    <cellStyle name="Salida 13 9" xfId="14654"/>
    <cellStyle name="Salida 14" xfId="4103"/>
    <cellStyle name="Salida 14 10" xfId="16284"/>
    <cellStyle name="Salida 14 11" xfId="17692"/>
    <cellStyle name="Salida 14 12" xfId="19100"/>
    <cellStyle name="Salida 14 13" xfId="20508"/>
    <cellStyle name="Salida 14 14" xfId="21916"/>
    <cellStyle name="Salida 14 15" xfId="23324"/>
    <cellStyle name="Salida 14 16" xfId="24732"/>
    <cellStyle name="Salida 14 17" xfId="26140"/>
    <cellStyle name="Salida 14 18" xfId="27548"/>
    <cellStyle name="Salida 14 19" xfId="28956"/>
    <cellStyle name="Salida 14 2" xfId="8687"/>
    <cellStyle name="Salida 14 20" xfId="32541"/>
    <cellStyle name="Salida 14 21" xfId="29142"/>
    <cellStyle name="Salida 14 22" xfId="34703"/>
    <cellStyle name="Salida 14 23" xfId="31871"/>
    <cellStyle name="Salida 14 24" xfId="36001"/>
    <cellStyle name="Salida 14 25" xfId="37409"/>
    <cellStyle name="Salida 14 26" xfId="38817"/>
    <cellStyle name="Salida 14 27" xfId="40223"/>
    <cellStyle name="Salida 14 28" xfId="41627"/>
    <cellStyle name="Salida 14 29" xfId="43027"/>
    <cellStyle name="Salida 14 3" xfId="8982"/>
    <cellStyle name="Salida 14 30" xfId="44426"/>
    <cellStyle name="Salida 14 31" xfId="45819"/>
    <cellStyle name="Salida 14 32" xfId="47198"/>
    <cellStyle name="Salida 14 33" xfId="48564"/>
    <cellStyle name="Salida 14 34" xfId="49914"/>
    <cellStyle name="Salida 14 35" xfId="51233"/>
    <cellStyle name="Salida 14 36" xfId="52526"/>
    <cellStyle name="Salida 14 37" xfId="53764"/>
    <cellStyle name="Salida 14 4" xfId="8215"/>
    <cellStyle name="Salida 14 5" xfId="7928"/>
    <cellStyle name="Salida 14 6" xfId="10652"/>
    <cellStyle name="Salida 14 7" xfId="12060"/>
    <cellStyle name="Salida 14 8" xfId="13468"/>
    <cellStyle name="Salida 14 9" xfId="14876"/>
    <cellStyle name="Salida 15" xfId="4227"/>
    <cellStyle name="Salida 15 10" xfId="18653"/>
    <cellStyle name="Salida 15 11" xfId="20061"/>
    <cellStyle name="Salida 15 12" xfId="21469"/>
    <cellStyle name="Salida 15 13" xfId="22877"/>
    <cellStyle name="Salida 15 14" xfId="24285"/>
    <cellStyle name="Salida 15 15" xfId="25693"/>
    <cellStyle name="Salida 15 16" xfId="27101"/>
    <cellStyle name="Salida 15 17" xfId="28509"/>
    <cellStyle name="Salida 15 18" xfId="29919"/>
    <cellStyle name="Salida 15 19" xfId="31326"/>
    <cellStyle name="Salida 15 2" xfId="8800"/>
    <cellStyle name="Salida 15 20" xfId="32377"/>
    <cellStyle name="Salida 15 21" xfId="30424"/>
    <cellStyle name="Salida 15 22" xfId="33055"/>
    <cellStyle name="Salida 15 23" xfId="36964"/>
    <cellStyle name="Salida 15 24" xfId="38372"/>
    <cellStyle name="Salida 15 25" xfId="39778"/>
    <cellStyle name="Salida 15 26" xfId="41183"/>
    <cellStyle name="Salida 15 27" xfId="42585"/>
    <cellStyle name="Salida 15 28" xfId="43984"/>
    <cellStyle name="Salida 15 29" xfId="45380"/>
    <cellStyle name="Salida 15 3" xfId="10241"/>
    <cellStyle name="Salida 15 30" xfId="46768"/>
    <cellStyle name="Salida 15 31" xfId="48138"/>
    <cellStyle name="Salida 15 32" xfId="49490"/>
    <cellStyle name="Salida 15 33" xfId="50817"/>
    <cellStyle name="Salida 15 34" xfId="52121"/>
    <cellStyle name="Salida 15 35" xfId="53377"/>
    <cellStyle name="Salida 15 36" xfId="54567"/>
    <cellStyle name="Salida 15 37" xfId="55652"/>
    <cellStyle name="Salida 15 4" xfId="8672"/>
    <cellStyle name="Salida 15 5" xfId="11613"/>
    <cellStyle name="Salida 15 6" xfId="13021"/>
    <cellStyle name="Salida 15 7" xfId="14429"/>
    <cellStyle name="Salida 15 8" xfId="15837"/>
    <cellStyle name="Salida 15 9" xfId="17245"/>
    <cellStyle name="Salida 16" xfId="4351"/>
    <cellStyle name="Salida 16 10" xfId="20280"/>
    <cellStyle name="Salida 16 11" xfId="21688"/>
    <cellStyle name="Salida 16 12" xfId="23096"/>
    <cellStyle name="Salida 16 13" xfId="24504"/>
    <cellStyle name="Salida 16 14" xfId="25912"/>
    <cellStyle name="Salida 16 15" xfId="27320"/>
    <cellStyle name="Salida 16 16" xfId="28728"/>
    <cellStyle name="Salida 16 17" xfId="30138"/>
    <cellStyle name="Salida 16 18" xfId="31545"/>
    <cellStyle name="Salida 16 19" xfId="32955"/>
    <cellStyle name="Salida 16 2" xfId="8912"/>
    <cellStyle name="Salida 16 20" xfId="30650"/>
    <cellStyle name="Salida 16 21" xfId="35432"/>
    <cellStyle name="Salida 16 22" xfId="37182"/>
    <cellStyle name="Salida 16 23" xfId="38590"/>
    <cellStyle name="Salida 16 24" xfId="39996"/>
    <cellStyle name="Salida 16 25" xfId="41401"/>
    <cellStyle name="Salida 16 26" xfId="42803"/>
    <cellStyle name="Salida 16 27" xfId="44202"/>
    <cellStyle name="Salida 16 28" xfId="45598"/>
    <cellStyle name="Salida 16 29" xfId="46982"/>
    <cellStyle name="Salida 16 3" xfId="10101"/>
    <cellStyle name="Salida 16 30" xfId="48351"/>
    <cellStyle name="Salida 16 31" xfId="49702"/>
    <cellStyle name="Salida 16 32" xfId="51024"/>
    <cellStyle name="Salida 16 33" xfId="52322"/>
    <cellStyle name="Salida 16 34" xfId="53570"/>
    <cellStyle name="Salida 16 35" xfId="54745"/>
    <cellStyle name="Salida 16 36" xfId="55815"/>
    <cellStyle name="Salida 16 37" xfId="56742"/>
    <cellStyle name="Salida 16 4" xfId="11832"/>
    <cellStyle name="Salida 16 5" xfId="13240"/>
    <cellStyle name="Salida 16 6" xfId="14648"/>
    <cellStyle name="Salida 16 7" xfId="16056"/>
    <cellStyle name="Salida 16 8" xfId="17464"/>
    <cellStyle name="Salida 16 9" xfId="18872"/>
    <cellStyle name="Salida 17" xfId="4475"/>
    <cellStyle name="Salida 17 10" xfId="19718"/>
    <cellStyle name="Salida 17 11" xfId="21126"/>
    <cellStyle name="Salida 17 12" xfId="22534"/>
    <cellStyle name="Salida 17 13" xfId="23942"/>
    <cellStyle name="Salida 17 14" xfId="25350"/>
    <cellStyle name="Salida 17 15" xfId="26758"/>
    <cellStyle name="Salida 17 16" xfId="28166"/>
    <cellStyle name="Salida 17 17" xfId="29575"/>
    <cellStyle name="Salida 17 18" xfId="30984"/>
    <cellStyle name="Salida 17 19" xfId="32392"/>
    <cellStyle name="Salida 17 2" xfId="9022"/>
    <cellStyle name="Salida 17 20" xfId="30789"/>
    <cellStyle name="Salida 17 21" xfId="34760"/>
    <cellStyle name="Salida 17 22" xfId="36620"/>
    <cellStyle name="Salida 17 23" xfId="38028"/>
    <cellStyle name="Salida 17 24" xfId="39434"/>
    <cellStyle name="Salida 17 25" xfId="40839"/>
    <cellStyle name="Salida 17 26" xfId="42243"/>
    <cellStyle name="Salida 17 27" xfId="43642"/>
    <cellStyle name="Salida 17 28" xfId="45038"/>
    <cellStyle name="Salida 17 29" xfId="46429"/>
    <cellStyle name="Salida 17 3" xfId="8773"/>
    <cellStyle name="Salida 17 30" xfId="47803"/>
    <cellStyle name="Salida 17 31" xfId="49161"/>
    <cellStyle name="Salida 17 32" xfId="50497"/>
    <cellStyle name="Salida 17 33" xfId="51804"/>
    <cellStyle name="Salida 17 34" xfId="53074"/>
    <cellStyle name="Salida 17 35" xfId="54277"/>
    <cellStyle name="Salida 17 36" xfId="55385"/>
    <cellStyle name="Salida 17 37" xfId="56379"/>
    <cellStyle name="Salida 17 4" xfId="11270"/>
    <cellStyle name="Salida 17 5" xfId="12678"/>
    <cellStyle name="Salida 17 6" xfId="14086"/>
    <cellStyle name="Salida 17 7" xfId="15494"/>
    <cellStyle name="Salida 17 8" xfId="16902"/>
    <cellStyle name="Salida 17 9" xfId="18310"/>
    <cellStyle name="Salida 18" xfId="4427"/>
    <cellStyle name="Salida 18 10" xfId="16803"/>
    <cellStyle name="Salida 18 11" xfId="18211"/>
    <cellStyle name="Salida 18 12" xfId="19619"/>
    <cellStyle name="Salida 18 13" xfId="21027"/>
    <cellStyle name="Salida 18 14" xfId="22435"/>
    <cellStyle name="Salida 18 15" xfId="23843"/>
    <cellStyle name="Salida 18 16" xfId="25251"/>
    <cellStyle name="Salida 18 17" xfId="26659"/>
    <cellStyle name="Salida 18 18" xfId="28067"/>
    <cellStyle name="Salida 18 19" xfId="29476"/>
    <cellStyle name="Salida 18 2" xfId="8986"/>
    <cellStyle name="Salida 18 20" xfId="32878"/>
    <cellStyle name="Salida 18 21" xfId="33717"/>
    <cellStyle name="Salida 18 22" xfId="23267"/>
    <cellStyle name="Salida 18 23" xfId="34654"/>
    <cellStyle name="Salida 18 24" xfId="36521"/>
    <cellStyle name="Salida 18 25" xfId="37929"/>
    <cellStyle name="Salida 18 26" xfId="39335"/>
    <cellStyle name="Salida 18 27" xfId="40740"/>
    <cellStyle name="Salida 18 28" xfId="42144"/>
    <cellStyle name="Salida 18 29" xfId="43543"/>
    <cellStyle name="Salida 18 3" xfId="9741"/>
    <cellStyle name="Salida 18 30" xfId="44939"/>
    <cellStyle name="Salida 18 31" xfId="46331"/>
    <cellStyle name="Salida 18 32" xfId="47706"/>
    <cellStyle name="Salida 18 33" xfId="49065"/>
    <cellStyle name="Salida 18 34" xfId="50403"/>
    <cellStyle name="Salida 18 35" xfId="51712"/>
    <cellStyle name="Salida 18 36" xfId="52985"/>
    <cellStyle name="Salida 18 37" xfId="54191"/>
    <cellStyle name="Salida 18 4" xfId="10368"/>
    <cellStyle name="Salida 18 5" xfId="9809"/>
    <cellStyle name="Salida 18 6" xfId="11171"/>
    <cellStyle name="Salida 18 7" xfId="12579"/>
    <cellStyle name="Salida 18 8" xfId="13987"/>
    <cellStyle name="Salida 18 9" xfId="15395"/>
    <cellStyle name="Salida 19" xfId="4726"/>
    <cellStyle name="Salida 19 10" xfId="7094"/>
    <cellStyle name="Salida 19 11" xfId="9505"/>
    <cellStyle name="Salida 19 12" xfId="9053"/>
    <cellStyle name="Salida 19 13" xfId="9499"/>
    <cellStyle name="Salida 19 14" xfId="7871"/>
    <cellStyle name="Salida 19 15" xfId="10170"/>
    <cellStyle name="Salida 19 16" xfId="9063"/>
    <cellStyle name="Salida 19 17" xfId="6963"/>
    <cellStyle name="Salida 19 18" xfId="10691"/>
    <cellStyle name="Salida 19 19" xfId="12099"/>
    <cellStyle name="Salida 19 2" xfId="9253"/>
    <cellStyle name="Salida 19 20" xfId="33358"/>
    <cellStyle name="Salida 19 21" xfId="32876"/>
    <cellStyle name="Salida 19 22" xfId="22183"/>
    <cellStyle name="Salida 19 23" xfId="32965"/>
    <cellStyle name="Salida 19 24" xfId="33788"/>
    <cellStyle name="Salida 19 25" xfId="31517"/>
    <cellStyle name="Salida 19 26" xfId="27627"/>
    <cellStyle name="Salida 19 27" xfId="31639"/>
    <cellStyle name="Salida 19 28" xfId="29561"/>
    <cellStyle name="Salida 19 29" xfId="33173"/>
    <cellStyle name="Salida 19 3" xfId="8239"/>
    <cellStyle name="Salida 19 30" xfId="32296"/>
    <cellStyle name="Salida 19 31" xfId="33741"/>
    <cellStyle name="Salida 19 32" xfId="30672"/>
    <cellStyle name="Salida 19 33" xfId="30477"/>
    <cellStyle name="Salida 19 34" xfId="32200"/>
    <cellStyle name="Salida 19 35" xfId="27595"/>
    <cellStyle name="Salida 19 36" xfId="36040"/>
    <cellStyle name="Salida 19 37" xfId="37448"/>
    <cellStyle name="Salida 19 4" xfId="9596"/>
    <cellStyle name="Salida 19 5" xfId="10009"/>
    <cellStyle name="Salida 19 6" xfId="8247"/>
    <cellStyle name="Salida 19 7" xfId="9333"/>
    <cellStyle name="Salida 19 8" xfId="9409"/>
    <cellStyle name="Salida 19 9" xfId="3386"/>
    <cellStyle name="Salida 2" xfId="315"/>
    <cellStyle name="Salida 2 10" xfId="1367"/>
    <cellStyle name="Salida 2 11" xfId="1526"/>
    <cellStyle name="Salida 2 12" xfId="1685"/>
    <cellStyle name="Salida 2 13" xfId="1841"/>
    <cellStyle name="Salida 2 14" xfId="1996"/>
    <cellStyle name="Salida 2 15" xfId="2149"/>
    <cellStyle name="Salida 2 16" xfId="1899"/>
    <cellStyle name="Salida 2 17" xfId="2484"/>
    <cellStyle name="Salida 2 18" xfId="2641"/>
    <cellStyle name="Salida 2 19" xfId="2790"/>
    <cellStyle name="Salida 2 2" xfId="384"/>
    <cellStyle name="Salida 2 20" xfId="2801"/>
    <cellStyle name="Salida 2 3" xfId="441"/>
    <cellStyle name="Salida 2 4" xfId="543"/>
    <cellStyle name="Salida 2 5" xfId="600"/>
    <cellStyle name="Salida 2 5 2" xfId="57921"/>
    <cellStyle name="Salida 2 6" xfId="657"/>
    <cellStyle name="Salida 2 6 2" xfId="58000"/>
    <cellStyle name="Salida 2 7" xfId="887"/>
    <cellStyle name="Salida 2 7 2" xfId="58069"/>
    <cellStyle name="Salida 2 8" xfId="1047"/>
    <cellStyle name="Salida 2 9" xfId="1207"/>
    <cellStyle name="Salida 20" xfId="4849"/>
    <cellStyle name="Salida 20 10" xfId="19026"/>
    <cellStyle name="Salida 20 11" xfId="20434"/>
    <cellStyle name="Salida 20 12" xfId="21842"/>
    <cellStyle name="Salida 20 13" xfId="23250"/>
    <cellStyle name="Salida 20 14" xfId="24658"/>
    <cellStyle name="Salida 20 15" xfId="26066"/>
    <cellStyle name="Salida 20 16" xfId="27474"/>
    <cellStyle name="Salida 20 17" xfId="28882"/>
    <cellStyle name="Salida 20 18" xfId="30292"/>
    <cellStyle name="Salida 20 19" xfId="31699"/>
    <cellStyle name="Salida 20 2" xfId="9367"/>
    <cellStyle name="Salida 20 20" xfId="33455"/>
    <cellStyle name="Salida 20 21" xfId="33249"/>
    <cellStyle name="Salida 20 22" xfId="35927"/>
    <cellStyle name="Salida 20 23" xfId="37335"/>
    <cellStyle name="Salida 20 24" xfId="38743"/>
    <cellStyle name="Salida 20 25" xfId="40149"/>
    <cellStyle name="Salida 20 26" xfId="41554"/>
    <cellStyle name="Salida 20 27" xfId="42954"/>
    <cellStyle name="Salida 20 28" xfId="44353"/>
    <cellStyle name="Salida 20 29" xfId="45747"/>
    <cellStyle name="Salida 20 3" xfId="9115"/>
    <cellStyle name="Salida 20 30" xfId="47128"/>
    <cellStyle name="Salida 20 31" xfId="48495"/>
    <cellStyle name="Salida 20 32" xfId="49845"/>
    <cellStyle name="Salida 20 33" xfId="51164"/>
    <cellStyle name="Salida 20 34" xfId="52459"/>
    <cellStyle name="Salida 20 35" xfId="53700"/>
    <cellStyle name="Salida 20 36" xfId="54864"/>
    <cellStyle name="Salida 20 37" xfId="55924"/>
    <cellStyle name="Salida 20 4" xfId="10578"/>
    <cellStyle name="Salida 20 5" xfId="11986"/>
    <cellStyle name="Salida 20 6" xfId="13394"/>
    <cellStyle name="Salida 20 7" xfId="14802"/>
    <cellStyle name="Salida 20 8" xfId="16210"/>
    <cellStyle name="Salida 20 9" xfId="17618"/>
    <cellStyle name="Salida 21" xfId="4973"/>
    <cellStyle name="Salida 21 10" xfId="10830"/>
    <cellStyle name="Salida 21 11" xfId="12238"/>
    <cellStyle name="Salida 21 12" xfId="13646"/>
    <cellStyle name="Salida 21 13" xfId="15054"/>
    <cellStyle name="Salida 21 14" xfId="16462"/>
    <cellStyle name="Salida 21 15" xfId="17870"/>
    <cellStyle name="Salida 21 16" xfId="19278"/>
    <cellStyle name="Salida 21 17" xfId="20686"/>
    <cellStyle name="Salida 21 18" xfId="22094"/>
    <cellStyle name="Salida 21 19" xfId="23502"/>
    <cellStyle name="Salida 21 2" xfId="9477"/>
    <cellStyle name="Salida 21 20" xfId="35154"/>
    <cellStyle name="Salida 21 21" xfId="32082"/>
    <cellStyle name="Salida 21 22" xfId="35742"/>
    <cellStyle name="Salida 21 23" xfId="33232"/>
    <cellStyle name="Salida 21 24" xfId="30534"/>
    <cellStyle name="Salida 21 25" xfId="28946"/>
    <cellStyle name="Salida 21 26" xfId="31607"/>
    <cellStyle name="Salida 21 27" xfId="28407"/>
    <cellStyle name="Salida 21 28" xfId="36180"/>
    <cellStyle name="Salida 21 29" xfId="37588"/>
    <cellStyle name="Salida 21 3" xfId="7850"/>
    <cellStyle name="Salida 21 30" xfId="38994"/>
    <cellStyle name="Salida 21 31" xfId="40400"/>
    <cellStyle name="Salida 21 32" xfId="41804"/>
    <cellStyle name="Salida 21 33" xfId="43204"/>
    <cellStyle name="Salida 21 34" xfId="44603"/>
    <cellStyle name="Salida 21 35" xfId="45995"/>
    <cellStyle name="Salida 21 36" xfId="47372"/>
    <cellStyle name="Salida 21 37" xfId="48737"/>
    <cellStyle name="Salida 21 4" xfId="8292"/>
    <cellStyle name="Salida 21 5" xfId="8818"/>
    <cellStyle name="Salida 21 6" xfId="8753"/>
    <cellStyle name="Salida 21 7" xfId="8750"/>
    <cellStyle name="Salida 21 8" xfId="9927"/>
    <cellStyle name="Salida 21 9" xfId="10262"/>
    <cellStyle name="Salida 22" xfId="5093"/>
    <cellStyle name="Salida 22 10" xfId="20815"/>
    <cellStyle name="Salida 22 11" xfId="22223"/>
    <cellStyle name="Salida 22 12" xfId="23631"/>
    <cellStyle name="Salida 22 13" xfId="25039"/>
    <cellStyle name="Salida 22 14" xfId="26447"/>
    <cellStyle name="Salida 22 15" xfId="27855"/>
    <cellStyle name="Salida 22 16" xfId="29264"/>
    <cellStyle name="Salida 22 17" xfId="30673"/>
    <cellStyle name="Salida 22 18" xfId="32081"/>
    <cellStyle name="Salida 22 19" xfId="33489"/>
    <cellStyle name="Salida 22 2" xfId="9587"/>
    <cellStyle name="Salida 22 20" xfId="34432"/>
    <cellStyle name="Salida 22 21" xfId="36309"/>
    <cellStyle name="Salida 22 22" xfId="37717"/>
    <cellStyle name="Salida 22 23" xfId="39123"/>
    <cellStyle name="Salida 22 24" xfId="40528"/>
    <cellStyle name="Salida 22 25" xfId="41932"/>
    <cellStyle name="Salida 22 26" xfId="43332"/>
    <cellStyle name="Salida 22 27" xfId="44729"/>
    <cellStyle name="Salida 22 28" xfId="46121"/>
    <cellStyle name="Salida 22 29" xfId="47498"/>
    <cellStyle name="Salida 22 3" xfId="10959"/>
    <cellStyle name="Salida 22 30" xfId="48861"/>
    <cellStyle name="Salida 22 31" xfId="50201"/>
    <cellStyle name="Salida 22 32" xfId="51514"/>
    <cellStyle name="Salida 22 33" xfId="52796"/>
    <cellStyle name="Salida 22 34" xfId="54013"/>
    <cellStyle name="Salida 22 35" xfId="55146"/>
    <cellStyle name="Salida 22 36" xfId="56171"/>
    <cellStyle name="Salida 22 37" xfId="57008"/>
    <cellStyle name="Salida 22 4" xfId="12367"/>
    <cellStyle name="Salida 22 5" xfId="13775"/>
    <cellStyle name="Salida 22 6" xfId="15183"/>
    <cellStyle name="Salida 22 7" xfId="16591"/>
    <cellStyle name="Salida 22 8" xfId="17999"/>
    <cellStyle name="Salida 22 9" xfId="19407"/>
    <cellStyle name="Salida 23" xfId="5224"/>
    <cellStyle name="Salida 23 10" xfId="19772"/>
    <cellStyle name="Salida 23 11" xfId="21180"/>
    <cellStyle name="Salida 23 12" xfId="22588"/>
    <cellStyle name="Salida 23 13" xfId="23996"/>
    <cellStyle name="Salida 23 14" xfId="25404"/>
    <cellStyle name="Salida 23 15" xfId="26812"/>
    <cellStyle name="Salida 23 16" xfId="28220"/>
    <cellStyle name="Salida 23 17" xfId="29629"/>
    <cellStyle name="Salida 23 18" xfId="31038"/>
    <cellStyle name="Salida 23 19" xfId="32446"/>
    <cellStyle name="Salida 23 2" xfId="9716"/>
    <cellStyle name="Salida 23 20" xfId="32484"/>
    <cellStyle name="Salida 23 21" xfId="34936"/>
    <cellStyle name="Salida 23 22" xfId="36674"/>
    <cellStyle name="Salida 23 23" xfId="38082"/>
    <cellStyle name="Salida 23 24" xfId="39488"/>
    <cellStyle name="Salida 23 25" xfId="40893"/>
    <cellStyle name="Salida 23 26" xfId="42296"/>
    <cellStyle name="Salida 23 27" xfId="43695"/>
    <cellStyle name="Salida 23 28" xfId="45091"/>
    <cellStyle name="Salida 23 29" xfId="46481"/>
    <cellStyle name="Salida 23 3" xfId="7921"/>
    <cellStyle name="Salida 23 30" xfId="47855"/>
    <cellStyle name="Salida 23 31" xfId="49213"/>
    <cellStyle name="Salida 23 32" xfId="50547"/>
    <cellStyle name="Salida 23 33" xfId="51852"/>
    <cellStyle name="Salida 23 34" xfId="53120"/>
    <cellStyle name="Salida 23 35" xfId="54322"/>
    <cellStyle name="Salida 23 36" xfId="55426"/>
    <cellStyle name="Salida 23 37" xfId="56410"/>
    <cellStyle name="Salida 23 4" xfId="11324"/>
    <cellStyle name="Salida 23 5" xfId="12732"/>
    <cellStyle name="Salida 23 6" xfId="14140"/>
    <cellStyle name="Salida 23 7" xfId="15548"/>
    <cellStyle name="Salida 23 8" xfId="16956"/>
    <cellStyle name="Salida 23 9" xfId="18364"/>
    <cellStyle name="Salida 24" xfId="5350"/>
    <cellStyle name="Salida 24 10" xfId="17687"/>
    <cellStyle name="Salida 24 11" xfId="19095"/>
    <cellStyle name="Salida 24 12" xfId="20503"/>
    <cellStyle name="Salida 24 13" xfId="21911"/>
    <cellStyle name="Salida 24 14" xfId="23319"/>
    <cellStyle name="Salida 24 15" xfId="24727"/>
    <cellStyle name="Salida 24 16" xfId="26135"/>
    <cellStyle name="Salida 24 17" xfId="27543"/>
    <cellStyle name="Salida 24 18" xfId="28951"/>
    <cellStyle name="Salida 24 19" xfId="30361"/>
    <cellStyle name="Salida 24 2" xfId="9839"/>
    <cellStyle name="Salida 24 20" xfId="35252"/>
    <cellStyle name="Salida 24 21" xfId="35498"/>
    <cellStyle name="Salida 24 22" xfId="31938"/>
    <cellStyle name="Salida 24 23" xfId="35996"/>
    <cellStyle name="Salida 24 24" xfId="37404"/>
    <cellStyle name="Salida 24 25" xfId="38812"/>
    <cellStyle name="Salida 24 26" xfId="40218"/>
    <cellStyle name="Salida 24 27" xfId="41622"/>
    <cellStyle name="Salida 24 28" xfId="43022"/>
    <cellStyle name="Salida 24 29" xfId="44421"/>
    <cellStyle name="Salida 24 3" xfId="8099"/>
    <cellStyle name="Salida 24 30" xfId="45815"/>
    <cellStyle name="Salida 24 31" xfId="47195"/>
    <cellStyle name="Salida 24 32" xfId="48561"/>
    <cellStyle name="Salida 24 33" xfId="49911"/>
    <cellStyle name="Salida 24 34" xfId="51230"/>
    <cellStyle name="Salida 24 35" xfId="52523"/>
    <cellStyle name="Salida 24 36" xfId="53761"/>
    <cellStyle name="Salida 24 37" xfId="54916"/>
    <cellStyle name="Salida 24 4" xfId="8475"/>
    <cellStyle name="Salida 24 5" xfId="10647"/>
    <cellStyle name="Salida 24 6" xfId="12055"/>
    <cellStyle name="Salida 24 7" xfId="13463"/>
    <cellStyle name="Salida 24 8" xfId="14871"/>
    <cellStyle name="Salida 24 9" xfId="16279"/>
    <cellStyle name="Salida 25" xfId="5476"/>
    <cellStyle name="Salida 25 10" xfId="20907"/>
    <cellStyle name="Salida 25 11" xfId="22315"/>
    <cellStyle name="Salida 25 12" xfId="23723"/>
    <cellStyle name="Salida 25 13" xfId="25131"/>
    <cellStyle name="Salida 25 14" xfId="26539"/>
    <cellStyle name="Salida 25 15" xfId="27947"/>
    <cellStyle name="Salida 25 16" xfId="29356"/>
    <cellStyle name="Salida 25 17" xfId="30765"/>
    <cellStyle name="Salida 25 18" xfId="32173"/>
    <cellStyle name="Salida 25 19" xfId="33581"/>
    <cellStyle name="Salida 25 2" xfId="9960"/>
    <cellStyle name="Salida 25 20" xfId="34529"/>
    <cellStyle name="Salida 25 21" xfId="36401"/>
    <cellStyle name="Salida 25 22" xfId="37809"/>
    <cellStyle name="Salida 25 23" xfId="39215"/>
    <cellStyle name="Salida 25 24" xfId="40620"/>
    <cellStyle name="Salida 25 25" xfId="42024"/>
    <cellStyle name="Salida 25 26" xfId="43424"/>
    <cellStyle name="Salida 25 27" xfId="44820"/>
    <cellStyle name="Salida 25 28" xfId="46212"/>
    <cellStyle name="Salida 25 29" xfId="47589"/>
    <cellStyle name="Salida 25 3" xfId="11051"/>
    <cellStyle name="Salida 25 30" xfId="48951"/>
    <cellStyle name="Salida 25 31" xfId="50290"/>
    <cellStyle name="Salida 25 32" xfId="51600"/>
    <cellStyle name="Salida 25 33" xfId="52880"/>
    <cellStyle name="Salida 25 34" xfId="54094"/>
    <cellStyle name="Salida 25 35" xfId="55219"/>
    <cellStyle name="Salida 25 36" xfId="56235"/>
    <cellStyle name="Salida 25 37" xfId="57059"/>
    <cellStyle name="Salida 25 4" xfId="12459"/>
    <cellStyle name="Salida 25 5" xfId="13867"/>
    <cellStyle name="Salida 25 6" xfId="15275"/>
    <cellStyle name="Salida 25 7" xfId="16683"/>
    <cellStyle name="Salida 25 8" xfId="18091"/>
    <cellStyle name="Salida 25 9" xfId="19499"/>
    <cellStyle name="Salida 26" xfId="5598"/>
    <cellStyle name="Salida 26 10" xfId="18129"/>
    <cellStyle name="Salida 26 11" xfId="19537"/>
    <cellStyle name="Salida 26 12" xfId="20945"/>
    <cellStyle name="Salida 26 13" xfId="22353"/>
    <cellStyle name="Salida 26 14" xfId="23761"/>
    <cellStyle name="Salida 26 15" xfId="25169"/>
    <cellStyle name="Salida 26 16" xfId="26577"/>
    <cellStyle name="Salida 26 17" xfId="27985"/>
    <cellStyle name="Salida 26 18" xfId="29394"/>
    <cellStyle name="Salida 26 19" xfId="30803"/>
    <cellStyle name="Salida 26 2" xfId="10079"/>
    <cellStyle name="Salida 26 20" xfId="27253"/>
    <cellStyle name="Salida 26 21" xfId="26304"/>
    <cellStyle name="Salida 26 22" xfId="34568"/>
    <cellStyle name="Salida 26 23" xfId="36439"/>
    <cellStyle name="Salida 26 24" xfId="37847"/>
    <cellStyle name="Salida 26 25" xfId="39253"/>
    <cellStyle name="Salida 26 26" xfId="40658"/>
    <cellStyle name="Salida 26 27" xfId="42062"/>
    <cellStyle name="Salida 26 28" xfId="43461"/>
    <cellStyle name="Salida 26 29" xfId="44857"/>
    <cellStyle name="Salida 26 3" xfId="10235"/>
    <cellStyle name="Salida 26 30" xfId="46249"/>
    <cellStyle name="Salida 26 31" xfId="47626"/>
    <cellStyle name="Salida 26 32" xfId="48986"/>
    <cellStyle name="Salida 26 33" xfId="50325"/>
    <cellStyle name="Salida 26 34" xfId="51635"/>
    <cellStyle name="Salida 26 35" xfId="52912"/>
    <cellStyle name="Salida 26 36" xfId="54119"/>
    <cellStyle name="Salida 26 37" xfId="55241"/>
    <cellStyle name="Salida 26 4" xfId="9351"/>
    <cellStyle name="Salida 26 5" xfId="11089"/>
    <cellStyle name="Salida 26 6" xfId="12497"/>
    <cellStyle name="Salida 26 7" xfId="13905"/>
    <cellStyle name="Salida 26 8" xfId="15313"/>
    <cellStyle name="Salida 26 9" xfId="16721"/>
    <cellStyle name="Salida 27" xfId="3581"/>
    <cellStyle name="Salida 27 10" xfId="20592"/>
    <cellStyle name="Salida 27 11" xfId="22000"/>
    <cellStyle name="Salida 27 12" xfId="23408"/>
    <cellStyle name="Salida 27 13" xfId="24816"/>
    <cellStyle name="Salida 27 14" xfId="26224"/>
    <cellStyle name="Salida 27 15" xfId="27632"/>
    <cellStyle name="Salida 27 16" xfId="29040"/>
    <cellStyle name="Salida 27 17" xfId="30449"/>
    <cellStyle name="Salida 27 18" xfId="31857"/>
    <cellStyle name="Salida 27 19" xfId="33266"/>
    <cellStyle name="Salida 27 2" xfId="8157"/>
    <cellStyle name="Salida 27 20" xfId="31852"/>
    <cellStyle name="Salida 27 21" xfId="36085"/>
    <cellStyle name="Salida 27 22" xfId="37493"/>
    <cellStyle name="Salida 27 23" xfId="38899"/>
    <cellStyle name="Salida 27 24" xfId="40305"/>
    <cellStyle name="Salida 27 25" xfId="41709"/>
    <cellStyle name="Salida 27 26" xfId="43109"/>
    <cellStyle name="Salida 27 27" xfId="44508"/>
    <cellStyle name="Salida 27 28" xfId="45901"/>
    <cellStyle name="Salida 27 29" xfId="47278"/>
    <cellStyle name="Salida 27 3" xfId="10736"/>
    <cellStyle name="Salida 27 30" xfId="48644"/>
    <cellStyle name="Salida 27 31" xfId="49991"/>
    <cellStyle name="Salida 27 32" xfId="51309"/>
    <cellStyle name="Salida 27 33" xfId="52601"/>
    <cellStyle name="Salida 27 34" xfId="53833"/>
    <cellStyle name="Salida 27 35" xfId="54977"/>
    <cellStyle name="Salida 27 36" xfId="56022"/>
    <cellStyle name="Salida 27 37" xfId="56890"/>
    <cellStyle name="Salida 27 4" xfId="12144"/>
    <cellStyle name="Salida 27 5" xfId="13552"/>
    <cellStyle name="Salida 27 6" xfId="14960"/>
    <cellStyle name="Salida 27 7" xfId="16368"/>
    <cellStyle name="Salida 27 8" xfId="17776"/>
    <cellStyle name="Salida 27 9" xfId="19184"/>
    <cellStyle name="Salida 28" xfId="5865"/>
    <cellStyle name="Salida 28 10" xfId="18311"/>
    <cellStyle name="Salida 28 11" xfId="19719"/>
    <cellStyle name="Salida 28 12" xfId="21127"/>
    <cellStyle name="Salida 28 13" xfId="22535"/>
    <cellStyle name="Salida 28 14" xfId="23943"/>
    <cellStyle name="Salida 28 15" xfId="25351"/>
    <cellStyle name="Salida 28 16" xfId="26759"/>
    <cellStyle name="Salida 28 17" xfId="28167"/>
    <cellStyle name="Salida 28 18" xfId="29576"/>
    <cellStyle name="Salida 28 19" xfId="30985"/>
    <cellStyle name="Salida 28 2" xfId="10324"/>
    <cellStyle name="Salida 28 20" xfId="35615"/>
    <cellStyle name="Salida 28 21" xfId="34296"/>
    <cellStyle name="Salida 28 22" xfId="34761"/>
    <cellStyle name="Salida 28 23" xfId="36621"/>
    <cellStyle name="Salida 28 24" xfId="38029"/>
    <cellStyle name="Salida 28 25" xfId="39435"/>
    <cellStyle name="Salida 28 26" xfId="40840"/>
    <cellStyle name="Salida 28 27" xfId="42244"/>
    <cellStyle name="Salida 28 28" xfId="43643"/>
    <cellStyle name="Salida 28 29" xfId="45039"/>
    <cellStyle name="Salida 28 3" xfId="8609"/>
    <cellStyle name="Salida 28 30" xfId="46430"/>
    <cellStyle name="Salida 28 31" xfId="47804"/>
    <cellStyle name="Salida 28 32" xfId="49162"/>
    <cellStyle name="Salida 28 33" xfId="50498"/>
    <cellStyle name="Salida 28 34" xfId="51805"/>
    <cellStyle name="Salida 28 35" xfId="53075"/>
    <cellStyle name="Salida 28 36" xfId="54278"/>
    <cellStyle name="Salida 28 37" xfId="55386"/>
    <cellStyle name="Salida 28 4" xfId="10408"/>
    <cellStyle name="Salida 28 5" xfId="11271"/>
    <cellStyle name="Salida 28 6" xfId="12679"/>
    <cellStyle name="Salida 28 7" xfId="14087"/>
    <cellStyle name="Salida 28 8" xfId="15495"/>
    <cellStyle name="Salida 28 9" xfId="16903"/>
    <cellStyle name="Salida 29" xfId="5992"/>
    <cellStyle name="Salida 29 10" xfId="21707"/>
    <cellStyle name="Salida 29 11" xfId="23115"/>
    <cellStyle name="Salida 29 12" xfId="24523"/>
    <cellStyle name="Salida 29 13" xfId="25931"/>
    <cellStyle name="Salida 29 14" xfId="27339"/>
    <cellStyle name="Salida 29 15" xfId="28747"/>
    <cellStyle name="Salida 29 16" xfId="30157"/>
    <cellStyle name="Salida 29 17" xfId="31564"/>
    <cellStyle name="Salida 29 18" xfId="32974"/>
    <cellStyle name="Salida 29 19" xfId="34380"/>
    <cellStyle name="Salida 29 2" xfId="10443"/>
    <cellStyle name="Salida 29 20" xfId="35793"/>
    <cellStyle name="Salida 29 21" xfId="37201"/>
    <cellStyle name="Salida 29 22" xfId="38609"/>
    <cellStyle name="Salida 29 23" xfId="40015"/>
    <cellStyle name="Salida 29 24" xfId="41420"/>
    <cellStyle name="Salida 29 25" xfId="42822"/>
    <cellStyle name="Salida 29 26" xfId="44221"/>
    <cellStyle name="Salida 29 27" xfId="45617"/>
    <cellStyle name="Salida 29 28" xfId="47001"/>
    <cellStyle name="Salida 29 29" xfId="48370"/>
    <cellStyle name="Salida 29 3" xfId="11851"/>
    <cellStyle name="Salida 29 30" xfId="49721"/>
    <cellStyle name="Salida 29 31" xfId="51043"/>
    <cellStyle name="Salida 29 32" xfId="52341"/>
    <cellStyle name="Salida 29 33" xfId="53586"/>
    <cellStyle name="Salida 29 34" xfId="54757"/>
    <cellStyle name="Salida 29 35" xfId="55826"/>
    <cellStyle name="Salida 29 36" xfId="56751"/>
    <cellStyle name="Salida 29 37" xfId="57457"/>
    <cellStyle name="Salida 29 4" xfId="13259"/>
    <cellStyle name="Salida 29 5" xfId="14667"/>
    <cellStyle name="Salida 29 6" xfId="16075"/>
    <cellStyle name="Salida 29 7" xfId="17483"/>
    <cellStyle name="Salida 29 8" xfId="18891"/>
    <cellStyle name="Salida 29 9" xfId="20299"/>
    <cellStyle name="Salida 3" xfId="342"/>
    <cellStyle name="Salida 3 10" xfId="1465"/>
    <cellStyle name="Salida 3 11" xfId="1623"/>
    <cellStyle name="Salida 3 12" xfId="2166"/>
    <cellStyle name="Salida 3 13" xfId="2355"/>
    <cellStyle name="Salida 3 14" xfId="2339"/>
    <cellStyle name="Salida 3 15" xfId="2397"/>
    <cellStyle name="Salida 3 16" xfId="3118"/>
    <cellStyle name="Salida 3 2" xfId="755"/>
    <cellStyle name="Salida 3 2 2" xfId="57961"/>
    <cellStyle name="Salida 3 3" xfId="731"/>
    <cellStyle name="Salida 3 3 2" xfId="58040"/>
    <cellStyle name="Salida 3 4" xfId="643"/>
    <cellStyle name="Salida 3 4 2" xfId="58109"/>
    <cellStyle name="Salida 3 5" xfId="798"/>
    <cellStyle name="Salida 3 6" xfId="825"/>
    <cellStyle name="Salida 3 7" xfId="985"/>
    <cellStyle name="Salida 3 8" xfId="1145"/>
    <cellStyle name="Salida 3 9" xfId="1305"/>
    <cellStyle name="Salida 30" xfId="6119"/>
    <cellStyle name="Salida 30 10" xfId="21824"/>
    <cellStyle name="Salida 30 11" xfId="23232"/>
    <cellStyle name="Salida 30 12" xfId="24640"/>
    <cellStyle name="Salida 30 13" xfId="26048"/>
    <cellStyle name="Salida 30 14" xfId="27456"/>
    <cellStyle name="Salida 30 15" xfId="28864"/>
    <cellStyle name="Salida 30 16" xfId="30274"/>
    <cellStyle name="Salida 30 17" xfId="31681"/>
    <cellStyle name="Salida 30 18" xfId="33091"/>
    <cellStyle name="Salida 30 19" xfId="34497"/>
    <cellStyle name="Salida 30 2" xfId="10560"/>
    <cellStyle name="Salida 30 20" xfId="35909"/>
    <cellStyle name="Salida 30 21" xfId="37317"/>
    <cellStyle name="Salida 30 22" xfId="38725"/>
    <cellStyle name="Salida 30 23" xfId="40131"/>
    <cellStyle name="Salida 30 24" xfId="41536"/>
    <cellStyle name="Salida 30 25" xfId="42936"/>
    <cellStyle name="Salida 30 26" xfId="44335"/>
    <cellStyle name="Salida 30 27" xfId="45730"/>
    <cellStyle name="Salida 30 28" xfId="47111"/>
    <cellStyle name="Salida 30 29" xfId="48478"/>
    <cellStyle name="Salida 30 3" xfId="11968"/>
    <cellStyle name="Salida 30 30" xfId="49828"/>
    <cellStyle name="Salida 30 31" xfId="51148"/>
    <cellStyle name="Salida 30 32" xfId="52443"/>
    <cellStyle name="Salida 30 33" xfId="53684"/>
    <cellStyle name="Salida 30 34" xfId="54848"/>
    <cellStyle name="Salida 30 35" xfId="55910"/>
    <cellStyle name="Salida 30 36" xfId="56814"/>
    <cellStyle name="Salida 30 37" xfId="57494"/>
    <cellStyle name="Salida 30 4" xfId="13376"/>
    <cellStyle name="Salida 30 5" xfId="14784"/>
    <cellStyle name="Salida 30 6" xfId="16192"/>
    <cellStyle name="Salida 30 7" xfId="17600"/>
    <cellStyle name="Salida 30 8" xfId="19008"/>
    <cellStyle name="Salida 30 9" xfId="20416"/>
    <cellStyle name="Salida 31" xfId="6246"/>
    <cellStyle name="Salida 31 10" xfId="21941"/>
    <cellStyle name="Salida 31 11" xfId="23349"/>
    <cellStyle name="Salida 31 12" xfId="24757"/>
    <cellStyle name="Salida 31 13" xfId="26165"/>
    <cellStyle name="Salida 31 14" xfId="27573"/>
    <cellStyle name="Salida 31 15" xfId="28981"/>
    <cellStyle name="Salida 31 16" xfId="30391"/>
    <cellStyle name="Salida 31 17" xfId="31798"/>
    <cellStyle name="Salida 31 18" xfId="33207"/>
    <cellStyle name="Salida 31 19" xfId="34614"/>
    <cellStyle name="Salida 31 2" xfId="10677"/>
    <cellStyle name="Salida 31 20" xfId="36026"/>
    <cellStyle name="Salida 31 21" xfId="37434"/>
    <cellStyle name="Salida 31 22" xfId="38842"/>
    <cellStyle name="Salida 31 23" xfId="40248"/>
    <cellStyle name="Salida 31 24" xfId="41652"/>
    <cellStyle name="Salida 31 25" xfId="43052"/>
    <cellStyle name="Salida 31 26" xfId="44451"/>
    <cellStyle name="Salida 31 27" xfId="45844"/>
    <cellStyle name="Salida 31 28" xfId="47223"/>
    <cellStyle name="Salida 31 29" xfId="48589"/>
    <cellStyle name="Salida 31 3" xfId="12085"/>
    <cellStyle name="Salida 31 30" xfId="49939"/>
    <cellStyle name="Salida 31 31" xfId="51258"/>
    <cellStyle name="Salida 31 32" xfId="52551"/>
    <cellStyle name="Salida 31 33" xfId="53789"/>
    <cellStyle name="Salida 31 34" xfId="54943"/>
    <cellStyle name="Salida 31 35" xfId="55994"/>
    <cellStyle name="Salida 31 36" xfId="56873"/>
    <cellStyle name="Salida 31 37" xfId="57531"/>
    <cellStyle name="Salida 31 4" xfId="13493"/>
    <cellStyle name="Salida 31 5" xfId="14901"/>
    <cellStyle name="Salida 31 6" xfId="16309"/>
    <cellStyle name="Salida 31 7" xfId="17717"/>
    <cellStyle name="Salida 31 8" xfId="19125"/>
    <cellStyle name="Salida 31 9" xfId="20533"/>
    <cellStyle name="Salida 32" xfId="6373"/>
    <cellStyle name="Salida 32 10" xfId="22055"/>
    <cellStyle name="Salida 32 11" xfId="23463"/>
    <cellStyle name="Salida 32 12" xfId="24871"/>
    <cellStyle name="Salida 32 13" xfId="26279"/>
    <cellStyle name="Salida 32 14" xfId="27687"/>
    <cellStyle name="Salida 32 15" xfId="29096"/>
    <cellStyle name="Salida 32 16" xfId="30505"/>
    <cellStyle name="Salida 32 17" xfId="31913"/>
    <cellStyle name="Salida 32 18" xfId="33322"/>
    <cellStyle name="Salida 32 19" xfId="34730"/>
    <cellStyle name="Salida 32 2" xfId="10791"/>
    <cellStyle name="Salida 32 20" xfId="36141"/>
    <cellStyle name="Salida 32 21" xfId="37549"/>
    <cellStyle name="Salida 32 22" xfId="38955"/>
    <cellStyle name="Salida 32 23" xfId="40361"/>
    <cellStyle name="Salida 32 24" xfId="41765"/>
    <cellStyle name="Salida 32 25" xfId="43165"/>
    <cellStyle name="Salida 32 26" xfId="44564"/>
    <cellStyle name="Salida 32 27" xfId="45957"/>
    <cellStyle name="Salida 32 28" xfId="47334"/>
    <cellStyle name="Salida 32 29" xfId="48699"/>
    <cellStyle name="Salida 32 3" xfId="12199"/>
    <cellStyle name="Salida 32 30" xfId="50045"/>
    <cellStyle name="Salida 32 31" xfId="51361"/>
    <cellStyle name="Salida 32 32" xfId="52650"/>
    <cellStyle name="Salida 32 33" xfId="53881"/>
    <cellStyle name="Salida 32 34" xfId="55024"/>
    <cellStyle name="Salida 32 35" xfId="56065"/>
    <cellStyle name="Salida 32 36" xfId="56930"/>
    <cellStyle name="Salida 32 37" xfId="57567"/>
    <cellStyle name="Salida 32 4" xfId="13607"/>
    <cellStyle name="Salida 32 5" xfId="15015"/>
    <cellStyle name="Salida 32 6" xfId="16423"/>
    <cellStyle name="Salida 32 7" xfId="17831"/>
    <cellStyle name="Salida 32 8" xfId="19239"/>
    <cellStyle name="Salida 32 9" xfId="20647"/>
    <cellStyle name="Salida 33" xfId="6500"/>
    <cellStyle name="Salida 33 10" xfId="22171"/>
    <cellStyle name="Salida 33 11" xfId="23579"/>
    <cellStyle name="Salida 33 12" xfId="24987"/>
    <cellStyle name="Salida 33 13" xfId="26395"/>
    <cellStyle name="Salida 33 14" xfId="27803"/>
    <cellStyle name="Salida 33 15" xfId="29212"/>
    <cellStyle name="Salida 33 16" xfId="30621"/>
    <cellStyle name="Salida 33 17" xfId="32029"/>
    <cellStyle name="Salida 33 18" xfId="33438"/>
    <cellStyle name="Salida 33 19" xfId="34846"/>
    <cellStyle name="Salida 33 2" xfId="10907"/>
    <cellStyle name="Salida 33 20" xfId="36257"/>
    <cellStyle name="Salida 33 21" xfId="37665"/>
    <cellStyle name="Salida 33 22" xfId="39071"/>
    <cellStyle name="Salida 33 23" xfId="40476"/>
    <cellStyle name="Salida 33 24" xfId="41880"/>
    <cellStyle name="Salida 33 25" xfId="43280"/>
    <cellStyle name="Salida 33 26" xfId="44678"/>
    <cellStyle name="Salida 33 27" xfId="46070"/>
    <cellStyle name="Salida 33 28" xfId="47447"/>
    <cellStyle name="Salida 33 29" xfId="48812"/>
    <cellStyle name="Salida 33 3" xfId="12315"/>
    <cellStyle name="Salida 33 30" xfId="50153"/>
    <cellStyle name="Salida 33 31" xfId="51466"/>
    <cellStyle name="Salida 33 32" xfId="52751"/>
    <cellStyle name="Salida 33 33" xfId="53972"/>
    <cellStyle name="Salida 33 34" xfId="55110"/>
    <cellStyle name="Salida 33 35" xfId="56139"/>
    <cellStyle name="Salida 33 36" xfId="56990"/>
    <cellStyle name="Salida 33 37" xfId="57603"/>
    <cellStyle name="Salida 33 4" xfId="13723"/>
    <cellStyle name="Salida 33 5" xfId="15131"/>
    <cellStyle name="Salida 33 6" xfId="16539"/>
    <cellStyle name="Salida 33 7" xfId="17947"/>
    <cellStyle name="Salida 33 8" xfId="19355"/>
    <cellStyle name="Salida 33 9" xfId="20763"/>
    <cellStyle name="Salida 34" xfId="6627"/>
    <cellStyle name="Salida 34 10" xfId="22285"/>
    <cellStyle name="Salida 34 11" xfId="23693"/>
    <cellStyle name="Salida 34 12" xfId="25101"/>
    <cellStyle name="Salida 34 13" xfId="26509"/>
    <cellStyle name="Salida 34 14" xfId="27917"/>
    <cellStyle name="Salida 34 15" xfId="29326"/>
    <cellStyle name="Salida 34 16" xfId="30735"/>
    <cellStyle name="Salida 34 17" xfId="32143"/>
    <cellStyle name="Salida 34 18" xfId="33551"/>
    <cellStyle name="Salida 34 19" xfId="34960"/>
    <cellStyle name="Salida 34 2" xfId="11021"/>
    <cellStyle name="Salida 34 20" xfId="36371"/>
    <cellStyle name="Salida 34 21" xfId="37779"/>
    <cellStyle name="Salida 34 22" xfId="39185"/>
    <cellStyle name="Salida 34 23" xfId="40590"/>
    <cellStyle name="Salida 34 24" xfId="41994"/>
    <cellStyle name="Salida 34 25" xfId="43394"/>
    <cellStyle name="Salida 34 26" xfId="44791"/>
    <cellStyle name="Salida 34 27" xfId="46183"/>
    <cellStyle name="Salida 34 28" xfId="47560"/>
    <cellStyle name="Salida 34 29" xfId="48922"/>
    <cellStyle name="Salida 34 3" xfId="12429"/>
    <cellStyle name="Salida 34 30" xfId="50261"/>
    <cellStyle name="Salida 34 31" xfId="51571"/>
    <cellStyle name="Salida 34 32" xfId="52851"/>
    <cellStyle name="Salida 34 33" xfId="54068"/>
    <cellStyle name="Salida 34 34" xfId="55196"/>
    <cellStyle name="Salida 34 35" xfId="56214"/>
    <cellStyle name="Salida 34 36" xfId="57044"/>
    <cellStyle name="Salida 34 37" xfId="57639"/>
    <cellStyle name="Salida 34 4" xfId="13837"/>
    <cellStyle name="Salida 34 5" xfId="15245"/>
    <cellStyle name="Salida 34 6" xfId="16653"/>
    <cellStyle name="Salida 34 7" xfId="18061"/>
    <cellStyle name="Salida 34 8" xfId="19469"/>
    <cellStyle name="Salida 34 9" xfId="20877"/>
    <cellStyle name="Salida 35" xfId="6754"/>
    <cellStyle name="Salida 35 10" xfId="22397"/>
    <cellStyle name="Salida 35 11" xfId="23805"/>
    <cellStyle name="Salida 35 12" xfId="25213"/>
    <cellStyle name="Salida 35 13" xfId="26621"/>
    <cellStyle name="Salida 35 14" xfId="28029"/>
    <cellStyle name="Salida 35 15" xfId="29438"/>
    <cellStyle name="Salida 35 16" xfId="30847"/>
    <cellStyle name="Salida 35 17" xfId="32255"/>
    <cellStyle name="Salida 35 18" xfId="33663"/>
    <cellStyle name="Salida 35 19" xfId="35071"/>
    <cellStyle name="Salida 35 2" xfId="11133"/>
    <cellStyle name="Salida 35 20" xfId="36483"/>
    <cellStyle name="Salida 35 21" xfId="37891"/>
    <cellStyle name="Salida 35 22" xfId="39297"/>
    <cellStyle name="Salida 35 23" xfId="40702"/>
    <cellStyle name="Salida 35 24" xfId="42106"/>
    <cellStyle name="Salida 35 25" xfId="43505"/>
    <cellStyle name="Salida 35 26" xfId="44901"/>
    <cellStyle name="Salida 35 27" xfId="46293"/>
    <cellStyle name="Salida 35 28" xfId="47670"/>
    <cellStyle name="Salida 35 29" xfId="49029"/>
    <cellStyle name="Salida 35 3" xfId="12541"/>
    <cellStyle name="Salida 35 30" xfId="50368"/>
    <cellStyle name="Salida 35 31" xfId="51678"/>
    <cellStyle name="Salida 35 32" xfId="52954"/>
    <cellStyle name="Salida 35 33" xfId="54161"/>
    <cellStyle name="Salida 35 34" xfId="55281"/>
    <cellStyle name="Salida 35 35" xfId="56288"/>
    <cellStyle name="Salida 35 36" xfId="57102"/>
    <cellStyle name="Salida 35 37" xfId="57675"/>
    <cellStyle name="Salida 35 4" xfId="13949"/>
    <cellStyle name="Salida 35 5" xfId="15357"/>
    <cellStyle name="Salida 35 6" xfId="16765"/>
    <cellStyle name="Salida 35 7" xfId="18173"/>
    <cellStyle name="Salida 35 8" xfId="19581"/>
    <cellStyle name="Salida 35 9" xfId="20989"/>
    <cellStyle name="Salida 36" xfId="6881"/>
    <cellStyle name="Salida 36 10" xfId="22506"/>
    <cellStyle name="Salida 36 11" xfId="23914"/>
    <cellStyle name="Salida 36 12" xfId="25322"/>
    <cellStyle name="Salida 36 13" xfId="26730"/>
    <cellStyle name="Salida 36 14" xfId="28138"/>
    <cellStyle name="Salida 36 15" xfId="29547"/>
    <cellStyle name="Salida 36 16" xfId="30956"/>
    <cellStyle name="Salida 36 17" xfId="32364"/>
    <cellStyle name="Salida 36 18" xfId="33771"/>
    <cellStyle name="Salida 36 19" xfId="35180"/>
    <cellStyle name="Salida 36 2" xfId="11242"/>
    <cellStyle name="Salida 36 20" xfId="36592"/>
    <cellStyle name="Salida 36 21" xfId="38000"/>
    <cellStyle name="Salida 36 22" xfId="39406"/>
    <cellStyle name="Salida 36 23" xfId="40811"/>
    <cellStyle name="Salida 36 24" xfId="42215"/>
    <cellStyle name="Salida 36 25" xfId="43614"/>
    <cellStyle name="Salida 36 26" xfId="45010"/>
    <cellStyle name="Salida 36 27" xfId="46401"/>
    <cellStyle name="Salida 36 28" xfId="47775"/>
    <cellStyle name="Salida 36 29" xfId="49134"/>
    <cellStyle name="Salida 36 3" xfId="12650"/>
    <cellStyle name="Salida 36 30" xfId="50471"/>
    <cellStyle name="Salida 36 31" xfId="51779"/>
    <cellStyle name="Salida 36 32" xfId="53049"/>
    <cellStyle name="Salida 36 33" xfId="54252"/>
    <cellStyle name="Salida 36 34" xfId="55363"/>
    <cellStyle name="Salida 36 35" xfId="56362"/>
    <cellStyle name="Salida 36 36" xfId="57161"/>
    <cellStyle name="Salida 36 37" xfId="57711"/>
    <cellStyle name="Salida 36 4" xfId="14058"/>
    <cellStyle name="Salida 36 5" xfId="15466"/>
    <cellStyle name="Salida 36 6" xfId="16874"/>
    <cellStyle name="Salida 36 7" xfId="18282"/>
    <cellStyle name="Salida 36 8" xfId="19690"/>
    <cellStyle name="Salida 36 9" xfId="21098"/>
    <cellStyle name="Salida 37" xfId="7008"/>
    <cellStyle name="Salida 37 10" xfId="22612"/>
    <cellStyle name="Salida 37 11" xfId="24020"/>
    <cellStyle name="Salida 37 12" xfId="25428"/>
    <cellStyle name="Salida 37 13" xfId="26836"/>
    <cellStyle name="Salida 37 14" xfId="28244"/>
    <cellStyle name="Salida 37 15" xfId="29653"/>
    <cellStyle name="Salida 37 16" xfId="31062"/>
    <cellStyle name="Salida 37 17" xfId="32470"/>
    <cellStyle name="Salida 37 18" xfId="33877"/>
    <cellStyle name="Salida 37 19" xfId="35286"/>
    <cellStyle name="Salida 37 2" xfId="11348"/>
    <cellStyle name="Salida 37 20" xfId="36698"/>
    <cellStyle name="Salida 37 21" xfId="38106"/>
    <cellStyle name="Salida 37 22" xfId="39512"/>
    <cellStyle name="Salida 37 23" xfId="40917"/>
    <cellStyle name="Salida 37 24" xfId="42320"/>
    <cellStyle name="Salida 37 25" xfId="43719"/>
    <cellStyle name="Salida 37 26" xfId="45115"/>
    <cellStyle name="Salida 37 27" xfId="46505"/>
    <cellStyle name="Salida 37 28" xfId="47879"/>
    <cellStyle name="Salida 37 29" xfId="49237"/>
    <cellStyle name="Salida 37 3" xfId="12756"/>
    <cellStyle name="Salida 37 30" xfId="50571"/>
    <cellStyle name="Salida 37 31" xfId="51876"/>
    <cellStyle name="Salida 37 32" xfId="53144"/>
    <cellStyle name="Salida 37 33" xfId="54345"/>
    <cellStyle name="Salida 37 34" xfId="55449"/>
    <cellStyle name="Salida 37 35" xfId="56433"/>
    <cellStyle name="Salida 37 36" xfId="57215"/>
    <cellStyle name="Salida 37 37" xfId="57746"/>
    <cellStyle name="Salida 37 4" xfId="14164"/>
    <cellStyle name="Salida 37 5" xfId="15572"/>
    <cellStyle name="Salida 37 6" xfId="16980"/>
    <cellStyle name="Salida 37 7" xfId="18388"/>
    <cellStyle name="Salida 37 8" xfId="19796"/>
    <cellStyle name="Salida 37 9" xfId="21204"/>
    <cellStyle name="Salida 38" xfId="7135"/>
    <cellStyle name="Salida 38 10" xfId="22715"/>
    <cellStyle name="Salida 38 11" xfId="24123"/>
    <cellStyle name="Salida 38 12" xfId="25531"/>
    <cellStyle name="Salida 38 13" xfId="26939"/>
    <cellStyle name="Salida 38 14" xfId="28347"/>
    <cellStyle name="Salida 38 15" xfId="29756"/>
    <cellStyle name="Salida 38 16" xfId="31163"/>
    <cellStyle name="Salida 38 17" xfId="32573"/>
    <cellStyle name="Salida 38 18" xfId="33980"/>
    <cellStyle name="Salida 38 19" xfId="35388"/>
    <cellStyle name="Salida 38 2" xfId="11451"/>
    <cellStyle name="Salida 38 20" xfId="36801"/>
    <cellStyle name="Salida 38 21" xfId="38209"/>
    <cellStyle name="Salida 38 22" xfId="39615"/>
    <cellStyle name="Salida 38 23" xfId="41020"/>
    <cellStyle name="Salida 38 24" xfId="42423"/>
    <cellStyle name="Salida 38 25" xfId="43822"/>
    <cellStyle name="Salida 38 26" xfId="45218"/>
    <cellStyle name="Salida 38 27" xfId="46608"/>
    <cellStyle name="Salida 38 28" xfId="47980"/>
    <cellStyle name="Salida 38 29" xfId="49333"/>
    <cellStyle name="Salida 38 3" xfId="12859"/>
    <cellStyle name="Salida 38 30" xfId="50665"/>
    <cellStyle name="Salida 38 31" xfId="51969"/>
    <cellStyle name="Salida 38 32" xfId="53232"/>
    <cellStyle name="Salida 38 33" xfId="54427"/>
    <cellStyle name="Salida 38 34" xfId="55525"/>
    <cellStyle name="Salida 38 35" xfId="56496"/>
    <cellStyle name="Salida 38 36" xfId="57269"/>
    <cellStyle name="Salida 38 37" xfId="57780"/>
    <cellStyle name="Salida 38 4" xfId="14267"/>
    <cellStyle name="Salida 38 5" xfId="15675"/>
    <cellStyle name="Salida 38 6" xfId="17083"/>
    <cellStyle name="Salida 38 7" xfId="18491"/>
    <cellStyle name="Salida 38 8" xfId="19899"/>
    <cellStyle name="Salida 38 9" xfId="21307"/>
    <cellStyle name="Salida 39" xfId="7262"/>
    <cellStyle name="Salida 39 10" xfId="22814"/>
    <cellStyle name="Salida 39 11" xfId="24222"/>
    <cellStyle name="Salida 39 12" xfId="25630"/>
    <cellStyle name="Salida 39 13" xfId="27038"/>
    <cellStyle name="Salida 39 14" xfId="28446"/>
    <cellStyle name="Salida 39 15" xfId="29856"/>
    <cellStyle name="Salida 39 16" xfId="31263"/>
    <cellStyle name="Salida 39 17" xfId="32673"/>
    <cellStyle name="Salida 39 18" xfId="34080"/>
    <cellStyle name="Salida 39 19" xfId="35488"/>
    <cellStyle name="Salida 39 2" xfId="11550"/>
    <cellStyle name="Salida 39 20" xfId="36901"/>
    <cellStyle name="Salida 39 21" xfId="38309"/>
    <cellStyle name="Salida 39 22" xfId="39715"/>
    <cellStyle name="Salida 39 23" xfId="41120"/>
    <cellStyle name="Salida 39 24" xfId="42522"/>
    <cellStyle name="Salida 39 25" xfId="43921"/>
    <cellStyle name="Salida 39 26" xfId="45317"/>
    <cellStyle name="Salida 39 27" xfId="46705"/>
    <cellStyle name="Salida 39 28" xfId="48075"/>
    <cellStyle name="Salida 39 29" xfId="49428"/>
    <cellStyle name="Salida 39 3" xfId="12958"/>
    <cellStyle name="Salida 39 30" xfId="50756"/>
    <cellStyle name="Salida 39 31" xfId="52060"/>
    <cellStyle name="Salida 39 32" xfId="53320"/>
    <cellStyle name="Salida 39 33" xfId="54513"/>
    <cellStyle name="Salida 39 34" xfId="55604"/>
    <cellStyle name="Salida 39 35" xfId="56567"/>
    <cellStyle name="Salida 39 36" xfId="57322"/>
    <cellStyle name="Salida 39 37" xfId="57814"/>
    <cellStyle name="Salida 39 4" xfId="14366"/>
    <cellStyle name="Salida 39 5" xfId="15774"/>
    <cellStyle name="Salida 39 6" xfId="17182"/>
    <cellStyle name="Salida 39 7" xfId="18590"/>
    <cellStyle name="Salida 39 8" xfId="19998"/>
    <cellStyle name="Salida 39 9" xfId="21406"/>
    <cellStyle name="Salida 4" xfId="2570"/>
    <cellStyle name="Salida 4 2" xfId="3119"/>
    <cellStyle name="Salida 40" xfId="7389"/>
    <cellStyle name="Salida 40 10" xfId="22911"/>
    <cellStyle name="Salida 40 11" xfId="24319"/>
    <cellStyle name="Salida 40 12" xfId="25727"/>
    <cellStyle name="Salida 40 13" xfId="27135"/>
    <cellStyle name="Salida 40 14" xfId="28543"/>
    <cellStyle name="Salida 40 15" xfId="29953"/>
    <cellStyle name="Salida 40 16" xfId="31360"/>
    <cellStyle name="Salida 40 17" xfId="32770"/>
    <cellStyle name="Salida 40 18" xfId="34176"/>
    <cellStyle name="Salida 40 19" xfId="35585"/>
    <cellStyle name="Salida 40 2" xfId="11647"/>
    <cellStyle name="Salida 40 20" xfId="36998"/>
    <cellStyle name="Salida 40 21" xfId="38406"/>
    <cellStyle name="Salida 40 22" xfId="39812"/>
    <cellStyle name="Salida 40 23" xfId="41217"/>
    <cellStyle name="Salida 40 24" xfId="42619"/>
    <cellStyle name="Salida 40 25" xfId="44018"/>
    <cellStyle name="Salida 40 26" xfId="45414"/>
    <cellStyle name="Salida 40 27" xfId="46802"/>
    <cellStyle name="Salida 40 28" xfId="48172"/>
    <cellStyle name="Salida 40 29" xfId="49524"/>
    <cellStyle name="Salida 40 3" xfId="13055"/>
    <cellStyle name="Salida 40 30" xfId="50850"/>
    <cellStyle name="Salida 40 31" xfId="52154"/>
    <cellStyle name="Salida 40 32" xfId="53409"/>
    <cellStyle name="Salida 40 33" xfId="54598"/>
    <cellStyle name="Salida 40 34" xfId="55683"/>
    <cellStyle name="Salida 40 35" xfId="56636"/>
    <cellStyle name="Salida 40 36" xfId="57373"/>
    <cellStyle name="Salida 40 37" xfId="57848"/>
    <cellStyle name="Salida 40 4" xfId="14463"/>
    <cellStyle name="Salida 40 5" xfId="15871"/>
    <cellStyle name="Salida 40 6" xfId="17279"/>
    <cellStyle name="Salida 40 7" xfId="18687"/>
    <cellStyle name="Salida 40 8" xfId="20095"/>
    <cellStyle name="Salida 40 9" xfId="21503"/>
    <cellStyle name="Salida 41" xfId="7515"/>
    <cellStyle name="Salida 41 10" xfId="22999"/>
    <cellStyle name="Salida 41 11" xfId="24407"/>
    <cellStyle name="Salida 41 12" xfId="25815"/>
    <cellStyle name="Salida 41 13" xfId="27223"/>
    <cellStyle name="Salida 41 14" xfId="28631"/>
    <cellStyle name="Salida 41 15" xfId="30041"/>
    <cellStyle name="Salida 41 16" xfId="31448"/>
    <cellStyle name="Salida 41 17" xfId="32858"/>
    <cellStyle name="Salida 41 18" xfId="34264"/>
    <cellStyle name="Salida 41 19" xfId="35673"/>
    <cellStyle name="Salida 41 2" xfId="11735"/>
    <cellStyle name="Salida 41 20" xfId="37086"/>
    <cellStyle name="Salida 41 21" xfId="38494"/>
    <cellStyle name="Salida 41 22" xfId="39900"/>
    <cellStyle name="Salida 41 23" xfId="41305"/>
    <cellStyle name="Salida 41 24" xfId="42707"/>
    <cellStyle name="Salida 41 25" xfId="44106"/>
    <cellStyle name="Salida 41 26" xfId="45502"/>
    <cellStyle name="Salida 41 27" xfId="46888"/>
    <cellStyle name="Salida 41 28" xfId="48258"/>
    <cellStyle name="Salida 41 29" xfId="49610"/>
    <cellStyle name="Salida 41 3" xfId="13143"/>
    <cellStyle name="Salida 41 30" xfId="50936"/>
    <cellStyle name="Salida 41 31" xfId="52239"/>
    <cellStyle name="Salida 41 32" xfId="53492"/>
    <cellStyle name="Salida 41 33" xfId="54677"/>
    <cellStyle name="Salida 41 34" xfId="55755"/>
    <cellStyle name="Salida 41 35" xfId="56694"/>
    <cellStyle name="Salida 41 36" xfId="57420"/>
    <cellStyle name="Salida 41 37" xfId="57880"/>
    <cellStyle name="Salida 41 4" xfId="14551"/>
    <cellStyle name="Salida 41 5" xfId="15959"/>
    <cellStyle name="Salida 41 6" xfId="17367"/>
    <cellStyle name="Salida 41 7" xfId="18775"/>
    <cellStyle name="Salida 41 8" xfId="20183"/>
    <cellStyle name="Salida 41 9" xfId="21591"/>
    <cellStyle name="Salida 42" xfId="7642"/>
    <cellStyle name="Salida 43" xfId="11215"/>
    <cellStyle name="Salida 44" xfId="12623"/>
    <cellStyle name="Salida 45" xfId="14031"/>
    <cellStyle name="Salida 46" xfId="15439"/>
    <cellStyle name="Salida 47" xfId="16847"/>
    <cellStyle name="Salida 48" xfId="18255"/>
    <cellStyle name="Salida 49" xfId="19663"/>
    <cellStyle name="Salida 5" xfId="3120"/>
    <cellStyle name="Salida 50" xfId="21071"/>
    <cellStyle name="Salida 51" xfId="22479"/>
    <cellStyle name="Salida 52" xfId="23887"/>
    <cellStyle name="Salida 53" xfId="25295"/>
    <cellStyle name="Salida 54" xfId="26703"/>
    <cellStyle name="Salida 55" xfId="28111"/>
    <cellStyle name="Salida 56" xfId="29520"/>
    <cellStyle name="Salida 57" xfId="30929"/>
    <cellStyle name="Salida 58" xfId="32337"/>
    <cellStyle name="Salida 59" xfId="33744"/>
    <cellStyle name="Salida 6" xfId="3121"/>
    <cellStyle name="Salida 60" xfId="34817"/>
    <cellStyle name="Salida 61" xfId="36565"/>
    <cellStyle name="Salida 62" xfId="37973"/>
    <cellStyle name="Salida 63" xfId="39379"/>
    <cellStyle name="Salida 64" xfId="40784"/>
    <cellStyle name="Salida 65" xfId="42188"/>
    <cellStyle name="Salida 66" xfId="43587"/>
    <cellStyle name="Salida 67" xfId="44983"/>
    <cellStyle name="Salida 68" xfId="46374"/>
    <cellStyle name="Salida 69" xfId="47748"/>
    <cellStyle name="Salida 7" xfId="3122"/>
    <cellStyle name="Salida 70" xfId="49107"/>
    <cellStyle name="Salida 71" xfId="50444"/>
    <cellStyle name="Salida 72" xfId="51752"/>
    <cellStyle name="Salida 73" xfId="53023"/>
    <cellStyle name="Salida 74" xfId="54226"/>
    <cellStyle name="Salida 75" xfId="55337"/>
    <cellStyle name="Salida 76" xfId="56338"/>
    <cellStyle name="Salida 77" xfId="57138"/>
    <cellStyle name="Salida 8" xfId="3165"/>
    <cellStyle name="Salida 8 10" xfId="4610"/>
    <cellStyle name="Salida 8 11" xfId="4747"/>
    <cellStyle name="Salida 8 12" xfId="4869"/>
    <cellStyle name="Salida 8 13" xfId="4995"/>
    <cellStyle name="Salida 8 14" xfId="5113"/>
    <cellStyle name="Salida 8 15" xfId="5246"/>
    <cellStyle name="Salida 8 16" xfId="5372"/>
    <cellStyle name="Salida 8 17" xfId="5496"/>
    <cellStyle name="Salida 8 18" xfId="5619"/>
    <cellStyle name="Salida 8 19" xfId="5717"/>
    <cellStyle name="Salida 8 2" xfId="3641"/>
    <cellStyle name="Salida 8 20" xfId="5887"/>
    <cellStyle name="Salida 8 21" xfId="6014"/>
    <cellStyle name="Salida 8 22" xfId="6141"/>
    <cellStyle name="Salida 8 23" xfId="6268"/>
    <cellStyle name="Salida 8 24" xfId="6395"/>
    <cellStyle name="Salida 8 25" xfId="6522"/>
    <cellStyle name="Salida 8 26" xfId="6649"/>
    <cellStyle name="Salida 8 27" xfId="6776"/>
    <cellStyle name="Salida 8 28" xfId="6903"/>
    <cellStyle name="Salida 8 29" xfId="7030"/>
    <cellStyle name="Salida 8 3" xfId="3757"/>
    <cellStyle name="Salida 8 30" xfId="7157"/>
    <cellStyle name="Salida 8 31" xfId="7284"/>
    <cellStyle name="Salida 8 32" xfId="7411"/>
    <cellStyle name="Salida 8 33" xfId="7537"/>
    <cellStyle name="Salida 8 34" xfId="7664"/>
    <cellStyle name="Salida 8 35" xfId="7755"/>
    <cellStyle name="Salida 8 36" xfId="10817"/>
    <cellStyle name="Salida 8 37" xfId="12225"/>
    <cellStyle name="Salida 8 38" xfId="13633"/>
    <cellStyle name="Salida 8 39" xfId="15041"/>
    <cellStyle name="Salida 8 4" xfId="3878"/>
    <cellStyle name="Salida 8 40" xfId="16449"/>
    <cellStyle name="Salida 8 41" xfId="17857"/>
    <cellStyle name="Salida 8 42" xfId="19265"/>
    <cellStyle name="Salida 8 43" xfId="20673"/>
    <cellStyle name="Salida 8 44" xfId="22081"/>
    <cellStyle name="Salida 8 45" xfId="23489"/>
    <cellStyle name="Salida 8 46" xfId="24897"/>
    <cellStyle name="Salida 8 47" xfId="26305"/>
    <cellStyle name="Salida 8 48" xfId="27713"/>
    <cellStyle name="Salida 8 49" xfId="29122"/>
    <cellStyle name="Salida 8 5" xfId="4001"/>
    <cellStyle name="Salida 8 50" xfId="30531"/>
    <cellStyle name="Salida 8 51" xfId="31939"/>
    <cellStyle name="Salida 8 52" xfId="33348"/>
    <cellStyle name="Salida 8 53" xfId="29369"/>
    <cellStyle name="Salida 8 54" xfId="36167"/>
    <cellStyle name="Salida 8 55" xfId="37575"/>
    <cellStyle name="Salida 8 56" xfId="38981"/>
    <cellStyle name="Salida 8 57" xfId="40387"/>
    <cellStyle name="Salida 8 58" xfId="41791"/>
    <cellStyle name="Salida 8 59" xfId="43191"/>
    <cellStyle name="Salida 8 6" xfId="4124"/>
    <cellStyle name="Salida 8 60" xfId="44590"/>
    <cellStyle name="Salida 8 61" xfId="45983"/>
    <cellStyle name="Salida 8 62" xfId="47360"/>
    <cellStyle name="Salida 8 63" xfId="48725"/>
    <cellStyle name="Salida 8 64" xfId="50071"/>
    <cellStyle name="Salida 8 65" xfId="51385"/>
    <cellStyle name="Salida 8 66" xfId="52673"/>
    <cellStyle name="Salida 8 67" xfId="53902"/>
    <cellStyle name="Salida 8 68" xfId="55045"/>
    <cellStyle name="Salida 8 69" xfId="56082"/>
    <cellStyle name="Salida 8 7" xfId="4248"/>
    <cellStyle name="Salida 8 70" xfId="56941"/>
    <cellStyle name="Salida 8 8" xfId="4371"/>
    <cellStyle name="Salida 8 9" xfId="4496"/>
    <cellStyle name="Salida 9" xfId="3206"/>
    <cellStyle name="Salida 9 10" xfId="3444"/>
    <cellStyle name="Salida 9 11" xfId="3480"/>
    <cellStyle name="Salida 9 12" xfId="3380"/>
    <cellStyle name="Salida 9 13" xfId="3339"/>
    <cellStyle name="Salida 9 14" xfId="3549"/>
    <cellStyle name="Salida 9 15" xfId="3354"/>
    <cellStyle name="Salida 9 16" xfId="5054"/>
    <cellStyle name="Salida 9 17" xfId="3543"/>
    <cellStyle name="Salida 9 18" xfId="4064"/>
    <cellStyle name="Salida 9 19" xfId="3588"/>
    <cellStyle name="Salida 9 2" xfId="3525"/>
    <cellStyle name="Salida 9 20" xfId="5781"/>
    <cellStyle name="Salida 9 21" xfId="5432"/>
    <cellStyle name="Salida 9 22" xfId="5675"/>
    <cellStyle name="Salida 9 23" xfId="5697"/>
    <cellStyle name="Salida 9 24" xfId="3428"/>
    <cellStyle name="Salida 9 25" xfId="5450"/>
    <cellStyle name="Salida 9 26" xfId="3991"/>
    <cellStyle name="Salida 9 27" xfId="3747"/>
    <cellStyle name="Salida 9 28" xfId="4792"/>
    <cellStyle name="Salida 9 29" xfId="5698"/>
    <cellStyle name="Salida 9 3" xfId="3274"/>
    <cellStyle name="Salida 9 30" xfId="5964"/>
    <cellStyle name="Salida 9 31" xfId="6091"/>
    <cellStyle name="Salida 9 32" xfId="6218"/>
    <cellStyle name="Salida 9 33" xfId="6345"/>
    <cellStyle name="Salida 9 34" xfId="6472"/>
    <cellStyle name="Salida 9 35" xfId="7795"/>
    <cellStyle name="Salida 9 36" xfId="9935"/>
    <cellStyle name="Salida 9 37" xfId="9206"/>
    <cellStyle name="Salida 9 38" xfId="7614"/>
    <cellStyle name="Salida 9 39" xfId="8693"/>
    <cellStyle name="Salida 9 4" xfId="3478"/>
    <cellStyle name="Salida 9 40" xfId="11819"/>
    <cellStyle name="Salida 9 41" xfId="13227"/>
    <cellStyle name="Salida 9 42" xfId="14635"/>
    <cellStyle name="Salida 9 43" xfId="16043"/>
    <cellStyle name="Salida 9 44" xfId="17451"/>
    <cellStyle name="Salida 9 45" xfId="18859"/>
    <cellStyle name="Salida 9 46" xfId="20267"/>
    <cellStyle name="Salida 9 47" xfId="21675"/>
    <cellStyle name="Salida 9 48" xfId="23083"/>
    <cellStyle name="Salida 9 49" xfId="24491"/>
    <cellStyle name="Salida 9 5" xfId="3400"/>
    <cellStyle name="Salida 9 50" xfId="25899"/>
    <cellStyle name="Salida 9 51" xfId="27307"/>
    <cellStyle name="Salida 9 52" xfId="28715"/>
    <cellStyle name="Salida 9 53" xfId="33624"/>
    <cellStyle name="Salida 9 54" xfId="34291"/>
    <cellStyle name="Salida 9 55" xfId="32403"/>
    <cellStyle name="Salida 9 56" xfId="29134"/>
    <cellStyle name="Salida 9 57" xfId="35419"/>
    <cellStyle name="Salida 9 58" xfId="37169"/>
    <cellStyle name="Salida 9 59" xfId="38577"/>
    <cellStyle name="Salida 9 6" xfId="3461"/>
    <cellStyle name="Salida 9 60" xfId="39983"/>
    <cellStyle name="Salida 9 61" xfId="41388"/>
    <cellStyle name="Salida 9 62" xfId="42790"/>
    <cellStyle name="Salida 9 63" xfId="44189"/>
    <cellStyle name="Salida 9 64" xfId="45585"/>
    <cellStyle name="Salida 9 65" xfId="46969"/>
    <cellStyle name="Salida 9 66" xfId="48338"/>
    <cellStyle name="Salida 9 67" xfId="49689"/>
    <cellStyle name="Salida 9 68" xfId="51012"/>
    <cellStyle name="Salida 9 69" xfId="52311"/>
    <cellStyle name="Salida 9 7" xfId="3332"/>
    <cellStyle name="Salida 9 70" xfId="53559"/>
    <cellStyle name="Salida 9 8" xfId="3450"/>
    <cellStyle name="Salida 9 9" xfId="3421"/>
    <cellStyle name="SAPBEXstdItem" xfId="290"/>
    <cellStyle name="Texto de advertencia" xfId="258" builtinId="11" customBuiltin="1"/>
    <cellStyle name="Texto de advertencia 10" xfId="3305"/>
    <cellStyle name="Texto de advertencia 10 10" xfId="6581"/>
    <cellStyle name="Texto de advertencia 10 11" xfId="7830"/>
    <cellStyle name="Texto de advertencia 10 12" xfId="10699"/>
    <cellStyle name="Texto de advertencia 10 13" xfId="12107"/>
    <cellStyle name="Texto de advertencia 10 14" xfId="13515"/>
    <cellStyle name="Texto de advertencia 10 15" xfId="14923"/>
    <cellStyle name="Texto de advertencia 10 16" xfId="16331"/>
    <cellStyle name="Texto de advertencia 10 17" xfId="17739"/>
    <cellStyle name="Texto de advertencia 10 18" xfId="19147"/>
    <cellStyle name="Texto de advertencia 10 19" xfId="20555"/>
    <cellStyle name="Texto de advertencia 10 2" xfId="7891"/>
    <cellStyle name="Texto de advertencia 10 20" xfId="29715"/>
    <cellStyle name="Texto de advertencia 10 21" xfId="35632"/>
    <cellStyle name="Texto de advertencia 10 22" xfId="31008"/>
    <cellStyle name="Texto de advertencia 10 23" xfId="32440"/>
    <cellStyle name="Texto de advertencia 10 24" xfId="32701"/>
    <cellStyle name="Texto de advertencia 10 25" xfId="26083"/>
    <cellStyle name="Texto de advertencia 10 26" xfId="26448"/>
    <cellStyle name="Texto de advertencia 10 27" xfId="33396"/>
    <cellStyle name="Texto de advertencia 10 28" xfId="27362"/>
    <cellStyle name="Texto de advertencia 10 29" xfId="33956"/>
    <cellStyle name="Texto de advertencia 10 3" xfId="9578"/>
    <cellStyle name="Texto de advertencia 10 30" xfId="36048"/>
    <cellStyle name="Texto de advertencia 10 31" xfId="37456"/>
    <cellStyle name="Texto de advertencia 10 32" xfId="38862"/>
    <cellStyle name="Texto de advertencia 10 33" xfId="40268"/>
    <cellStyle name="Texto de advertencia 10 34" xfId="41672"/>
    <cellStyle name="Texto de advertencia 10 35" xfId="43072"/>
    <cellStyle name="Texto de advertencia 10 36" xfId="44471"/>
    <cellStyle name="Texto de advertencia 10 37" xfId="45864"/>
    <cellStyle name="Texto de advertencia 10 4" xfId="8626"/>
    <cellStyle name="Texto de advertencia 10 5" xfId="9058"/>
    <cellStyle name="Texto de advertencia 10 6" xfId="6053"/>
    <cellStyle name="Texto de advertencia 10 7" xfId="8204"/>
    <cellStyle name="Texto de advertencia 10 8" xfId="8780"/>
    <cellStyle name="Texto de advertencia 10 9" xfId="10354"/>
    <cellStyle name="Texto de advertencia 11" xfId="3799"/>
    <cellStyle name="Texto de advertencia 11 10" xfId="20472"/>
    <cellStyle name="Texto de advertencia 11 11" xfId="21880"/>
    <cellStyle name="Texto de advertencia 11 12" xfId="23288"/>
    <cellStyle name="Texto de advertencia 11 13" xfId="24696"/>
    <cellStyle name="Texto de advertencia 11 14" xfId="26104"/>
    <cellStyle name="Texto de advertencia 11 15" xfId="27512"/>
    <cellStyle name="Texto de advertencia 11 16" xfId="28920"/>
    <cellStyle name="Texto de advertencia 11 17" xfId="30330"/>
    <cellStyle name="Texto de advertencia 11 18" xfId="31737"/>
    <cellStyle name="Texto de advertencia 11 19" xfId="33147"/>
    <cellStyle name="Texto de advertencia 11 2" xfId="8411"/>
    <cellStyle name="Texto de advertencia 11 20" xfId="32080"/>
    <cellStyle name="Texto de advertencia 11 21" xfId="35965"/>
    <cellStyle name="Texto de advertencia 11 22" xfId="37373"/>
    <cellStyle name="Texto de advertencia 11 23" xfId="38781"/>
    <cellStyle name="Texto de advertencia 11 24" xfId="40187"/>
    <cellStyle name="Texto de advertencia 11 25" xfId="41592"/>
    <cellStyle name="Texto de advertencia 11 26" xfId="42992"/>
    <cellStyle name="Texto de advertencia 11 27" xfId="44391"/>
    <cellStyle name="Texto de advertencia 11 28" xfId="45785"/>
    <cellStyle name="Texto de advertencia 11 29" xfId="47165"/>
    <cellStyle name="Texto de advertencia 11 3" xfId="10616"/>
    <cellStyle name="Texto de advertencia 11 30" xfId="48531"/>
    <cellStyle name="Texto de advertencia 11 31" xfId="49881"/>
    <cellStyle name="Texto de advertencia 11 32" xfId="51200"/>
    <cellStyle name="Texto de advertencia 11 33" xfId="52494"/>
    <cellStyle name="Texto de advertencia 11 34" xfId="53733"/>
    <cellStyle name="Texto de advertencia 11 35" xfId="54892"/>
    <cellStyle name="Texto de advertencia 11 36" xfId="55946"/>
    <cellStyle name="Texto de advertencia 11 37" xfId="56834"/>
    <cellStyle name="Texto de advertencia 11 4" xfId="12024"/>
    <cellStyle name="Texto de advertencia 11 5" xfId="13432"/>
    <cellStyle name="Texto de advertencia 11 6" xfId="14840"/>
    <cellStyle name="Texto de advertencia 11 7" xfId="16248"/>
    <cellStyle name="Texto de advertencia 11 8" xfId="17656"/>
    <cellStyle name="Texto de advertencia 11 9" xfId="19064"/>
    <cellStyle name="Texto de advertencia 12" xfId="3920"/>
    <cellStyle name="Texto de advertencia 12 10" xfId="17790"/>
    <cellStyle name="Texto de advertencia 12 11" xfId="19198"/>
    <cellStyle name="Texto de advertencia 12 12" xfId="20606"/>
    <cellStyle name="Texto de advertencia 12 13" xfId="22014"/>
    <cellStyle name="Texto de advertencia 12 14" xfId="23422"/>
    <cellStyle name="Texto de advertencia 12 15" xfId="24830"/>
    <cellStyle name="Texto de advertencia 12 16" xfId="26238"/>
    <cellStyle name="Texto de advertencia 12 17" xfId="27646"/>
    <cellStyle name="Texto de advertencia 12 18" xfId="29055"/>
    <cellStyle name="Texto de advertencia 12 19" xfId="30464"/>
    <cellStyle name="Texto de advertencia 12 2" xfId="8524"/>
    <cellStyle name="Texto de advertencia 12 20" xfId="31558"/>
    <cellStyle name="Texto de advertencia 12 21" xfId="32716"/>
    <cellStyle name="Texto de advertencia 12 22" xfId="34288"/>
    <cellStyle name="Texto de advertencia 12 23" xfId="36100"/>
    <cellStyle name="Texto de advertencia 12 24" xfId="37508"/>
    <cellStyle name="Texto de advertencia 12 25" xfId="38914"/>
    <cellStyle name="Texto de advertencia 12 26" xfId="40320"/>
    <cellStyle name="Texto de advertencia 12 27" xfId="41724"/>
    <cellStyle name="Texto de advertencia 12 28" xfId="43124"/>
    <cellStyle name="Texto de advertencia 12 29" xfId="44523"/>
    <cellStyle name="Texto de advertencia 12 3" xfId="7469"/>
    <cellStyle name="Texto de advertencia 12 30" xfId="45916"/>
    <cellStyle name="Texto de advertencia 12 31" xfId="47293"/>
    <cellStyle name="Texto de advertencia 12 32" xfId="48659"/>
    <cellStyle name="Texto de advertencia 12 33" xfId="50006"/>
    <cellStyle name="Texto de advertencia 12 34" xfId="51324"/>
    <cellStyle name="Texto de advertencia 12 35" xfId="52615"/>
    <cellStyle name="Texto de advertencia 12 36" xfId="53847"/>
    <cellStyle name="Texto de advertencia 12 37" xfId="54990"/>
    <cellStyle name="Texto de advertencia 12 4" xfId="9921"/>
    <cellStyle name="Texto de advertencia 12 5" xfId="10750"/>
    <cellStyle name="Texto de advertencia 12 6" xfId="12158"/>
    <cellStyle name="Texto de advertencia 12 7" xfId="13566"/>
    <cellStyle name="Texto de advertencia 12 8" xfId="14974"/>
    <cellStyle name="Texto de advertencia 12 9" xfId="16382"/>
    <cellStyle name="Texto de advertencia 13" xfId="4043"/>
    <cellStyle name="Texto de advertencia 13 10" xfId="21240"/>
    <cellStyle name="Texto de advertencia 13 11" xfId="22648"/>
    <cellStyle name="Texto de advertencia 13 12" xfId="24056"/>
    <cellStyle name="Texto de advertencia 13 13" xfId="25464"/>
    <cellStyle name="Texto de advertencia 13 14" xfId="26872"/>
    <cellStyle name="Texto de advertencia 13 15" xfId="28280"/>
    <cellStyle name="Texto de advertencia 13 16" xfId="29689"/>
    <cellStyle name="Texto de advertencia 13 17" xfId="31097"/>
    <cellStyle name="Texto de advertencia 13 18" xfId="32506"/>
    <cellStyle name="Texto de advertencia 13 19" xfId="33913"/>
    <cellStyle name="Texto de advertencia 13 2" xfId="8636"/>
    <cellStyle name="Texto de advertencia 13 20" xfId="34884"/>
    <cellStyle name="Texto de advertencia 13 21" xfId="36734"/>
    <cellStyle name="Texto de advertencia 13 22" xfId="38142"/>
    <cellStyle name="Texto de advertencia 13 23" xfId="39548"/>
    <cellStyle name="Texto de advertencia 13 24" xfId="40953"/>
    <cellStyle name="Texto de advertencia 13 25" xfId="42356"/>
    <cellStyle name="Texto de advertencia 13 26" xfId="43755"/>
    <cellStyle name="Texto de advertencia 13 27" xfId="45151"/>
    <cellStyle name="Texto de advertencia 13 28" xfId="46541"/>
    <cellStyle name="Texto de advertencia 13 29" xfId="47915"/>
    <cellStyle name="Texto de advertencia 13 3" xfId="11384"/>
    <cellStyle name="Texto de advertencia 13 30" xfId="49272"/>
    <cellStyle name="Texto de advertencia 13 31" xfId="50605"/>
    <cellStyle name="Texto de advertencia 13 32" xfId="51910"/>
    <cellStyle name="Texto de advertencia 13 33" xfId="53176"/>
    <cellStyle name="Texto de advertencia 13 34" xfId="54374"/>
    <cellStyle name="Texto de advertencia 13 35" xfId="55475"/>
    <cellStyle name="Texto de advertencia 13 36" xfId="56453"/>
    <cellStyle name="Texto de advertencia 13 37" xfId="57231"/>
    <cellStyle name="Texto de advertencia 13 4" xfId="12792"/>
    <cellStyle name="Texto de advertencia 13 5" xfId="14200"/>
    <cellStyle name="Texto de advertencia 13 6" xfId="15608"/>
    <cellStyle name="Texto de advertencia 13 7" xfId="17016"/>
    <cellStyle name="Texto de advertencia 13 8" xfId="18424"/>
    <cellStyle name="Texto de advertencia 13 9" xfId="19832"/>
    <cellStyle name="Texto de advertencia 14" xfId="4166"/>
    <cellStyle name="Texto de advertencia 14 10" xfId="11356"/>
    <cellStyle name="Texto de advertencia 14 11" xfId="12764"/>
    <cellStyle name="Texto de advertencia 14 12" xfId="14172"/>
    <cellStyle name="Texto de advertencia 14 13" xfId="15580"/>
    <cellStyle name="Texto de advertencia 14 14" xfId="16988"/>
    <cellStyle name="Texto de advertencia 14 15" xfId="18396"/>
    <cellStyle name="Texto de advertencia 14 16" xfId="19804"/>
    <cellStyle name="Texto de advertencia 14 17" xfId="21212"/>
    <cellStyle name="Texto de advertencia 14 18" xfId="22620"/>
    <cellStyle name="Texto de advertencia 14 19" xfId="24028"/>
    <cellStyle name="Texto de advertencia 14 2" xfId="8748"/>
    <cellStyle name="Texto de advertencia 14 20" xfId="25157"/>
    <cellStyle name="Texto de advertencia 14 21" xfId="33118"/>
    <cellStyle name="Texto de advertencia 14 22" xfId="32793"/>
    <cellStyle name="Texto de advertencia 14 23" xfId="31543"/>
    <cellStyle name="Texto de advertencia 14 24" xfId="32169"/>
    <cellStyle name="Texto de advertencia 14 25" xfId="31325"/>
    <cellStyle name="Texto de advertencia 14 26" xfId="27847"/>
    <cellStyle name="Texto de advertencia 14 27" xfId="34854"/>
    <cellStyle name="Texto de advertencia 14 28" xfId="36706"/>
    <cellStyle name="Texto de advertencia 14 29" xfId="38114"/>
    <cellStyle name="Texto de advertencia 14 3" xfId="9936"/>
    <cellStyle name="Texto de advertencia 14 30" xfId="39520"/>
    <cellStyle name="Texto de advertencia 14 31" xfId="40925"/>
    <cellStyle name="Texto de advertencia 14 32" xfId="42328"/>
    <cellStyle name="Texto de advertencia 14 33" xfId="43727"/>
    <cellStyle name="Texto de advertencia 14 34" xfId="45123"/>
    <cellStyle name="Texto de advertencia 14 35" xfId="46513"/>
    <cellStyle name="Texto de advertencia 14 36" xfId="47887"/>
    <cellStyle name="Texto de advertencia 14 37" xfId="49244"/>
    <cellStyle name="Texto de advertencia 14 4" xfId="8793"/>
    <cellStyle name="Texto de advertencia 14 5" xfId="5833"/>
    <cellStyle name="Texto de advertencia 14 6" xfId="7648"/>
    <cellStyle name="Texto de advertencia 14 7" xfId="8666"/>
    <cellStyle name="Texto de advertencia 14 8" xfId="8871"/>
    <cellStyle name="Texto de advertencia 14 9" xfId="10068"/>
    <cellStyle name="Texto de advertencia 15" xfId="4290"/>
    <cellStyle name="Texto de advertencia 15 10" xfId="17148"/>
    <cellStyle name="Texto de advertencia 15 11" xfId="18556"/>
    <cellStyle name="Texto de advertencia 15 12" xfId="19964"/>
    <cellStyle name="Texto de advertencia 15 13" xfId="21372"/>
    <cellStyle name="Texto de advertencia 15 14" xfId="22780"/>
    <cellStyle name="Texto de advertencia 15 15" xfId="24188"/>
    <cellStyle name="Texto de advertencia 15 16" xfId="25596"/>
    <cellStyle name="Texto de advertencia 15 17" xfId="27004"/>
    <cellStyle name="Texto de advertencia 15 18" xfId="28412"/>
    <cellStyle name="Texto de advertencia 15 19" xfId="29822"/>
    <cellStyle name="Texto de advertencia 15 2" xfId="8861"/>
    <cellStyle name="Texto de advertencia 15 20" xfId="33402"/>
    <cellStyle name="Texto de advertencia 15 21" xfId="32175"/>
    <cellStyle name="Texto de advertencia 15 22" xfId="33333"/>
    <cellStyle name="Texto de advertencia 15 23" xfId="35029"/>
    <cellStyle name="Texto de advertencia 15 24" xfId="36867"/>
    <cellStyle name="Texto de advertencia 15 25" xfId="38275"/>
    <cellStyle name="Texto de advertencia 15 26" xfId="39681"/>
    <cellStyle name="Texto de advertencia 15 27" xfId="41086"/>
    <cellStyle name="Texto de advertencia 15 28" xfId="42488"/>
    <cellStyle name="Texto de advertencia 15 29" xfId="43887"/>
    <cellStyle name="Texto de advertencia 15 3" xfId="7477"/>
    <cellStyle name="Texto de advertencia 15 30" xfId="45283"/>
    <cellStyle name="Texto de advertencia 15 31" xfId="46671"/>
    <cellStyle name="Texto de advertencia 15 32" xfId="48041"/>
    <cellStyle name="Texto de advertencia 15 33" xfId="49394"/>
    <cellStyle name="Texto de advertencia 15 34" xfId="50723"/>
    <cellStyle name="Texto de advertencia 15 35" xfId="52027"/>
    <cellStyle name="Texto de advertencia 15 36" xfId="53287"/>
    <cellStyle name="Texto de advertencia 15 37" xfId="54481"/>
    <cellStyle name="Texto de advertencia 15 4" xfId="6571"/>
    <cellStyle name="Texto de advertencia 15 5" xfId="7858"/>
    <cellStyle name="Texto de advertencia 15 6" xfId="11516"/>
    <cellStyle name="Texto de advertencia 15 7" xfId="12924"/>
    <cellStyle name="Texto de advertencia 15 8" xfId="14332"/>
    <cellStyle name="Texto de advertencia 15 9" xfId="15740"/>
    <cellStyle name="Texto de advertencia 16" xfId="4413"/>
    <cellStyle name="Texto de advertencia 16 10" xfId="21227"/>
    <cellStyle name="Texto de advertencia 16 11" xfId="22635"/>
    <cellStyle name="Texto de advertencia 16 12" xfId="24043"/>
    <cellStyle name="Texto de advertencia 16 13" xfId="25451"/>
    <cellStyle name="Texto de advertencia 16 14" xfId="26859"/>
    <cellStyle name="Texto de advertencia 16 15" xfId="28267"/>
    <cellStyle name="Texto de advertencia 16 16" xfId="29676"/>
    <cellStyle name="Texto de advertencia 16 17" xfId="31084"/>
    <cellStyle name="Texto de advertencia 16 18" xfId="32493"/>
    <cellStyle name="Texto de advertencia 16 19" xfId="33900"/>
    <cellStyle name="Texto de advertencia 16 2" xfId="8972"/>
    <cellStyle name="Texto de advertencia 16 20" xfId="34871"/>
    <cellStyle name="Texto de advertencia 16 21" xfId="36721"/>
    <cellStyle name="Texto de advertencia 16 22" xfId="38129"/>
    <cellStyle name="Texto de advertencia 16 23" xfId="39535"/>
    <cellStyle name="Texto de advertencia 16 24" xfId="40940"/>
    <cellStyle name="Texto de advertencia 16 25" xfId="42343"/>
    <cellStyle name="Texto de advertencia 16 26" xfId="43742"/>
    <cellStyle name="Texto de advertencia 16 27" xfId="45138"/>
    <cellStyle name="Texto de advertencia 16 28" xfId="46528"/>
    <cellStyle name="Texto de advertencia 16 29" xfId="47902"/>
    <cellStyle name="Texto de advertencia 16 3" xfId="11371"/>
    <cellStyle name="Texto de advertencia 16 30" xfId="49259"/>
    <cellStyle name="Texto de advertencia 16 31" xfId="50592"/>
    <cellStyle name="Texto de advertencia 16 32" xfId="51897"/>
    <cellStyle name="Texto de advertencia 16 33" xfId="53165"/>
    <cellStyle name="Texto de advertencia 16 34" xfId="54365"/>
    <cellStyle name="Texto de advertencia 16 35" xfId="55467"/>
    <cellStyle name="Texto de advertencia 16 36" xfId="56448"/>
    <cellStyle name="Texto de advertencia 16 37" xfId="57227"/>
    <cellStyle name="Texto de advertencia 16 4" xfId="12779"/>
    <cellStyle name="Texto de advertencia 16 5" xfId="14187"/>
    <cellStyle name="Texto de advertencia 16 6" xfId="15595"/>
    <cellStyle name="Texto de advertencia 16 7" xfId="17003"/>
    <cellStyle name="Texto de advertencia 16 8" xfId="18411"/>
    <cellStyle name="Texto de advertencia 16 9" xfId="19819"/>
    <cellStyle name="Texto de advertencia 17" xfId="4538"/>
    <cellStyle name="Texto de advertencia 17 10" xfId="6953"/>
    <cellStyle name="Texto de advertencia 17 11" xfId="9035"/>
    <cellStyle name="Texto de advertencia 17 12" xfId="8372"/>
    <cellStyle name="Texto de advertencia 17 13" xfId="10464"/>
    <cellStyle name="Texto de advertencia 17 14" xfId="11872"/>
    <cellStyle name="Texto de advertencia 17 15" xfId="13280"/>
    <cellStyle name="Texto de advertencia 17 16" xfId="14688"/>
    <cellStyle name="Texto de advertencia 17 17" xfId="16096"/>
    <cellStyle name="Texto de advertencia 17 18" xfId="17504"/>
    <cellStyle name="Texto de advertencia 17 19" xfId="18912"/>
    <cellStyle name="Texto de advertencia 17 2" xfId="9082"/>
    <cellStyle name="Texto de advertencia 17 20" xfId="29786"/>
    <cellStyle name="Texto de advertencia 17 21" xfId="33567"/>
    <cellStyle name="Texto de advertencia 17 22" xfId="31716"/>
    <cellStyle name="Texto de advertencia 17 23" xfId="30107"/>
    <cellStyle name="Texto de advertencia 17 24" xfId="28559"/>
    <cellStyle name="Texto de advertencia 17 25" xfId="32205"/>
    <cellStyle name="Texto de advertencia 17 26" xfId="27510"/>
    <cellStyle name="Texto de advertencia 17 27" xfId="20932"/>
    <cellStyle name="Texto de advertencia 17 28" xfId="25479"/>
    <cellStyle name="Texto de advertencia 17 29" xfId="34981"/>
    <cellStyle name="Texto de advertencia 17 3" xfId="9360"/>
    <cellStyle name="Texto de advertencia 17 30" xfId="29056"/>
    <cellStyle name="Texto de advertencia 17 31" xfId="35814"/>
    <cellStyle name="Texto de advertencia 17 32" xfId="37222"/>
    <cellStyle name="Texto de advertencia 17 33" xfId="38630"/>
    <cellStyle name="Texto de advertencia 17 34" xfId="40036"/>
    <cellStyle name="Texto de advertencia 17 35" xfId="41441"/>
    <cellStyle name="Texto de advertencia 17 36" xfId="42842"/>
    <cellStyle name="Texto de advertencia 17 37" xfId="44241"/>
    <cellStyle name="Texto de advertencia 17 4" xfId="9905"/>
    <cellStyle name="Texto de advertencia 17 5" xfId="7364"/>
    <cellStyle name="Texto de advertencia 17 6" xfId="10092"/>
    <cellStyle name="Texto de advertencia 17 7" xfId="8310"/>
    <cellStyle name="Texto de advertencia 17 8" xfId="10343"/>
    <cellStyle name="Texto de advertencia 17 9" xfId="10205"/>
    <cellStyle name="Texto de advertencia 18" xfId="4585"/>
    <cellStyle name="Texto de advertencia 18 10" xfId="15982"/>
    <cellStyle name="Texto de advertencia 18 11" xfId="17390"/>
    <cellStyle name="Texto de advertencia 18 12" xfId="18798"/>
    <cellStyle name="Texto de advertencia 18 13" xfId="20206"/>
    <cellStyle name="Texto de advertencia 18 14" xfId="21614"/>
    <cellStyle name="Texto de advertencia 18 15" xfId="23022"/>
    <cellStyle name="Texto de advertencia 18 16" xfId="24430"/>
    <cellStyle name="Texto de advertencia 18 17" xfId="25838"/>
    <cellStyle name="Texto de advertencia 18 18" xfId="27246"/>
    <cellStyle name="Texto de advertencia 18 19" xfId="28654"/>
    <cellStyle name="Texto de advertencia 18 2" xfId="9124"/>
    <cellStyle name="Texto de advertencia 18 20" xfId="33563"/>
    <cellStyle name="Texto de advertencia 18 21" xfId="30440"/>
    <cellStyle name="Texto de advertencia 18 22" xfId="34348"/>
    <cellStyle name="Texto de advertencia 18 23" xfId="29523"/>
    <cellStyle name="Texto de advertencia 18 24" xfId="31957"/>
    <cellStyle name="Texto de advertencia 18 25" xfId="37109"/>
    <cellStyle name="Texto de advertencia 18 26" xfId="38517"/>
    <cellStyle name="Texto de advertencia 18 27" xfId="39923"/>
    <cellStyle name="Texto de advertencia 18 28" xfId="41328"/>
    <cellStyle name="Texto de advertencia 18 29" xfId="42730"/>
    <cellStyle name="Texto de advertencia 18 3" xfId="9270"/>
    <cellStyle name="Texto de advertencia 18 30" xfId="44129"/>
    <cellStyle name="Texto de advertencia 18 31" xfId="45525"/>
    <cellStyle name="Texto de advertencia 18 32" xfId="46911"/>
    <cellStyle name="Texto de advertencia 18 33" xfId="48281"/>
    <cellStyle name="Texto de advertencia 18 34" xfId="49633"/>
    <cellStyle name="Texto de advertencia 18 35" xfId="50959"/>
    <cellStyle name="Texto de advertencia 18 36" xfId="52262"/>
    <cellStyle name="Texto de advertencia 18 37" xfId="53514"/>
    <cellStyle name="Texto de advertencia 18 4" xfId="7470"/>
    <cellStyle name="Texto de advertencia 18 5" xfId="8254"/>
    <cellStyle name="Texto de advertencia 18 6" xfId="8767"/>
    <cellStyle name="Texto de advertencia 18 7" xfId="11758"/>
    <cellStyle name="Texto de advertencia 18 8" xfId="13166"/>
    <cellStyle name="Texto de advertencia 18 9" xfId="14574"/>
    <cellStyle name="Texto de advertencia 19" xfId="4789"/>
    <cellStyle name="Texto de advertencia 19 10" xfId="17924"/>
    <cellStyle name="Texto de advertencia 19 11" xfId="19332"/>
    <cellStyle name="Texto de advertencia 19 12" xfId="20740"/>
    <cellStyle name="Texto de advertencia 19 13" xfId="22148"/>
    <cellStyle name="Texto de advertencia 19 14" xfId="23556"/>
    <cellStyle name="Texto de advertencia 19 15" xfId="24964"/>
    <cellStyle name="Texto de advertencia 19 16" xfId="26372"/>
    <cellStyle name="Texto de advertencia 19 17" xfId="27780"/>
    <cellStyle name="Texto de advertencia 19 18" xfId="29189"/>
    <cellStyle name="Texto de advertencia 19 19" xfId="30598"/>
    <cellStyle name="Texto de advertencia 19 2" xfId="9314"/>
    <cellStyle name="Texto de advertencia 19 20" xfId="35003"/>
    <cellStyle name="Texto de advertencia 19 21" xfId="29599"/>
    <cellStyle name="Texto de advertencia 19 22" xfId="34474"/>
    <cellStyle name="Texto de advertencia 19 23" xfId="36234"/>
    <cellStyle name="Texto de advertencia 19 24" xfId="37642"/>
    <cellStyle name="Texto de advertencia 19 25" xfId="39048"/>
    <cellStyle name="Texto de advertencia 19 26" xfId="40453"/>
    <cellStyle name="Texto de advertencia 19 27" xfId="41857"/>
    <cellStyle name="Texto de advertencia 19 28" xfId="43257"/>
    <cellStyle name="Texto de advertencia 19 29" xfId="44655"/>
    <cellStyle name="Texto de advertencia 19 3" xfId="8394"/>
    <cellStyle name="Texto de advertencia 19 30" xfId="46047"/>
    <cellStyle name="Texto de advertencia 19 31" xfId="47424"/>
    <cellStyle name="Texto de advertencia 19 32" xfId="48789"/>
    <cellStyle name="Texto de advertencia 19 33" xfId="50130"/>
    <cellStyle name="Texto de advertencia 19 34" xfId="51443"/>
    <cellStyle name="Texto de advertencia 19 35" xfId="52728"/>
    <cellStyle name="Texto de advertencia 19 36" xfId="53949"/>
    <cellStyle name="Texto de advertencia 19 37" xfId="55087"/>
    <cellStyle name="Texto de advertencia 19 4" xfId="9076"/>
    <cellStyle name="Texto de advertencia 19 5" xfId="10884"/>
    <cellStyle name="Texto de advertencia 19 6" xfId="12292"/>
    <cellStyle name="Texto de advertencia 19 7" xfId="13700"/>
    <cellStyle name="Texto de advertencia 19 8" xfId="15108"/>
    <cellStyle name="Texto de advertencia 19 9" xfId="16516"/>
    <cellStyle name="Texto de advertencia 2" xfId="319"/>
    <cellStyle name="Texto de advertencia 2 10" xfId="1260"/>
    <cellStyle name="Texto de advertencia 2 11" xfId="1420"/>
    <cellStyle name="Texto de advertencia 2 12" xfId="1578"/>
    <cellStyle name="Texto de advertencia 2 13" xfId="1736"/>
    <cellStyle name="Texto de advertencia 2 14" xfId="1892"/>
    <cellStyle name="Texto de advertencia 2 15" xfId="2047"/>
    <cellStyle name="Texto de advertencia 2 16" xfId="1860"/>
    <cellStyle name="Texto de advertencia 2 17" xfId="2207"/>
    <cellStyle name="Texto de advertencia 2 18" xfId="2536"/>
    <cellStyle name="Texto de advertencia 2 19" xfId="2691"/>
    <cellStyle name="Texto de advertencia 2 2" xfId="388"/>
    <cellStyle name="Texto de advertencia 2 20" xfId="2824"/>
    <cellStyle name="Texto de advertencia 2 3" xfId="445"/>
    <cellStyle name="Texto de advertencia 2 4" xfId="547"/>
    <cellStyle name="Texto de advertencia 2 5" xfId="604"/>
    <cellStyle name="Texto de advertencia 2 5 2" xfId="57925"/>
    <cellStyle name="Texto de advertencia 2 6" xfId="661"/>
    <cellStyle name="Texto de advertencia 2 6 2" xfId="58004"/>
    <cellStyle name="Texto de advertencia 2 7" xfId="702"/>
    <cellStyle name="Texto de advertencia 2 7 2" xfId="58073"/>
    <cellStyle name="Texto de advertencia 2 8" xfId="940"/>
    <cellStyle name="Texto de advertencia 2 9" xfId="1100"/>
    <cellStyle name="Texto de advertencia 20" xfId="4911"/>
    <cellStyle name="Texto de advertencia 20 10" xfId="20484"/>
    <cellStyle name="Texto de advertencia 20 11" xfId="21892"/>
    <cellStyle name="Texto de advertencia 20 12" xfId="23300"/>
    <cellStyle name="Texto de advertencia 20 13" xfId="24708"/>
    <cellStyle name="Texto de advertencia 20 14" xfId="26116"/>
    <cellStyle name="Texto de advertencia 20 15" xfId="27524"/>
    <cellStyle name="Texto de advertencia 20 16" xfId="28932"/>
    <cellStyle name="Texto de advertencia 20 17" xfId="30342"/>
    <cellStyle name="Texto de advertencia 20 18" xfId="31749"/>
    <cellStyle name="Texto de advertencia 20 19" xfId="33159"/>
    <cellStyle name="Texto de advertencia 20 2" xfId="9426"/>
    <cellStyle name="Texto de advertencia 20 20" xfId="27256"/>
    <cellStyle name="Texto de advertencia 20 21" xfId="35977"/>
    <cellStyle name="Texto de advertencia 20 22" xfId="37385"/>
    <cellStyle name="Texto de advertencia 20 23" xfId="38793"/>
    <cellStyle name="Texto de advertencia 20 24" xfId="40199"/>
    <cellStyle name="Texto de advertencia 20 25" xfId="41603"/>
    <cellStyle name="Texto de advertencia 20 26" xfId="43003"/>
    <cellStyle name="Texto de advertencia 20 27" xfId="44402"/>
    <cellStyle name="Texto de advertencia 20 28" xfId="45796"/>
    <cellStyle name="Texto de advertencia 20 29" xfId="47176"/>
    <cellStyle name="Texto de advertencia 20 3" xfId="10628"/>
    <cellStyle name="Texto de advertencia 20 30" xfId="48542"/>
    <cellStyle name="Texto de advertencia 20 31" xfId="49892"/>
    <cellStyle name="Texto de advertencia 20 32" xfId="51211"/>
    <cellStyle name="Texto de advertencia 20 33" xfId="52505"/>
    <cellStyle name="Texto de advertencia 20 34" xfId="53743"/>
    <cellStyle name="Texto de advertencia 20 35" xfId="54902"/>
    <cellStyle name="Texto de advertencia 20 36" xfId="55954"/>
    <cellStyle name="Texto de advertencia 20 37" xfId="56839"/>
    <cellStyle name="Texto de advertencia 20 4" xfId="12036"/>
    <cellStyle name="Texto de advertencia 20 5" xfId="13444"/>
    <cellStyle name="Texto de advertencia 20 6" xfId="14852"/>
    <cellStyle name="Texto de advertencia 20 7" xfId="16260"/>
    <cellStyle name="Texto de advertencia 20 8" xfId="17668"/>
    <cellStyle name="Texto de advertencia 20 9" xfId="19076"/>
    <cellStyle name="Texto de advertencia 21" xfId="5037"/>
    <cellStyle name="Texto de advertencia 21 10" xfId="9078"/>
    <cellStyle name="Texto de advertencia 21 11" xfId="10768"/>
    <cellStyle name="Texto de advertencia 21 12" xfId="12176"/>
    <cellStyle name="Texto de advertencia 21 13" xfId="13584"/>
    <cellStyle name="Texto de advertencia 21 14" xfId="14992"/>
    <cellStyle name="Texto de advertencia 21 15" xfId="16400"/>
    <cellStyle name="Texto de advertencia 21 16" xfId="17808"/>
    <cellStyle name="Texto de advertencia 21 17" xfId="19216"/>
    <cellStyle name="Texto de advertencia 21 18" xfId="20624"/>
    <cellStyle name="Texto de advertencia 21 19" xfId="22032"/>
    <cellStyle name="Texto de advertencia 21 2" xfId="9538"/>
    <cellStyle name="Texto de advertencia 21 20" xfId="31603"/>
    <cellStyle name="Texto de advertencia 21 21" xfId="32270"/>
    <cellStyle name="Texto de advertencia 21 22" xfId="30190"/>
    <cellStyle name="Texto de advertencia 21 23" xfId="30122"/>
    <cellStyle name="Texto de advertencia 21 24" xfId="22735"/>
    <cellStyle name="Texto de advertencia 21 25" xfId="29026"/>
    <cellStyle name="Texto de advertencia 21 26" xfId="31942"/>
    <cellStyle name="Texto de advertencia 21 27" xfId="34352"/>
    <cellStyle name="Texto de advertencia 21 28" xfId="26778"/>
    <cellStyle name="Texto de advertencia 21 29" xfId="36118"/>
    <cellStyle name="Texto de advertencia 21 3" xfId="5703"/>
    <cellStyle name="Texto de advertencia 21 30" xfId="37526"/>
    <cellStyle name="Texto de advertencia 21 31" xfId="38932"/>
    <cellStyle name="Texto de advertencia 21 32" xfId="40338"/>
    <cellStyle name="Texto de advertencia 21 33" xfId="41742"/>
    <cellStyle name="Texto de advertencia 21 34" xfId="43142"/>
    <cellStyle name="Texto de advertencia 21 35" xfId="44541"/>
    <cellStyle name="Texto de advertencia 21 36" xfId="45934"/>
    <cellStyle name="Texto de advertencia 21 37" xfId="47311"/>
    <cellStyle name="Texto de advertencia 21 4" xfId="10275"/>
    <cellStyle name="Texto de advertencia 21 5" xfId="9403"/>
    <cellStyle name="Texto de advertencia 21 6" xfId="7489"/>
    <cellStyle name="Texto de advertencia 21 7" xfId="8759"/>
    <cellStyle name="Texto de advertencia 21 8" xfId="8889"/>
    <cellStyle name="Texto de advertencia 21 9" xfId="9545"/>
    <cellStyle name="Texto de advertencia 22" xfId="5154"/>
    <cellStyle name="Texto de advertencia 22 10" xfId="14243"/>
    <cellStyle name="Texto de advertencia 22 11" xfId="15651"/>
    <cellStyle name="Texto de advertencia 22 12" xfId="17059"/>
    <cellStyle name="Texto de advertencia 22 13" xfId="18467"/>
    <cellStyle name="Texto de advertencia 22 14" xfId="19875"/>
    <cellStyle name="Texto de advertencia 22 15" xfId="21283"/>
    <cellStyle name="Texto de advertencia 22 16" xfId="22691"/>
    <cellStyle name="Texto de advertencia 22 17" xfId="24099"/>
    <cellStyle name="Texto de advertencia 22 18" xfId="25507"/>
    <cellStyle name="Texto de advertencia 22 19" xfId="26915"/>
    <cellStyle name="Texto de advertencia 22 2" xfId="9649"/>
    <cellStyle name="Texto de advertencia 22 20" xfId="35628"/>
    <cellStyle name="Texto de advertencia 22 21" xfId="24779"/>
    <cellStyle name="Texto de advertencia 22 22" xfId="31555"/>
    <cellStyle name="Texto de advertencia 22 23" xfId="26843"/>
    <cellStyle name="Texto de advertencia 22 24" xfId="30180"/>
    <cellStyle name="Texto de advertencia 22 25" xfId="35046"/>
    <cellStyle name="Texto de advertencia 22 26" xfId="36777"/>
    <cellStyle name="Texto de advertencia 22 27" xfId="38185"/>
    <cellStyle name="Texto de advertencia 22 28" xfId="39591"/>
    <cellStyle name="Texto de advertencia 22 29" xfId="40996"/>
    <cellStyle name="Texto de advertencia 22 3" xfId="8622"/>
    <cellStyle name="Texto de advertencia 22 30" xfId="42399"/>
    <cellStyle name="Texto de advertencia 22 31" xfId="43798"/>
    <cellStyle name="Texto de advertencia 22 32" xfId="45194"/>
    <cellStyle name="Texto de advertencia 22 33" xfId="46584"/>
    <cellStyle name="Texto de advertencia 22 34" xfId="47956"/>
    <cellStyle name="Texto de advertencia 22 35" xfId="49309"/>
    <cellStyle name="Texto de advertencia 22 36" xfId="50641"/>
    <cellStyle name="Texto de advertencia 22 37" xfId="51945"/>
    <cellStyle name="Texto de advertencia 22 4" xfId="8413"/>
    <cellStyle name="Texto de advertencia 22 5" xfId="10380"/>
    <cellStyle name="Texto de advertencia 22 6" xfId="7831"/>
    <cellStyle name="Texto de advertencia 22 7" xfId="8212"/>
    <cellStyle name="Texto de advertencia 22 8" xfId="11427"/>
    <cellStyle name="Texto de advertencia 22 9" xfId="12835"/>
    <cellStyle name="Texto de advertencia 23" xfId="5288"/>
    <cellStyle name="Texto de advertencia 23 10" xfId="16276"/>
    <cellStyle name="Texto de advertencia 23 11" xfId="17684"/>
    <cellStyle name="Texto de advertencia 23 12" xfId="19092"/>
    <cellStyle name="Texto de advertencia 23 13" xfId="20500"/>
    <cellStyle name="Texto de advertencia 23 14" xfId="21908"/>
    <cellStyle name="Texto de advertencia 23 15" xfId="23316"/>
    <cellStyle name="Texto de advertencia 23 16" xfId="24724"/>
    <cellStyle name="Texto de advertencia 23 17" xfId="26132"/>
    <cellStyle name="Texto de advertencia 23 18" xfId="27540"/>
    <cellStyle name="Texto de advertencia 23 19" xfId="28948"/>
    <cellStyle name="Texto de advertencia 23 2" xfId="9780"/>
    <cellStyle name="Texto de advertencia 23 20" xfId="31122"/>
    <cellStyle name="Texto de advertencia 23 21" xfId="31578"/>
    <cellStyle name="Texto de advertencia 23 22" xfId="31701"/>
    <cellStyle name="Texto de advertencia 23 23" xfId="34317"/>
    <cellStyle name="Texto de advertencia 23 24" xfId="35993"/>
    <cellStyle name="Texto de advertencia 23 25" xfId="37401"/>
    <cellStyle name="Texto de advertencia 23 26" xfId="38809"/>
    <cellStyle name="Texto de advertencia 23 27" xfId="40215"/>
    <cellStyle name="Texto de advertencia 23 28" xfId="41619"/>
    <cellStyle name="Texto de advertencia 23 29" xfId="43019"/>
    <cellStyle name="Texto de advertencia 23 3" xfId="9791"/>
    <cellStyle name="Texto de advertencia 23 30" xfId="44418"/>
    <cellStyle name="Texto de advertencia 23 31" xfId="45812"/>
    <cellStyle name="Texto de advertencia 23 32" xfId="47192"/>
    <cellStyle name="Texto de advertencia 23 33" xfId="48558"/>
    <cellStyle name="Texto de advertencia 23 34" xfId="49908"/>
    <cellStyle name="Texto de advertencia 23 35" xfId="51227"/>
    <cellStyle name="Texto de advertencia 23 36" xfId="52520"/>
    <cellStyle name="Texto de advertencia 23 37" xfId="53758"/>
    <cellStyle name="Texto de advertencia 23 4" xfId="8330"/>
    <cellStyle name="Texto de advertencia 23 5" xfId="5187"/>
    <cellStyle name="Texto de advertencia 23 6" xfId="10644"/>
    <cellStyle name="Texto de advertencia 23 7" xfId="12052"/>
    <cellStyle name="Texto de advertencia 23 8" xfId="13460"/>
    <cellStyle name="Texto de advertencia 23 9" xfId="14868"/>
    <cellStyle name="Texto de advertencia 24" xfId="5414"/>
    <cellStyle name="Texto de advertencia 24 10" xfId="15603"/>
    <cellStyle name="Texto de advertencia 24 11" xfId="17011"/>
    <cellStyle name="Texto de advertencia 24 12" xfId="18419"/>
    <cellStyle name="Texto de advertencia 24 13" xfId="19827"/>
    <cellStyle name="Texto de advertencia 24 14" xfId="21235"/>
    <cellStyle name="Texto de advertencia 24 15" xfId="22643"/>
    <cellStyle name="Texto de advertencia 24 16" xfId="24051"/>
    <cellStyle name="Texto de advertencia 24 17" xfId="25459"/>
    <cellStyle name="Texto de advertencia 24 18" xfId="26867"/>
    <cellStyle name="Texto de advertencia 24 19" xfId="28275"/>
    <cellStyle name="Texto de advertencia 24 2" xfId="9902"/>
    <cellStyle name="Texto de advertencia 24 20" xfId="32184"/>
    <cellStyle name="Texto de advertencia 24 21" xfId="33748"/>
    <cellStyle name="Texto de advertencia 24 22" xfId="32178"/>
    <cellStyle name="Texto de advertencia 24 23" xfId="29471"/>
    <cellStyle name="Texto de advertencia 24 24" xfId="34879"/>
    <cellStyle name="Texto de advertencia 24 25" xfId="36729"/>
    <cellStyle name="Texto de advertencia 24 26" xfId="38137"/>
    <cellStyle name="Texto de advertencia 24 27" xfId="39543"/>
    <cellStyle name="Texto de advertencia 24 28" xfId="40948"/>
    <cellStyle name="Texto de advertencia 24 29" xfId="42351"/>
    <cellStyle name="Texto de advertencia 24 3" xfId="9164"/>
    <cellStyle name="Texto de advertencia 24 30" xfId="43750"/>
    <cellStyle name="Texto de advertencia 24 31" xfId="45146"/>
    <cellStyle name="Texto de advertencia 24 32" xfId="46536"/>
    <cellStyle name="Texto de advertencia 24 33" xfId="47910"/>
    <cellStyle name="Texto de advertencia 24 34" xfId="49267"/>
    <cellStyle name="Texto de advertencia 24 35" xfId="50600"/>
    <cellStyle name="Texto de advertencia 24 36" xfId="51905"/>
    <cellStyle name="Texto de advertencia 24 37" xfId="53171"/>
    <cellStyle name="Texto de advertencia 24 4" xfId="9535"/>
    <cellStyle name="Texto de advertencia 24 5" xfId="9397"/>
    <cellStyle name="Texto de advertencia 24 6" xfId="9517"/>
    <cellStyle name="Texto de advertencia 24 7" xfId="11379"/>
    <cellStyle name="Texto de advertencia 24 8" xfId="12787"/>
    <cellStyle name="Texto de advertencia 24 9" xfId="14195"/>
    <cellStyle name="Texto de advertencia 25" xfId="5538"/>
    <cellStyle name="Texto de advertencia 25 10" xfId="14499"/>
    <cellStyle name="Texto de advertencia 25 11" xfId="15907"/>
    <cellStyle name="Texto de advertencia 25 12" xfId="17315"/>
    <cellStyle name="Texto de advertencia 25 13" xfId="18723"/>
    <cellStyle name="Texto de advertencia 25 14" xfId="20131"/>
    <cellStyle name="Texto de advertencia 25 15" xfId="21539"/>
    <cellStyle name="Texto de advertencia 25 16" xfId="22947"/>
    <cellStyle name="Texto de advertencia 25 17" xfId="24355"/>
    <cellStyle name="Texto de advertencia 25 18" xfId="25763"/>
    <cellStyle name="Texto de advertencia 25 19" xfId="27171"/>
    <cellStyle name="Texto de advertencia 25 2" xfId="10021"/>
    <cellStyle name="Texto de advertencia 25 20" xfId="29897"/>
    <cellStyle name="Texto de advertencia 25 21" xfId="32076"/>
    <cellStyle name="Texto de advertencia 25 22" xfId="13512"/>
    <cellStyle name="Texto de advertencia 25 23" xfId="30536"/>
    <cellStyle name="Texto de advertencia 25 24" xfId="29368"/>
    <cellStyle name="Texto de advertencia 25 25" xfId="35325"/>
    <cellStyle name="Texto de advertencia 25 26" xfId="37034"/>
    <cellStyle name="Texto de advertencia 25 27" xfId="38442"/>
    <cellStyle name="Texto de advertencia 25 28" xfId="39848"/>
    <cellStyle name="Texto de advertencia 25 29" xfId="41253"/>
    <cellStyle name="Texto de advertencia 25 3" xfId="8961"/>
    <cellStyle name="Texto de advertencia 25 30" xfId="42655"/>
    <cellStyle name="Texto de advertencia 25 31" xfId="44054"/>
    <cellStyle name="Texto de advertencia 25 32" xfId="45450"/>
    <cellStyle name="Texto de advertencia 25 33" xfId="46837"/>
    <cellStyle name="Texto de advertencia 25 34" xfId="48207"/>
    <cellStyle name="Texto de advertencia 25 35" xfId="49559"/>
    <cellStyle name="Texto de advertencia 25 36" xfId="50885"/>
    <cellStyle name="Texto de advertencia 25 37" xfId="52188"/>
    <cellStyle name="Texto de advertencia 25 4" xfId="8789"/>
    <cellStyle name="Texto de advertencia 25 5" xfId="9158"/>
    <cellStyle name="Texto de advertencia 25 6" xfId="10229"/>
    <cellStyle name="Texto de advertencia 25 7" xfId="9376"/>
    <cellStyle name="Texto de advertencia 25 8" xfId="11683"/>
    <cellStyle name="Texto de advertencia 25 9" xfId="13091"/>
    <cellStyle name="Texto de advertencia 26" xfId="5661"/>
    <cellStyle name="Texto de advertencia 26 10" xfId="17343"/>
    <cellStyle name="Texto de advertencia 26 11" xfId="18751"/>
    <cellStyle name="Texto de advertencia 26 12" xfId="20159"/>
    <cellStyle name="Texto de advertencia 26 13" xfId="21567"/>
    <cellStyle name="Texto de advertencia 26 14" xfId="22975"/>
    <cellStyle name="Texto de advertencia 26 15" xfId="24383"/>
    <cellStyle name="Texto de advertencia 26 16" xfId="25791"/>
    <cellStyle name="Texto de advertencia 26 17" xfId="27199"/>
    <cellStyle name="Texto de advertencia 26 18" xfId="28607"/>
    <cellStyle name="Texto de advertencia 26 19" xfId="30017"/>
    <cellStyle name="Texto de advertencia 26 2" xfId="10141"/>
    <cellStyle name="Texto de advertencia 26 20" xfId="25470"/>
    <cellStyle name="Texto de advertencia 26 21" xfId="28762"/>
    <cellStyle name="Texto de advertencia 26 22" xfId="33030"/>
    <cellStyle name="Texto de advertencia 26 23" xfId="33226"/>
    <cellStyle name="Texto de advertencia 26 24" xfId="37062"/>
    <cellStyle name="Texto de advertencia 26 25" xfId="38470"/>
    <cellStyle name="Texto de advertencia 26 26" xfId="39876"/>
    <cellStyle name="Texto de advertencia 26 27" xfId="41281"/>
    <cellStyle name="Texto de advertencia 26 28" xfId="42683"/>
    <cellStyle name="Texto de advertencia 26 29" xfId="44082"/>
    <cellStyle name="Texto de advertencia 26 3" xfId="8319"/>
    <cellStyle name="Texto de advertencia 26 30" xfId="45478"/>
    <cellStyle name="Texto de advertencia 26 31" xfId="46864"/>
    <cellStyle name="Texto de advertencia 26 32" xfId="48234"/>
    <cellStyle name="Texto de advertencia 26 33" xfId="49586"/>
    <cellStyle name="Texto de advertencia 26 34" xfId="50912"/>
    <cellStyle name="Texto de advertencia 26 35" xfId="52215"/>
    <cellStyle name="Texto de advertencia 26 36" xfId="53468"/>
    <cellStyle name="Texto de advertencia 26 37" xfId="54653"/>
    <cellStyle name="Texto de advertencia 26 4" xfId="9271"/>
    <cellStyle name="Texto de advertencia 26 5" xfId="5774"/>
    <cellStyle name="Texto de advertencia 26 6" xfId="11711"/>
    <cellStyle name="Texto de advertencia 26 7" xfId="13119"/>
    <cellStyle name="Texto de advertencia 26 8" xfId="14527"/>
    <cellStyle name="Texto de advertencia 26 9" xfId="15935"/>
    <cellStyle name="Texto de advertencia 27" xfId="5171"/>
    <cellStyle name="Texto de advertencia 27 10" xfId="6830"/>
    <cellStyle name="Texto de advertencia 27 11" xfId="10339"/>
    <cellStyle name="Texto de advertencia 27 12" xfId="10595"/>
    <cellStyle name="Texto de advertencia 27 13" xfId="12003"/>
    <cellStyle name="Texto de advertencia 27 14" xfId="13411"/>
    <cellStyle name="Texto de advertencia 27 15" xfId="14819"/>
    <cellStyle name="Texto de advertencia 27 16" xfId="16227"/>
    <cellStyle name="Texto de advertencia 27 17" xfId="17635"/>
    <cellStyle name="Texto de advertencia 27 18" xfId="19043"/>
    <cellStyle name="Texto de advertencia 27 19" xfId="20451"/>
    <cellStyle name="Texto de advertencia 27 2" xfId="9666"/>
    <cellStyle name="Texto de advertencia 27 20" xfId="33263"/>
    <cellStyle name="Texto de advertencia 27 21" xfId="31420"/>
    <cellStyle name="Texto de advertencia 27 22" xfId="29364"/>
    <cellStyle name="Texto de advertencia 27 23" xfId="35364"/>
    <cellStyle name="Texto de advertencia 27 24" xfId="34144"/>
    <cellStyle name="Texto de advertencia 27 25" xfId="31391"/>
    <cellStyle name="Texto de advertencia 27 26" xfId="31515"/>
    <cellStyle name="Texto de advertencia 27 27" xfId="32711"/>
    <cellStyle name="Texto de advertencia 27 28" xfId="30443"/>
    <cellStyle name="Texto de advertencia 27 29" xfId="28768"/>
    <cellStyle name="Texto de advertencia 27 3" xfId="10372"/>
    <cellStyle name="Texto de advertencia 27 30" xfId="35944"/>
    <cellStyle name="Texto de advertencia 27 31" xfId="37352"/>
    <cellStyle name="Texto de advertencia 27 32" xfId="38760"/>
    <cellStyle name="Texto de advertencia 27 33" xfId="40166"/>
    <cellStyle name="Texto de advertencia 27 34" xfId="41571"/>
    <cellStyle name="Texto de advertencia 27 35" xfId="42971"/>
    <cellStyle name="Texto de advertencia 27 36" xfId="44370"/>
    <cellStyle name="Texto de advertencia 27 37" xfId="45764"/>
    <cellStyle name="Texto de advertencia 27 4" xfId="9118"/>
    <cellStyle name="Texto de advertencia 27 5" xfId="8208"/>
    <cellStyle name="Texto de advertencia 27 6" xfId="7914"/>
    <cellStyle name="Texto de advertencia 27 7" xfId="8558"/>
    <cellStyle name="Texto de advertencia 27 8" xfId="9083"/>
    <cellStyle name="Texto de advertencia 27 9" xfId="9909"/>
    <cellStyle name="Texto de advertencia 28" xfId="5929"/>
    <cellStyle name="Texto de advertencia 28 10" xfId="17519"/>
    <cellStyle name="Texto de advertencia 28 11" xfId="18927"/>
    <cellStyle name="Texto de advertencia 28 12" xfId="20335"/>
    <cellStyle name="Texto de advertencia 28 13" xfId="21743"/>
    <cellStyle name="Texto de advertencia 28 14" xfId="23151"/>
    <cellStyle name="Texto de advertencia 28 15" xfId="24559"/>
    <cellStyle name="Texto de advertencia 28 16" xfId="25967"/>
    <cellStyle name="Texto de advertencia 28 17" xfId="27375"/>
    <cellStyle name="Texto de advertencia 28 18" xfId="28783"/>
    <cellStyle name="Texto de advertencia 28 19" xfId="30193"/>
    <cellStyle name="Texto de advertencia 28 2" xfId="10387"/>
    <cellStyle name="Texto de advertencia 28 20" xfId="28402"/>
    <cellStyle name="Texto de advertencia 28 21" xfId="34321"/>
    <cellStyle name="Texto de advertencia 28 22" xfId="33253"/>
    <cellStyle name="Texto de advertencia 28 23" xfId="35829"/>
    <cellStyle name="Texto de advertencia 28 24" xfId="37237"/>
    <cellStyle name="Texto de advertencia 28 25" xfId="38645"/>
    <cellStyle name="Texto de advertencia 28 26" xfId="40051"/>
    <cellStyle name="Texto de advertencia 28 27" xfId="41456"/>
    <cellStyle name="Texto de advertencia 28 28" xfId="42856"/>
    <cellStyle name="Texto de advertencia 28 29" xfId="44255"/>
    <cellStyle name="Texto de advertencia 28 3" xfId="9597"/>
    <cellStyle name="Texto de advertencia 28 30" xfId="45650"/>
    <cellStyle name="Texto de advertencia 28 31" xfId="47033"/>
    <cellStyle name="Texto de advertencia 28 32" xfId="48401"/>
    <cellStyle name="Texto de advertencia 28 33" xfId="49752"/>
    <cellStyle name="Texto de advertencia 28 34" xfId="51072"/>
    <cellStyle name="Texto de advertencia 28 35" xfId="52369"/>
    <cellStyle name="Texto de advertencia 28 36" xfId="53614"/>
    <cellStyle name="Texto de advertencia 28 37" xfId="54784"/>
    <cellStyle name="Texto de advertencia 28 4" xfId="9890"/>
    <cellStyle name="Texto de advertencia 28 5" xfId="10479"/>
    <cellStyle name="Texto de advertencia 28 6" xfId="11887"/>
    <cellStyle name="Texto de advertencia 28 7" xfId="13295"/>
    <cellStyle name="Texto de advertencia 28 8" xfId="14703"/>
    <cellStyle name="Texto de advertencia 28 9" xfId="16111"/>
    <cellStyle name="Texto de advertencia 29" xfId="6056"/>
    <cellStyle name="Texto de advertencia 29 10" xfId="21770"/>
    <cellStyle name="Texto de advertencia 29 11" xfId="23178"/>
    <cellStyle name="Texto de advertencia 29 12" xfId="24586"/>
    <cellStyle name="Texto de advertencia 29 13" xfId="25994"/>
    <cellStyle name="Texto de advertencia 29 14" xfId="27402"/>
    <cellStyle name="Texto de advertencia 29 15" xfId="28810"/>
    <cellStyle name="Texto de advertencia 29 16" xfId="30220"/>
    <cellStyle name="Texto de advertencia 29 17" xfId="31627"/>
    <cellStyle name="Texto de advertencia 29 18" xfId="33037"/>
    <cellStyle name="Texto de advertencia 29 19" xfId="34443"/>
    <cellStyle name="Texto de advertencia 29 2" xfId="10506"/>
    <cellStyle name="Texto de advertencia 29 20" xfId="35855"/>
    <cellStyle name="Texto de advertencia 29 21" xfId="37263"/>
    <cellStyle name="Texto de advertencia 29 22" xfId="38671"/>
    <cellStyle name="Texto de advertencia 29 23" xfId="40077"/>
    <cellStyle name="Texto de advertencia 29 24" xfId="41482"/>
    <cellStyle name="Texto de advertencia 29 25" xfId="42882"/>
    <cellStyle name="Texto de advertencia 29 26" xfId="44281"/>
    <cellStyle name="Texto de advertencia 29 27" xfId="45676"/>
    <cellStyle name="Texto de advertencia 29 28" xfId="47058"/>
    <cellStyle name="Texto de advertencia 29 29" xfId="48425"/>
    <cellStyle name="Texto de advertencia 29 3" xfId="11914"/>
    <cellStyle name="Texto de advertencia 29 30" xfId="49775"/>
    <cellStyle name="Texto de advertencia 29 31" xfId="51095"/>
    <cellStyle name="Texto de advertencia 29 32" xfId="52391"/>
    <cellStyle name="Texto de advertencia 29 33" xfId="53635"/>
    <cellStyle name="Texto de advertencia 29 34" xfId="54801"/>
    <cellStyle name="Texto de advertencia 29 35" xfId="55864"/>
    <cellStyle name="Texto de advertencia 29 36" xfId="56776"/>
    <cellStyle name="Texto de advertencia 29 37" xfId="57467"/>
    <cellStyle name="Texto de advertencia 29 4" xfId="13322"/>
    <cellStyle name="Texto de advertencia 29 5" xfId="14730"/>
    <cellStyle name="Texto de advertencia 29 6" xfId="16138"/>
    <cellStyle name="Texto de advertencia 29 7" xfId="17546"/>
    <cellStyle name="Texto de advertencia 29 8" xfId="18954"/>
    <cellStyle name="Texto de advertencia 29 9" xfId="20362"/>
    <cellStyle name="Texto de advertencia 3" xfId="419"/>
    <cellStyle name="Texto de advertencia 3 10" xfId="1942"/>
    <cellStyle name="Texto de advertencia 3 11" xfId="2094"/>
    <cellStyle name="Texto de advertencia 3 12" xfId="2389"/>
    <cellStyle name="Texto de advertencia 3 13" xfId="2429"/>
    <cellStyle name="Texto de advertencia 3 14" xfId="2586"/>
    <cellStyle name="Texto de advertencia 3 15" xfId="2737"/>
    <cellStyle name="Texto de advertencia 3 16" xfId="3123"/>
    <cellStyle name="Texto de advertencia 3 2" xfId="790"/>
    <cellStyle name="Texto de advertencia 3 2 2" xfId="57965"/>
    <cellStyle name="Texto de advertencia 3 3" xfId="832"/>
    <cellStyle name="Texto de advertencia 3 3 2" xfId="58044"/>
    <cellStyle name="Texto de advertencia 3 4" xfId="992"/>
    <cellStyle name="Texto de advertencia 3 4 2" xfId="58113"/>
    <cellStyle name="Texto de advertencia 3 5" xfId="1152"/>
    <cellStyle name="Texto de advertencia 3 6" xfId="1312"/>
    <cellStyle name="Texto de advertencia 3 7" xfId="1471"/>
    <cellStyle name="Texto de advertencia 3 8" xfId="1630"/>
    <cellStyle name="Texto de advertencia 3 9" xfId="1786"/>
    <cellStyle name="Texto de advertencia 30" xfId="6183"/>
    <cellStyle name="Texto de advertencia 30 10" xfId="21887"/>
    <cellStyle name="Texto de advertencia 30 11" xfId="23295"/>
    <cellStyle name="Texto de advertencia 30 12" xfId="24703"/>
    <cellStyle name="Texto de advertencia 30 13" xfId="26111"/>
    <cellStyle name="Texto de advertencia 30 14" xfId="27519"/>
    <cellStyle name="Texto de advertencia 30 15" xfId="28927"/>
    <cellStyle name="Texto de advertencia 30 16" xfId="30337"/>
    <cellStyle name="Texto de advertencia 30 17" xfId="31744"/>
    <cellStyle name="Texto de advertencia 30 18" xfId="33154"/>
    <cellStyle name="Texto de advertencia 30 19" xfId="34560"/>
    <cellStyle name="Texto de advertencia 30 2" xfId="10623"/>
    <cellStyle name="Texto de advertencia 30 20" xfId="35972"/>
    <cellStyle name="Texto de advertencia 30 21" xfId="37380"/>
    <cellStyle name="Texto de advertencia 30 22" xfId="38788"/>
    <cellStyle name="Texto de advertencia 30 23" xfId="40194"/>
    <cellStyle name="Texto de advertencia 30 24" xfId="41598"/>
    <cellStyle name="Texto de advertencia 30 25" xfId="42998"/>
    <cellStyle name="Texto de advertencia 30 26" xfId="44397"/>
    <cellStyle name="Texto de advertencia 30 27" xfId="45791"/>
    <cellStyle name="Texto de advertencia 30 28" xfId="47171"/>
    <cellStyle name="Texto de advertencia 30 29" xfId="48537"/>
    <cellStyle name="Texto de advertencia 30 3" xfId="12031"/>
    <cellStyle name="Texto de advertencia 30 30" xfId="49887"/>
    <cellStyle name="Texto de advertencia 30 31" xfId="51206"/>
    <cellStyle name="Texto de advertencia 30 32" xfId="52500"/>
    <cellStyle name="Texto de advertencia 30 33" xfId="53739"/>
    <cellStyle name="Texto de advertencia 30 34" xfId="54898"/>
    <cellStyle name="Texto de advertencia 30 35" xfId="55951"/>
    <cellStyle name="Texto de advertencia 30 36" xfId="56837"/>
    <cellStyle name="Texto de advertencia 30 37" xfId="57504"/>
    <cellStyle name="Texto de advertencia 30 4" xfId="13439"/>
    <cellStyle name="Texto de advertencia 30 5" xfId="14847"/>
    <cellStyle name="Texto de advertencia 30 6" xfId="16255"/>
    <cellStyle name="Texto de advertencia 30 7" xfId="17663"/>
    <cellStyle name="Texto de advertencia 30 8" xfId="19071"/>
    <cellStyle name="Texto de advertencia 30 9" xfId="20479"/>
    <cellStyle name="Texto de advertencia 31" xfId="6310"/>
    <cellStyle name="Texto de advertencia 31 10" xfId="22003"/>
    <cellStyle name="Texto de advertencia 31 11" xfId="23411"/>
    <cellStyle name="Texto de advertencia 31 12" xfId="24819"/>
    <cellStyle name="Texto de advertencia 31 13" xfId="26227"/>
    <cellStyle name="Texto de advertencia 31 14" xfId="27635"/>
    <cellStyle name="Texto de advertencia 31 15" xfId="29043"/>
    <cellStyle name="Texto de advertencia 31 16" xfId="30452"/>
    <cellStyle name="Texto de advertencia 31 17" xfId="31860"/>
    <cellStyle name="Texto de advertencia 31 18" xfId="33269"/>
    <cellStyle name="Texto de advertencia 31 19" xfId="34677"/>
    <cellStyle name="Texto de advertencia 31 2" xfId="10739"/>
    <cellStyle name="Texto de advertencia 31 20" xfId="36088"/>
    <cellStyle name="Texto de advertencia 31 21" xfId="37496"/>
    <cellStyle name="Texto de advertencia 31 22" xfId="38902"/>
    <cellStyle name="Texto de advertencia 31 23" xfId="40308"/>
    <cellStyle name="Texto de advertencia 31 24" xfId="41712"/>
    <cellStyle name="Texto de advertencia 31 25" xfId="43112"/>
    <cellStyle name="Texto de advertencia 31 26" xfId="44511"/>
    <cellStyle name="Texto de advertencia 31 27" xfId="45904"/>
    <cellStyle name="Texto de advertencia 31 28" xfId="47281"/>
    <cellStyle name="Texto de advertencia 31 29" xfId="48647"/>
    <cellStyle name="Texto de advertencia 31 3" xfId="12147"/>
    <cellStyle name="Texto de advertencia 31 30" xfId="49994"/>
    <cellStyle name="Texto de advertencia 31 31" xfId="51312"/>
    <cellStyle name="Texto de advertencia 31 32" xfId="52604"/>
    <cellStyle name="Texto de advertencia 31 33" xfId="53836"/>
    <cellStyle name="Texto de advertencia 31 34" xfId="54980"/>
    <cellStyle name="Texto de advertencia 31 35" xfId="56025"/>
    <cellStyle name="Texto de advertencia 31 36" xfId="56893"/>
    <cellStyle name="Texto de advertencia 31 37" xfId="57541"/>
    <cellStyle name="Texto de advertencia 31 4" xfId="13555"/>
    <cellStyle name="Texto de advertencia 31 5" xfId="14963"/>
    <cellStyle name="Texto de advertencia 31 6" xfId="16371"/>
    <cellStyle name="Texto de advertencia 31 7" xfId="17779"/>
    <cellStyle name="Texto de advertencia 31 8" xfId="19187"/>
    <cellStyle name="Texto de advertencia 31 9" xfId="20595"/>
    <cellStyle name="Texto de advertencia 32" xfId="6437"/>
    <cellStyle name="Texto de advertencia 32 10" xfId="22118"/>
    <cellStyle name="Texto de advertencia 32 11" xfId="23526"/>
    <cellStyle name="Texto de advertencia 32 12" xfId="24934"/>
    <cellStyle name="Texto de advertencia 32 13" xfId="26342"/>
    <cellStyle name="Texto de advertencia 32 14" xfId="27750"/>
    <cellStyle name="Texto de advertencia 32 15" xfId="29159"/>
    <cellStyle name="Texto de advertencia 32 16" xfId="30568"/>
    <cellStyle name="Texto de advertencia 32 17" xfId="31976"/>
    <cellStyle name="Texto de advertencia 32 18" xfId="33385"/>
    <cellStyle name="Texto de advertencia 32 19" xfId="34793"/>
    <cellStyle name="Texto de advertencia 32 2" xfId="10854"/>
    <cellStyle name="Texto de advertencia 32 20" xfId="36204"/>
    <cellStyle name="Texto de advertencia 32 21" xfId="37612"/>
    <cellStyle name="Texto de advertencia 32 22" xfId="39018"/>
    <cellStyle name="Texto de advertencia 32 23" xfId="40423"/>
    <cellStyle name="Texto de advertencia 32 24" xfId="41827"/>
    <cellStyle name="Texto de advertencia 32 25" xfId="43227"/>
    <cellStyle name="Texto de advertencia 32 26" xfId="44625"/>
    <cellStyle name="Texto de advertencia 32 27" xfId="46017"/>
    <cellStyle name="Texto de advertencia 32 28" xfId="47394"/>
    <cellStyle name="Texto de advertencia 32 29" xfId="48759"/>
    <cellStyle name="Texto de advertencia 32 3" xfId="12262"/>
    <cellStyle name="Texto de advertencia 32 30" xfId="50101"/>
    <cellStyle name="Texto de advertencia 32 31" xfId="51414"/>
    <cellStyle name="Texto de advertencia 32 32" xfId="52699"/>
    <cellStyle name="Texto de advertencia 32 33" xfId="53926"/>
    <cellStyle name="Texto de advertencia 32 34" xfId="55065"/>
    <cellStyle name="Texto de advertencia 32 35" xfId="56100"/>
    <cellStyle name="Texto de advertencia 32 36" xfId="56952"/>
    <cellStyle name="Texto de advertencia 32 37" xfId="57577"/>
    <cellStyle name="Texto de advertencia 32 4" xfId="13670"/>
    <cellStyle name="Texto de advertencia 32 5" xfId="15078"/>
    <cellStyle name="Texto de advertencia 32 6" xfId="16486"/>
    <cellStyle name="Texto de advertencia 32 7" xfId="17894"/>
    <cellStyle name="Texto de advertencia 32 8" xfId="19302"/>
    <cellStyle name="Texto de advertencia 32 9" xfId="20710"/>
    <cellStyle name="Texto de advertencia 33" xfId="6564"/>
    <cellStyle name="Texto de advertencia 33 10" xfId="22234"/>
    <cellStyle name="Texto de advertencia 33 11" xfId="23642"/>
    <cellStyle name="Texto de advertencia 33 12" xfId="25050"/>
    <cellStyle name="Texto de advertencia 33 13" xfId="26458"/>
    <cellStyle name="Texto de advertencia 33 14" xfId="27866"/>
    <cellStyle name="Texto de advertencia 33 15" xfId="29275"/>
    <cellStyle name="Texto de advertencia 33 16" xfId="30684"/>
    <cellStyle name="Texto de advertencia 33 17" xfId="32092"/>
    <cellStyle name="Texto de advertencia 33 18" xfId="33500"/>
    <cellStyle name="Texto de advertencia 33 19" xfId="34909"/>
    <cellStyle name="Texto de advertencia 33 2" xfId="10970"/>
    <cellStyle name="Texto de advertencia 33 20" xfId="36320"/>
    <cellStyle name="Texto de advertencia 33 21" xfId="37728"/>
    <cellStyle name="Texto de advertencia 33 22" xfId="39134"/>
    <cellStyle name="Texto de advertencia 33 23" xfId="40539"/>
    <cellStyle name="Texto de advertencia 33 24" xfId="41943"/>
    <cellStyle name="Texto de advertencia 33 25" xfId="43343"/>
    <cellStyle name="Texto de advertencia 33 26" xfId="44740"/>
    <cellStyle name="Texto de advertencia 33 27" xfId="46132"/>
    <cellStyle name="Texto de advertencia 33 28" xfId="47509"/>
    <cellStyle name="Texto de advertencia 33 29" xfId="48872"/>
    <cellStyle name="Texto de advertencia 33 3" xfId="12378"/>
    <cellStyle name="Texto de advertencia 33 30" xfId="50212"/>
    <cellStyle name="Texto de advertencia 33 31" xfId="51523"/>
    <cellStyle name="Texto de advertencia 33 32" xfId="52804"/>
    <cellStyle name="Texto de advertencia 33 33" xfId="54021"/>
    <cellStyle name="Texto de advertencia 33 34" xfId="55153"/>
    <cellStyle name="Texto de advertencia 33 35" xfId="56177"/>
    <cellStyle name="Texto de advertencia 33 36" xfId="57012"/>
    <cellStyle name="Texto de advertencia 33 37" xfId="57613"/>
    <cellStyle name="Texto de advertencia 33 4" xfId="13786"/>
    <cellStyle name="Texto de advertencia 33 5" xfId="15194"/>
    <cellStyle name="Texto de advertencia 33 6" xfId="16602"/>
    <cellStyle name="Texto de advertencia 33 7" xfId="18010"/>
    <cellStyle name="Texto de advertencia 33 8" xfId="19418"/>
    <cellStyle name="Texto de advertencia 33 9" xfId="20826"/>
    <cellStyle name="Texto de advertencia 34" xfId="6691"/>
    <cellStyle name="Texto de advertencia 34 10" xfId="22346"/>
    <cellStyle name="Texto de advertencia 34 11" xfId="23754"/>
    <cellStyle name="Texto de advertencia 34 12" xfId="25162"/>
    <cellStyle name="Texto de advertencia 34 13" xfId="26570"/>
    <cellStyle name="Texto de advertencia 34 14" xfId="27978"/>
    <cellStyle name="Texto de advertencia 34 15" xfId="29387"/>
    <cellStyle name="Texto de advertencia 34 16" xfId="30796"/>
    <cellStyle name="Texto de advertencia 34 17" xfId="32204"/>
    <cellStyle name="Texto de advertencia 34 18" xfId="33612"/>
    <cellStyle name="Texto de advertencia 34 19" xfId="35020"/>
    <cellStyle name="Texto de advertencia 34 2" xfId="11082"/>
    <cellStyle name="Texto de advertencia 34 20" xfId="36432"/>
    <cellStyle name="Texto de advertencia 34 21" xfId="37840"/>
    <cellStyle name="Texto de advertencia 34 22" xfId="39246"/>
    <cellStyle name="Texto de advertencia 34 23" xfId="40651"/>
    <cellStyle name="Texto de advertencia 34 24" xfId="42055"/>
    <cellStyle name="Texto de advertencia 34 25" xfId="43454"/>
    <cellStyle name="Texto de advertencia 34 26" xfId="44850"/>
    <cellStyle name="Texto de advertencia 34 27" xfId="46242"/>
    <cellStyle name="Texto de advertencia 34 28" xfId="47619"/>
    <cellStyle name="Texto de advertencia 34 29" xfId="48979"/>
    <cellStyle name="Texto de advertencia 34 3" xfId="12490"/>
    <cellStyle name="Texto de advertencia 34 30" xfId="50318"/>
    <cellStyle name="Texto de advertencia 34 31" xfId="51628"/>
    <cellStyle name="Texto de advertencia 34 32" xfId="52906"/>
    <cellStyle name="Texto de advertencia 34 33" xfId="54113"/>
    <cellStyle name="Texto de advertencia 34 34" xfId="55235"/>
    <cellStyle name="Texto de advertencia 34 35" xfId="56247"/>
    <cellStyle name="Texto de advertencia 34 36" xfId="57067"/>
    <cellStyle name="Texto de advertencia 34 37" xfId="57649"/>
    <cellStyle name="Texto de advertencia 34 4" xfId="13898"/>
    <cellStyle name="Texto de advertencia 34 5" xfId="15306"/>
    <cellStyle name="Texto de advertencia 34 6" xfId="16714"/>
    <cellStyle name="Texto de advertencia 34 7" xfId="18122"/>
    <cellStyle name="Texto de advertencia 34 8" xfId="19530"/>
    <cellStyle name="Texto de advertencia 34 9" xfId="20938"/>
    <cellStyle name="Texto de advertencia 35" xfId="6818"/>
    <cellStyle name="Texto de advertencia 35 10" xfId="22458"/>
    <cellStyle name="Texto de advertencia 35 11" xfId="23866"/>
    <cellStyle name="Texto de advertencia 35 12" xfId="25274"/>
    <cellStyle name="Texto de advertencia 35 13" xfId="26682"/>
    <cellStyle name="Texto de advertencia 35 14" xfId="28090"/>
    <cellStyle name="Texto de advertencia 35 15" xfId="29499"/>
    <cellStyle name="Texto de advertencia 35 16" xfId="30908"/>
    <cellStyle name="Texto de advertencia 35 17" xfId="32316"/>
    <cellStyle name="Texto de advertencia 35 18" xfId="33723"/>
    <cellStyle name="Texto de advertencia 35 19" xfId="35132"/>
    <cellStyle name="Texto de advertencia 35 2" xfId="11194"/>
    <cellStyle name="Texto de advertencia 35 20" xfId="36544"/>
    <cellStyle name="Texto de advertencia 35 21" xfId="37952"/>
    <cellStyle name="Texto de advertencia 35 22" xfId="39358"/>
    <cellStyle name="Texto de advertencia 35 23" xfId="40763"/>
    <cellStyle name="Texto de advertencia 35 24" xfId="42167"/>
    <cellStyle name="Texto de advertencia 35 25" xfId="43566"/>
    <cellStyle name="Texto de advertencia 35 26" xfId="44962"/>
    <cellStyle name="Texto de advertencia 35 27" xfId="46353"/>
    <cellStyle name="Texto de advertencia 35 28" xfId="47727"/>
    <cellStyle name="Texto de advertencia 35 29" xfId="49086"/>
    <cellStyle name="Texto de advertencia 35 3" xfId="12602"/>
    <cellStyle name="Texto de advertencia 35 30" xfId="50424"/>
    <cellStyle name="Texto de advertencia 35 31" xfId="51732"/>
    <cellStyle name="Texto de advertencia 35 32" xfId="53004"/>
    <cellStyle name="Texto de advertencia 35 33" xfId="54208"/>
    <cellStyle name="Texto de advertencia 35 34" xfId="55320"/>
    <cellStyle name="Texto de advertencia 35 35" xfId="56323"/>
    <cellStyle name="Texto de advertencia 35 36" xfId="57127"/>
    <cellStyle name="Texto de advertencia 35 37" xfId="57685"/>
    <cellStyle name="Texto de advertencia 35 4" xfId="14010"/>
    <cellStyle name="Texto de advertencia 35 5" xfId="15418"/>
    <cellStyle name="Texto de advertencia 35 6" xfId="16826"/>
    <cellStyle name="Texto de advertencia 35 7" xfId="18234"/>
    <cellStyle name="Texto de advertencia 35 8" xfId="19642"/>
    <cellStyle name="Texto de advertencia 35 9" xfId="21050"/>
    <cellStyle name="Texto de advertencia 36" xfId="6945"/>
    <cellStyle name="Texto de advertencia 36 10" xfId="22567"/>
    <cellStyle name="Texto de advertencia 36 11" xfId="23975"/>
    <cellStyle name="Texto de advertencia 36 12" xfId="25383"/>
    <cellStyle name="Texto de advertencia 36 13" xfId="26791"/>
    <cellStyle name="Texto de advertencia 36 14" xfId="28199"/>
    <cellStyle name="Texto de advertencia 36 15" xfId="29608"/>
    <cellStyle name="Texto de advertencia 36 16" xfId="31017"/>
    <cellStyle name="Texto de advertencia 36 17" xfId="32425"/>
    <cellStyle name="Texto de advertencia 36 18" xfId="33832"/>
    <cellStyle name="Texto de advertencia 36 19" xfId="35241"/>
    <cellStyle name="Texto de advertencia 36 2" xfId="11303"/>
    <cellStyle name="Texto de advertencia 36 20" xfId="36653"/>
    <cellStyle name="Texto de advertencia 36 21" xfId="38061"/>
    <cellStyle name="Texto de advertencia 36 22" xfId="39467"/>
    <cellStyle name="Texto de advertencia 36 23" xfId="40872"/>
    <cellStyle name="Texto de advertencia 36 24" xfId="42275"/>
    <cellStyle name="Texto de advertencia 36 25" xfId="43674"/>
    <cellStyle name="Texto de advertencia 36 26" xfId="45070"/>
    <cellStyle name="Texto de advertencia 36 27" xfId="46461"/>
    <cellStyle name="Texto de advertencia 36 28" xfId="47835"/>
    <cellStyle name="Texto de advertencia 36 29" xfId="49193"/>
    <cellStyle name="Texto de advertencia 36 3" xfId="12711"/>
    <cellStyle name="Texto de advertencia 36 30" xfId="50528"/>
    <cellStyle name="Texto de advertencia 36 31" xfId="51833"/>
    <cellStyle name="Texto de advertencia 36 32" xfId="53101"/>
    <cellStyle name="Texto de advertencia 36 33" xfId="54303"/>
    <cellStyle name="Texto de advertencia 36 34" xfId="55408"/>
    <cellStyle name="Texto de advertencia 36 35" xfId="56395"/>
    <cellStyle name="Texto de advertencia 36 36" xfId="57183"/>
    <cellStyle name="Texto de advertencia 36 37" xfId="57721"/>
    <cellStyle name="Texto de advertencia 36 4" xfId="14119"/>
    <cellStyle name="Texto de advertencia 36 5" xfId="15527"/>
    <cellStyle name="Texto de advertencia 36 6" xfId="16935"/>
    <cellStyle name="Texto de advertencia 36 7" xfId="18343"/>
    <cellStyle name="Texto de advertencia 36 8" xfId="19751"/>
    <cellStyle name="Texto de advertencia 36 9" xfId="21159"/>
    <cellStyle name="Texto de advertencia 37" xfId="7072"/>
    <cellStyle name="Texto de advertencia 37 10" xfId="22673"/>
    <cellStyle name="Texto de advertencia 37 11" xfId="24081"/>
    <cellStyle name="Texto de advertencia 37 12" xfId="25489"/>
    <cellStyle name="Texto de advertencia 37 13" xfId="26897"/>
    <cellStyle name="Texto de advertencia 37 14" xfId="28305"/>
    <cellStyle name="Texto de advertencia 37 15" xfId="29714"/>
    <cellStyle name="Texto de advertencia 37 16" xfId="31121"/>
    <cellStyle name="Texto de advertencia 37 17" xfId="32531"/>
    <cellStyle name="Texto de advertencia 37 18" xfId="33938"/>
    <cellStyle name="Texto de advertencia 37 19" xfId="35347"/>
    <cellStyle name="Texto de advertencia 37 2" xfId="11409"/>
    <cellStyle name="Texto de advertencia 37 20" xfId="36759"/>
    <cellStyle name="Texto de advertencia 37 21" xfId="38167"/>
    <cellStyle name="Texto de advertencia 37 22" xfId="39573"/>
    <cellStyle name="Texto de advertencia 37 23" xfId="40978"/>
    <cellStyle name="Texto de advertencia 37 24" xfId="42381"/>
    <cellStyle name="Texto de advertencia 37 25" xfId="43780"/>
    <cellStyle name="Texto de advertencia 37 26" xfId="45176"/>
    <cellStyle name="Texto de advertencia 37 27" xfId="46566"/>
    <cellStyle name="Texto de advertencia 37 28" xfId="47938"/>
    <cellStyle name="Texto de advertencia 37 29" xfId="49293"/>
    <cellStyle name="Texto de advertencia 37 3" xfId="12817"/>
    <cellStyle name="Texto de advertencia 37 30" xfId="50625"/>
    <cellStyle name="Texto de advertencia 37 31" xfId="51930"/>
    <cellStyle name="Texto de advertencia 37 32" xfId="53194"/>
    <cellStyle name="Texto de advertencia 37 33" xfId="54390"/>
    <cellStyle name="Texto de advertencia 37 34" xfId="55489"/>
    <cellStyle name="Texto de advertencia 37 35" xfId="56462"/>
    <cellStyle name="Texto de advertencia 37 36" xfId="57239"/>
    <cellStyle name="Texto de advertencia 37 37" xfId="57756"/>
    <cellStyle name="Texto de advertencia 37 4" xfId="14225"/>
    <cellStyle name="Texto de advertencia 37 5" xfId="15633"/>
    <cellStyle name="Texto de advertencia 37 6" xfId="17041"/>
    <cellStyle name="Texto de advertencia 37 7" xfId="18449"/>
    <cellStyle name="Texto de advertencia 37 8" xfId="19857"/>
    <cellStyle name="Texto de advertencia 37 9" xfId="21265"/>
    <cellStyle name="Texto de advertencia 38" xfId="7199"/>
    <cellStyle name="Texto de advertencia 38 10" xfId="22774"/>
    <cellStyle name="Texto de advertencia 38 11" xfId="24182"/>
    <cellStyle name="Texto de advertencia 38 12" xfId="25590"/>
    <cellStyle name="Texto de advertencia 38 13" xfId="26998"/>
    <cellStyle name="Texto de advertencia 38 14" xfId="28406"/>
    <cellStyle name="Texto de advertencia 38 15" xfId="29816"/>
    <cellStyle name="Texto de advertencia 38 16" xfId="31223"/>
    <cellStyle name="Texto de advertencia 38 17" xfId="32633"/>
    <cellStyle name="Texto de advertencia 38 18" xfId="34040"/>
    <cellStyle name="Texto de advertencia 38 19" xfId="35448"/>
    <cellStyle name="Texto de advertencia 38 2" xfId="11510"/>
    <cellStyle name="Texto de advertencia 38 20" xfId="36861"/>
    <cellStyle name="Texto de advertencia 38 21" xfId="38269"/>
    <cellStyle name="Texto de advertencia 38 22" xfId="39675"/>
    <cellStyle name="Texto de advertencia 38 23" xfId="41080"/>
    <cellStyle name="Texto de advertencia 38 24" xfId="42482"/>
    <cellStyle name="Texto de advertencia 38 25" xfId="43881"/>
    <cellStyle name="Texto de advertencia 38 26" xfId="45277"/>
    <cellStyle name="Texto de advertencia 38 27" xfId="46665"/>
    <cellStyle name="Texto de advertencia 38 28" xfId="48035"/>
    <cellStyle name="Texto de advertencia 38 29" xfId="49388"/>
    <cellStyle name="Texto de advertencia 38 3" xfId="12918"/>
    <cellStyle name="Texto de advertencia 38 30" xfId="50717"/>
    <cellStyle name="Texto de advertencia 38 31" xfId="52021"/>
    <cellStyle name="Texto de advertencia 38 32" xfId="53283"/>
    <cellStyle name="Texto de advertencia 38 33" xfId="54477"/>
    <cellStyle name="Texto de advertencia 38 34" xfId="55569"/>
    <cellStyle name="Texto de advertencia 38 35" xfId="56536"/>
    <cellStyle name="Texto de advertencia 38 36" xfId="57295"/>
    <cellStyle name="Texto de advertencia 38 37" xfId="57790"/>
    <cellStyle name="Texto de advertencia 38 4" xfId="14326"/>
    <cellStyle name="Texto de advertencia 38 5" xfId="15734"/>
    <cellStyle name="Texto de advertencia 38 6" xfId="17142"/>
    <cellStyle name="Texto de advertencia 38 7" xfId="18550"/>
    <cellStyle name="Texto de advertencia 38 8" xfId="19958"/>
    <cellStyle name="Texto de advertencia 38 9" xfId="21366"/>
    <cellStyle name="Texto de advertencia 39" xfId="7326"/>
    <cellStyle name="Texto de advertencia 39 10" xfId="22874"/>
    <cellStyle name="Texto de advertencia 39 11" xfId="24282"/>
    <cellStyle name="Texto de advertencia 39 12" xfId="25690"/>
    <cellStyle name="Texto de advertencia 39 13" xfId="27098"/>
    <cellStyle name="Texto de advertencia 39 14" xfId="28506"/>
    <cellStyle name="Texto de advertencia 39 15" xfId="29916"/>
    <cellStyle name="Texto de advertencia 39 16" xfId="31323"/>
    <cellStyle name="Texto de advertencia 39 17" xfId="32733"/>
    <cellStyle name="Texto de advertencia 39 18" xfId="34139"/>
    <cellStyle name="Texto de advertencia 39 19" xfId="35548"/>
    <cellStyle name="Texto de advertencia 39 2" xfId="11610"/>
    <cellStyle name="Texto de advertencia 39 20" xfId="36961"/>
    <cellStyle name="Texto de advertencia 39 21" xfId="38369"/>
    <cellStyle name="Texto de advertencia 39 22" xfId="39775"/>
    <cellStyle name="Texto de advertencia 39 23" xfId="41180"/>
    <cellStyle name="Texto de advertencia 39 24" xfId="42582"/>
    <cellStyle name="Texto de advertencia 39 25" xfId="43981"/>
    <cellStyle name="Texto de advertencia 39 26" xfId="45377"/>
    <cellStyle name="Texto de advertencia 39 27" xfId="46765"/>
    <cellStyle name="Texto de advertencia 39 28" xfId="48135"/>
    <cellStyle name="Texto de advertencia 39 29" xfId="49487"/>
    <cellStyle name="Texto de advertencia 39 3" xfId="13018"/>
    <cellStyle name="Texto de advertencia 39 30" xfId="50814"/>
    <cellStyle name="Texto de advertencia 39 31" xfId="52118"/>
    <cellStyle name="Texto de advertencia 39 32" xfId="53375"/>
    <cellStyle name="Texto de advertencia 39 33" xfId="54565"/>
    <cellStyle name="Texto de advertencia 39 34" xfId="55650"/>
    <cellStyle name="Texto de advertencia 39 35" xfId="56605"/>
    <cellStyle name="Texto de advertencia 39 36" xfId="57346"/>
    <cellStyle name="Texto de advertencia 39 37" xfId="57824"/>
    <cellStyle name="Texto de advertencia 39 4" xfId="14426"/>
    <cellStyle name="Texto de advertencia 39 5" xfId="15834"/>
    <cellStyle name="Texto de advertencia 39 6" xfId="17242"/>
    <cellStyle name="Texto de advertencia 39 7" xfId="18650"/>
    <cellStyle name="Texto de advertencia 39 8" xfId="20058"/>
    <cellStyle name="Texto de advertencia 39 9" xfId="21466"/>
    <cellStyle name="Texto de advertencia 4" xfId="2831"/>
    <cellStyle name="Texto de advertencia 4 2" xfId="3124"/>
    <cellStyle name="Texto de advertencia 40" xfId="7453"/>
    <cellStyle name="Texto de advertencia 40 10" xfId="22969"/>
    <cellStyle name="Texto de advertencia 40 11" xfId="24377"/>
    <cellStyle name="Texto de advertencia 40 12" xfId="25785"/>
    <cellStyle name="Texto de advertencia 40 13" xfId="27193"/>
    <cellStyle name="Texto de advertencia 40 14" xfId="28601"/>
    <cellStyle name="Texto de advertencia 40 15" xfId="30011"/>
    <cellStyle name="Texto de advertencia 40 16" xfId="31418"/>
    <cellStyle name="Texto de advertencia 40 17" xfId="32828"/>
    <cellStyle name="Texto de advertencia 40 18" xfId="34234"/>
    <cellStyle name="Texto de advertencia 40 19" xfId="35643"/>
    <cellStyle name="Texto de advertencia 40 2" xfId="11705"/>
    <cellStyle name="Texto de advertencia 40 20" xfId="37056"/>
    <cellStyle name="Texto de advertencia 40 21" xfId="38464"/>
    <cellStyle name="Texto de advertencia 40 22" xfId="39870"/>
    <cellStyle name="Texto de advertencia 40 23" xfId="41275"/>
    <cellStyle name="Texto de advertencia 40 24" xfId="42677"/>
    <cellStyle name="Texto de advertencia 40 25" xfId="44076"/>
    <cellStyle name="Texto de advertencia 40 26" xfId="45472"/>
    <cellStyle name="Texto de advertencia 40 27" xfId="46858"/>
    <cellStyle name="Texto de advertencia 40 28" xfId="48228"/>
    <cellStyle name="Texto de advertencia 40 29" xfId="49580"/>
    <cellStyle name="Texto de advertencia 40 3" xfId="13113"/>
    <cellStyle name="Texto de advertencia 40 30" xfId="50906"/>
    <cellStyle name="Texto de advertencia 40 31" xfId="52209"/>
    <cellStyle name="Texto de advertencia 40 32" xfId="53462"/>
    <cellStyle name="Texto de advertencia 40 33" xfId="54648"/>
    <cellStyle name="Texto de advertencia 40 34" xfId="55728"/>
    <cellStyle name="Texto de advertencia 40 35" xfId="56668"/>
    <cellStyle name="Texto de advertencia 40 36" xfId="57396"/>
    <cellStyle name="Texto de advertencia 40 37" xfId="57857"/>
    <cellStyle name="Texto de advertencia 40 4" xfId="14521"/>
    <cellStyle name="Texto de advertencia 40 5" xfId="15929"/>
    <cellStyle name="Texto de advertencia 40 6" xfId="17337"/>
    <cellStyle name="Texto de advertencia 40 7" xfId="18745"/>
    <cellStyle name="Texto de advertencia 40 8" xfId="20153"/>
    <cellStyle name="Texto de advertencia 40 9" xfId="21561"/>
    <cellStyle name="Texto de advertencia 41" xfId="7579"/>
    <cellStyle name="Texto de advertencia 41 10" xfId="23055"/>
    <cellStyle name="Texto de advertencia 41 11" xfId="24463"/>
    <cellStyle name="Texto de advertencia 41 12" xfId="25871"/>
    <cellStyle name="Texto de advertencia 41 13" xfId="27279"/>
    <cellStyle name="Texto de advertencia 41 14" xfId="28687"/>
    <cellStyle name="Texto de advertencia 41 15" xfId="30097"/>
    <cellStyle name="Texto de advertencia 41 16" xfId="31504"/>
    <cellStyle name="Texto de advertencia 41 17" xfId="32914"/>
    <cellStyle name="Texto de advertencia 41 18" xfId="34320"/>
    <cellStyle name="Texto de advertencia 41 19" xfId="35729"/>
    <cellStyle name="Texto de advertencia 41 2" xfId="11791"/>
    <cellStyle name="Texto de advertencia 41 20" xfId="37142"/>
    <cellStyle name="Texto de advertencia 41 21" xfId="38550"/>
    <cellStyle name="Texto de advertencia 41 22" xfId="39956"/>
    <cellStyle name="Texto de advertencia 41 23" xfId="41361"/>
    <cellStyle name="Texto de advertencia 41 24" xfId="42763"/>
    <cellStyle name="Texto de advertencia 41 25" xfId="44162"/>
    <cellStyle name="Texto de advertencia 41 26" xfId="45558"/>
    <cellStyle name="Texto de advertencia 41 27" xfId="46943"/>
    <cellStyle name="Texto de advertencia 41 28" xfId="48313"/>
    <cellStyle name="Texto de advertencia 41 29" xfId="49665"/>
    <cellStyle name="Texto de advertencia 41 3" xfId="13199"/>
    <cellStyle name="Texto de advertencia 41 30" xfId="50990"/>
    <cellStyle name="Texto de advertencia 41 31" xfId="52289"/>
    <cellStyle name="Texto de advertencia 41 32" xfId="53539"/>
    <cellStyle name="Texto de advertencia 41 33" xfId="54719"/>
    <cellStyle name="Texto de advertencia 41 34" xfId="55793"/>
    <cellStyle name="Texto de advertencia 41 35" xfId="56725"/>
    <cellStyle name="Texto de advertencia 41 36" xfId="57439"/>
    <cellStyle name="Texto de advertencia 41 37" xfId="57888"/>
    <cellStyle name="Texto de advertencia 41 4" xfId="14607"/>
    <cellStyle name="Texto de advertencia 41 5" xfId="16015"/>
    <cellStyle name="Texto de advertencia 41 6" xfId="17423"/>
    <cellStyle name="Texto de advertencia 41 7" xfId="18831"/>
    <cellStyle name="Texto de advertencia 41 8" xfId="20239"/>
    <cellStyle name="Texto de advertencia 41 9" xfId="21647"/>
    <cellStyle name="Texto de advertencia 42" xfId="7706"/>
    <cellStyle name="Texto de advertencia 43" xfId="10878"/>
    <cellStyle name="Texto de advertencia 44" xfId="12286"/>
    <cellStyle name="Texto de advertencia 45" xfId="13694"/>
    <cellStyle name="Texto de advertencia 46" xfId="15102"/>
    <cellStyle name="Texto de advertencia 47" xfId="16510"/>
    <cellStyle name="Texto de advertencia 48" xfId="17918"/>
    <cellStyle name="Texto de advertencia 49" xfId="19326"/>
    <cellStyle name="Texto de advertencia 5" xfId="3125"/>
    <cellStyle name="Texto de advertencia 50" xfId="20734"/>
    <cellStyle name="Texto de advertencia 51" xfId="22142"/>
    <cellStyle name="Texto de advertencia 52" xfId="23550"/>
    <cellStyle name="Texto de advertencia 53" xfId="24958"/>
    <cellStyle name="Texto de advertencia 54" xfId="26366"/>
    <cellStyle name="Texto de advertencia 55" xfId="27774"/>
    <cellStyle name="Texto de advertencia 56" xfId="29183"/>
    <cellStyle name="Texto de advertencia 57" xfId="30592"/>
    <cellStyle name="Texto de advertencia 58" xfId="32000"/>
    <cellStyle name="Texto de advertencia 59" xfId="33409"/>
    <cellStyle name="Texto de advertencia 6" xfId="3126"/>
    <cellStyle name="Texto de advertencia 60" xfId="33122"/>
    <cellStyle name="Texto de advertencia 61" xfId="36228"/>
    <cellStyle name="Texto de advertencia 62" xfId="37636"/>
    <cellStyle name="Texto de advertencia 63" xfId="39042"/>
    <cellStyle name="Texto de advertencia 64" xfId="40447"/>
    <cellStyle name="Texto de advertencia 65" xfId="41851"/>
    <cellStyle name="Texto de advertencia 66" xfId="43251"/>
    <cellStyle name="Texto de advertencia 67" xfId="44649"/>
    <cellStyle name="Texto de advertencia 68" xfId="46041"/>
    <cellStyle name="Texto de advertencia 69" xfId="47418"/>
    <cellStyle name="Texto de advertencia 7" xfId="3127"/>
    <cellStyle name="Texto de advertencia 70" xfId="48783"/>
    <cellStyle name="Texto de advertencia 71" xfId="50124"/>
    <cellStyle name="Texto de advertencia 72" xfId="51437"/>
    <cellStyle name="Texto de advertencia 73" xfId="52722"/>
    <cellStyle name="Texto de advertencia 74" xfId="53943"/>
    <cellStyle name="Texto de advertencia 75" xfId="55081"/>
    <cellStyle name="Texto de advertencia 76" xfId="56113"/>
    <cellStyle name="Texto de advertencia 77" xfId="56965"/>
    <cellStyle name="Texto de advertencia 8" xfId="3169"/>
    <cellStyle name="Texto de advertencia 8 10" xfId="4614"/>
    <cellStyle name="Texto de advertencia 8 11" xfId="4751"/>
    <cellStyle name="Texto de advertencia 8 12" xfId="4873"/>
    <cellStyle name="Texto de advertencia 8 13" xfId="4999"/>
    <cellStyle name="Texto de advertencia 8 14" xfId="5117"/>
    <cellStyle name="Texto de advertencia 8 15" xfId="5250"/>
    <cellStyle name="Texto de advertencia 8 16" xfId="5376"/>
    <cellStyle name="Texto de advertencia 8 17" xfId="5500"/>
    <cellStyle name="Texto de advertencia 8 18" xfId="5623"/>
    <cellStyle name="Texto de advertencia 8 19" xfId="5721"/>
    <cellStyle name="Texto de advertencia 8 2" xfId="3645"/>
    <cellStyle name="Texto de advertencia 8 20" xfId="5891"/>
    <cellStyle name="Texto de advertencia 8 21" xfId="6018"/>
    <cellStyle name="Texto de advertencia 8 22" xfId="6145"/>
    <cellStyle name="Texto de advertencia 8 23" xfId="6272"/>
    <cellStyle name="Texto de advertencia 8 24" xfId="6399"/>
    <cellStyle name="Texto de advertencia 8 25" xfId="6526"/>
    <cellStyle name="Texto de advertencia 8 26" xfId="6653"/>
    <cellStyle name="Texto de advertencia 8 27" xfId="6780"/>
    <cellStyle name="Texto de advertencia 8 28" xfId="6907"/>
    <cellStyle name="Texto de advertencia 8 29" xfId="7034"/>
    <cellStyle name="Texto de advertencia 8 3" xfId="3761"/>
    <cellStyle name="Texto de advertencia 8 30" xfId="7161"/>
    <cellStyle name="Texto de advertencia 8 31" xfId="7288"/>
    <cellStyle name="Texto de advertencia 8 32" xfId="7415"/>
    <cellStyle name="Texto de advertencia 8 33" xfId="7541"/>
    <cellStyle name="Texto de advertencia 8 34" xfId="7668"/>
    <cellStyle name="Texto de advertencia 8 35" xfId="7759"/>
    <cellStyle name="Texto de advertencia 8 36" xfId="10350"/>
    <cellStyle name="Texto de advertencia 8 37" xfId="9399"/>
    <cellStyle name="Texto de advertencia 8 38" xfId="9293"/>
    <cellStyle name="Texto de advertencia 8 39" xfId="9318"/>
    <cellStyle name="Texto de advertencia 8 4" xfId="3882"/>
    <cellStyle name="Texto de advertencia 8 40" xfId="11064"/>
    <cellStyle name="Texto de advertencia 8 41" xfId="12472"/>
    <cellStyle name="Texto de advertencia 8 42" xfId="13880"/>
    <cellStyle name="Texto de advertencia 8 43" xfId="15288"/>
    <cellStyle name="Texto de advertencia 8 44" xfId="16696"/>
    <cellStyle name="Texto de advertencia 8 45" xfId="18104"/>
    <cellStyle name="Texto de advertencia 8 46" xfId="19512"/>
    <cellStyle name="Texto de advertencia 8 47" xfId="20920"/>
    <cellStyle name="Texto de advertencia 8 48" xfId="22328"/>
    <cellStyle name="Texto de advertencia 8 49" xfId="23736"/>
    <cellStyle name="Texto de advertencia 8 5" xfId="4005"/>
    <cellStyle name="Texto de advertencia 8 50" xfId="25144"/>
    <cellStyle name="Texto de advertencia 8 51" xfId="26552"/>
    <cellStyle name="Texto de advertencia 8 52" xfId="27960"/>
    <cellStyle name="Texto de advertencia 8 53" xfId="32326"/>
    <cellStyle name="Texto de advertencia 8 54" xfId="31820"/>
    <cellStyle name="Texto de advertencia 8 55" xfId="27664"/>
    <cellStyle name="Texto de advertencia 8 56" xfId="33817"/>
    <cellStyle name="Texto de advertencia 8 57" xfId="34542"/>
    <cellStyle name="Texto de advertencia 8 58" xfId="36414"/>
    <cellStyle name="Texto de advertencia 8 59" xfId="37822"/>
    <cellStyle name="Texto de advertencia 8 6" xfId="4128"/>
    <cellStyle name="Texto de advertencia 8 60" xfId="39228"/>
    <cellStyle name="Texto de advertencia 8 61" xfId="40633"/>
    <cellStyle name="Texto de advertencia 8 62" xfId="42037"/>
    <cellStyle name="Texto de advertencia 8 63" xfId="43437"/>
    <cellStyle name="Texto de advertencia 8 64" xfId="44833"/>
    <cellStyle name="Texto de advertencia 8 65" xfId="46225"/>
    <cellStyle name="Texto de advertencia 8 66" xfId="47602"/>
    <cellStyle name="Texto de advertencia 8 67" xfId="48963"/>
    <cellStyle name="Texto de advertencia 8 68" xfId="50302"/>
    <cellStyle name="Texto de advertencia 8 69" xfId="51612"/>
    <cellStyle name="Texto de advertencia 8 7" xfId="4252"/>
    <cellStyle name="Texto de advertencia 8 70" xfId="52891"/>
    <cellStyle name="Texto de advertencia 8 8" xfId="4375"/>
    <cellStyle name="Texto de advertencia 8 9" xfId="4500"/>
    <cellStyle name="Texto de advertencia 9" xfId="3210"/>
    <cellStyle name="Texto de advertencia 9 10" xfId="3259"/>
    <cellStyle name="Texto de advertencia 9 11" xfId="3932"/>
    <cellStyle name="Texto de advertencia 9 12" xfId="4198"/>
    <cellStyle name="Texto de advertencia 9 13" xfId="3297"/>
    <cellStyle name="Texto de advertencia 9 14" xfId="4693"/>
    <cellStyle name="Texto de advertencia 9 15" xfId="3571"/>
    <cellStyle name="Texto de advertencia 9 16" xfId="5047"/>
    <cellStyle name="Texto de advertencia 9 17" xfId="5102"/>
    <cellStyle name="Texto de advertencia 9 18" xfId="5049"/>
    <cellStyle name="Texto de advertencia 9 19" xfId="4199"/>
    <cellStyle name="Texto de advertencia 9 2" xfId="3497"/>
    <cellStyle name="Texto de advertencia 9 20" xfId="4701"/>
    <cellStyle name="Texto de advertencia 9 21" xfId="4983"/>
    <cellStyle name="Texto de advertencia 9 22" xfId="4933"/>
    <cellStyle name="Texto de advertencia 9 23" xfId="5832"/>
    <cellStyle name="Texto de advertencia 9 24" xfId="5294"/>
    <cellStyle name="Texto de advertencia 9 25" xfId="3453"/>
    <cellStyle name="Texto de advertencia 9 26" xfId="5059"/>
    <cellStyle name="Texto de advertencia 9 27" xfId="3273"/>
    <cellStyle name="Texto de advertencia 9 28" xfId="5446"/>
    <cellStyle name="Texto de advertencia 9 29" xfId="5051"/>
    <cellStyle name="Texto de advertencia 9 3" xfId="3402"/>
    <cellStyle name="Texto de advertencia 9 30" xfId="5808"/>
    <cellStyle name="Texto de advertencia 9 31" xfId="4794"/>
    <cellStyle name="Texto de advertencia 9 32" xfId="4736"/>
    <cellStyle name="Texto de advertencia 9 33" xfId="5787"/>
    <cellStyle name="Texto de advertencia 9 34" xfId="5608"/>
    <cellStyle name="Texto de advertencia 9 35" xfId="7799"/>
    <cellStyle name="Texto de advertencia 9 36" xfId="9918"/>
    <cellStyle name="Texto de advertencia 9 37" xfId="11094"/>
    <cellStyle name="Texto de advertencia 9 38" xfId="12502"/>
    <cellStyle name="Texto de advertencia 9 39" xfId="13910"/>
    <cellStyle name="Texto de advertencia 9 4" xfId="3459"/>
    <cellStyle name="Texto de advertencia 9 40" xfId="15318"/>
    <cellStyle name="Texto de advertencia 9 41" xfId="16726"/>
    <cellStyle name="Texto de advertencia 9 42" xfId="18134"/>
    <cellStyle name="Texto de advertencia 9 43" xfId="19542"/>
    <cellStyle name="Texto de advertencia 9 44" xfId="20950"/>
    <cellStyle name="Texto de advertencia 9 45" xfId="22358"/>
    <cellStyle name="Texto de advertencia 9 46" xfId="23766"/>
    <cellStyle name="Texto de advertencia 9 47" xfId="25174"/>
    <cellStyle name="Texto de advertencia 9 48" xfId="26582"/>
    <cellStyle name="Texto de advertencia 9 49" xfId="27990"/>
    <cellStyle name="Texto de advertencia 9 5" xfId="3249"/>
    <cellStyle name="Texto de advertencia 9 50" xfId="29399"/>
    <cellStyle name="Texto de advertencia 9 51" xfId="30808"/>
    <cellStyle name="Texto de advertencia 9 52" xfId="32216"/>
    <cellStyle name="Texto de advertencia 9 53" xfId="32107"/>
    <cellStyle name="Texto de advertencia 9 54" xfId="34573"/>
    <cellStyle name="Texto de advertencia 9 55" xfId="36444"/>
    <cellStyle name="Texto de advertencia 9 56" xfId="37852"/>
    <cellStyle name="Texto de advertencia 9 57" xfId="39258"/>
    <cellStyle name="Texto de advertencia 9 58" xfId="40663"/>
    <cellStyle name="Texto de advertencia 9 59" xfId="42067"/>
    <cellStyle name="Texto de advertencia 9 6" xfId="3703"/>
    <cellStyle name="Texto de advertencia 9 60" xfId="43466"/>
    <cellStyle name="Texto de advertencia 9 61" xfId="44862"/>
    <cellStyle name="Texto de advertencia 9 62" xfId="46254"/>
    <cellStyle name="Texto de advertencia 9 63" xfId="47631"/>
    <cellStyle name="Texto de advertencia 9 64" xfId="48991"/>
    <cellStyle name="Texto de advertencia 9 65" xfId="50330"/>
    <cellStyle name="Texto de advertencia 9 66" xfId="51640"/>
    <cellStyle name="Texto de advertencia 9 67" xfId="52917"/>
    <cellStyle name="Texto de advertencia 9 68" xfId="54124"/>
    <cellStyle name="Texto de advertencia 9 69" xfId="55246"/>
    <cellStyle name="Texto de advertencia 9 7" xfId="3327"/>
    <cellStyle name="Texto de advertencia 9 70" xfId="56255"/>
    <cellStyle name="Texto de advertencia 9 8" xfId="3266"/>
    <cellStyle name="Texto de advertencia 9 9" xfId="3489"/>
    <cellStyle name="Texto explicativo" xfId="260" builtinId="53" customBuiltin="1"/>
    <cellStyle name="Texto explicativo 10" xfId="3615"/>
    <cellStyle name="Texto explicativo 10 10" xfId="18725"/>
    <cellStyle name="Texto explicativo 10 11" xfId="20133"/>
    <cellStyle name="Texto explicativo 10 12" xfId="21541"/>
    <cellStyle name="Texto explicativo 10 13" xfId="22949"/>
    <cellStyle name="Texto explicativo 10 14" xfId="24357"/>
    <cellStyle name="Texto explicativo 10 15" xfId="25765"/>
    <cellStyle name="Texto explicativo 10 16" xfId="27173"/>
    <cellStyle name="Texto explicativo 10 17" xfId="28581"/>
    <cellStyle name="Texto explicativo 10 18" xfId="29991"/>
    <cellStyle name="Texto explicativo 10 19" xfId="31398"/>
    <cellStyle name="Texto explicativo 10 2" xfId="8186"/>
    <cellStyle name="Texto explicativo 10 20" xfId="35397"/>
    <cellStyle name="Texto explicativo 10 21" xfId="29809"/>
    <cellStyle name="Texto explicativo 10 22" xfId="35327"/>
    <cellStyle name="Texto explicativo 10 23" xfId="37036"/>
    <cellStyle name="Texto explicativo 10 24" xfId="38444"/>
    <cellStyle name="Texto explicativo 10 25" xfId="39850"/>
    <cellStyle name="Texto explicativo 10 26" xfId="41255"/>
    <cellStyle name="Texto explicativo 10 27" xfId="42657"/>
    <cellStyle name="Texto explicativo 10 28" xfId="44056"/>
    <cellStyle name="Texto explicativo 10 29" xfId="45452"/>
    <cellStyle name="Texto explicativo 10 3" xfId="8202"/>
    <cellStyle name="Texto explicativo 10 30" xfId="46839"/>
    <cellStyle name="Texto explicativo 10 31" xfId="48209"/>
    <cellStyle name="Texto explicativo 10 32" xfId="49561"/>
    <cellStyle name="Texto explicativo 10 33" xfId="50887"/>
    <cellStyle name="Texto explicativo 10 34" xfId="52190"/>
    <cellStyle name="Texto explicativo 10 35" xfId="53444"/>
    <cellStyle name="Texto explicativo 10 36" xfId="54632"/>
    <cellStyle name="Texto explicativo 10 37" xfId="55714"/>
    <cellStyle name="Texto explicativo 10 4" xfId="10178"/>
    <cellStyle name="Texto explicativo 10 5" xfId="11685"/>
    <cellStyle name="Texto explicativo 10 6" xfId="13093"/>
    <cellStyle name="Texto explicativo 10 7" xfId="14501"/>
    <cellStyle name="Texto explicativo 10 8" xfId="15909"/>
    <cellStyle name="Texto explicativo 10 9" xfId="17317"/>
    <cellStyle name="Texto explicativo 11" xfId="3567"/>
    <cellStyle name="Texto explicativo 11 10" xfId="16010"/>
    <cellStyle name="Texto explicativo 11 11" xfId="17418"/>
    <cellStyle name="Texto explicativo 11 12" xfId="18826"/>
    <cellStyle name="Texto explicativo 11 13" xfId="20234"/>
    <cellStyle name="Texto explicativo 11 14" xfId="21642"/>
    <cellStyle name="Texto explicativo 11 15" xfId="23050"/>
    <cellStyle name="Texto explicativo 11 16" xfId="24458"/>
    <cellStyle name="Texto explicativo 11 17" xfId="25866"/>
    <cellStyle name="Texto explicativo 11 18" xfId="27274"/>
    <cellStyle name="Texto explicativo 11 19" xfId="28682"/>
    <cellStyle name="Texto explicativo 11 2" xfId="8143"/>
    <cellStyle name="Texto explicativo 11 20" xfId="35783"/>
    <cellStyle name="Texto explicativo 11 21" xfId="31229"/>
    <cellStyle name="Texto explicativo 11 22" xfId="31856"/>
    <cellStyle name="Texto explicativo 11 23" xfId="21884"/>
    <cellStyle name="Texto explicativo 11 24" xfId="33825"/>
    <cellStyle name="Texto explicativo 11 25" xfId="37137"/>
    <cellStyle name="Texto explicativo 11 26" xfId="38545"/>
    <cellStyle name="Texto explicativo 11 27" xfId="39951"/>
    <cellStyle name="Texto explicativo 11 28" xfId="41356"/>
    <cellStyle name="Texto explicativo 11 29" xfId="42758"/>
    <cellStyle name="Texto explicativo 11 3" xfId="8859"/>
    <cellStyle name="Texto explicativo 11 30" xfId="44157"/>
    <cellStyle name="Texto explicativo 11 31" xfId="45553"/>
    <cellStyle name="Texto explicativo 11 32" xfId="46938"/>
    <cellStyle name="Texto explicativo 11 33" xfId="48308"/>
    <cellStyle name="Texto explicativo 11 34" xfId="49660"/>
    <cellStyle name="Texto explicativo 11 35" xfId="50985"/>
    <cellStyle name="Texto explicativo 11 36" xfId="52284"/>
    <cellStyle name="Texto explicativo 11 37" xfId="53534"/>
    <cellStyle name="Texto explicativo 11 4" xfId="7576"/>
    <cellStyle name="Texto explicativo 11 5" xfId="7459"/>
    <cellStyle name="Texto explicativo 11 6" xfId="9552"/>
    <cellStyle name="Texto explicativo 11 7" xfId="11786"/>
    <cellStyle name="Texto explicativo 11 8" xfId="13194"/>
    <cellStyle name="Texto explicativo 11 9" xfId="14602"/>
    <cellStyle name="Texto explicativo 12" xfId="3686"/>
    <cellStyle name="Texto explicativo 12 10" xfId="18340"/>
    <cellStyle name="Texto explicativo 12 11" xfId="19748"/>
    <cellStyle name="Texto explicativo 12 12" xfId="21156"/>
    <cellStyle name="Texto explicativo 12 13" xfId="22564"/>
    <cellStyle name="Texto explicativo 12 14" xfId="23972"/>
    <cellStyle name="Texto explicativo 12 15" xfId="25380"/>
    <cellStyle name="Texto explicativo 12 16" xfId="26788"/>
    <cellStyle name="Texto explicativo 12 17" xfId="28196"/>
    <cellStyle name="Texto explicativo 12 18" xfId="29605"/>
    <cellStyle name="Texto explicativo 12 19" xfId="31014"/>
    <cellStyle name="Texto explicativo 12 2" xfId="8311"/>
    <cellStyle name="Texto explicativo 12 20" xfId="31834"/>
    <cellStyle name="Texto explicativo 12 21" xfId="35261"/>
    <cellStyle name="Texto explicativo 12 22" xfId="34790"/>
    <cellStyle name="Texto explicativo 12 23" xfId="36650"/>
    <cellStyle name="Texto explicativo 12 24" xfId="38058"/>
    <cellStyle name="Texto explicativo 12 25" xfId="39464"/>
    <cellStyle name="Texto explicativo 12 26" xfId="40869"/>
    <cellStyle name="Texto explicativo 12 27" xfId="42272"/>
    <cellStyle name="Texto explicativo 12 28" xfId="43671"/>
    <cellStyle name="Texto explicativo 12 29" xfId="45067"/>
    <cellStyle name="Texto explicativo 12 3" xfId="8209"/>
    <cellStyle name="Texto explicativo 12 30" xfId="46458"/>
    <cellStyle name="Texto explicativo 12 31" xfId="47832"/>
    <cellStyle name="Texto explicativo 12 32" xfId="49190"/>
    <cellStyle name="Texto explicativo 12 33" xfId="50525"/>
    <cellStyle name="Texto explicativo 12 34" xfId="51830"/>
    <cellStyle name="Texto explicativo 12 35" xfId="53098"/>
    <cellStyle name="Texto explicativo 12 36" xfId="54300"/>
    <cellStyle name="Texto explicativo 12 37" xfId="55405"/>
    <cellStyle name="Texto explicativo 12 4" xfId="8153"/>
    <cellStyle name="Texto explicativo 12 5" xfId="11300"/>
    <cellStyle name="Texto explicativo 12 6" xfId="12708"/>
    <cellStyle name="Texto explicativo 12 7" xfId="14116"/>
    <cellStyle name="Texto explicativo 12 8" xfId="15524"/>
    <cellStyle name="Texto explicativo 12 9" xfId="16932"/>
    <cellStyle name="Texto explicativo 13" xfId="3513"/>
    <cellStyle name="Texto explicativo 13 10" xfId="18920"/>
    <cellStyle name="Texto explicativo 13 11" xfId="20328"/>
    <cellStyle name="Texto explicativo 13 12" xfId="21736"/>
    <cellStyle name="Texto explicativo 13 13" xfId="23144"/>
    <cellStyle name="Texto explicativo 13 14" xfId="24552"/>
    <cellStyle name="Texto explicativo 13 15" xfId="25960"/>
    <cellStyle name="Texto explicativo 13 16" xfId="27368"/>
    <cellStyle name="Texto explicativo 13 17" xfId="28776"/>
    <cellStyle name="Texto explicativo 13 18" xfId="30186"/>
    <cellStyle name="Texto explicativo 13 19" xfId="31593"/>
    <cellStyle name="Texto explicativo 13 2" xfId="8093"/>
    <cellStyle name="Texto explicativo 13 20" xfId="31836"/>
    <cellStyle name="Texto explicativo 13 21" xfId="26959"/>
    <cellStyle name="Texto explicativo 13 22" xfId="35822"/>
    <cellStyle name="Texto explicativo 13 23" xfId="37230"/>
    <cellStyle name="Texto explicativo 13 24" xfId="38638"/>
    <cellStyle name="Texto explicativo 13 25" xfId="40044"/>
    <cellStyle name="Texto explicativo 13 26" xfId="41449"/>
    <cellStyle name="Texto explicativo 13 27" xfId="42850"/>
    <cellStyle name="Texto explicativo 13 28" xfId="44249"/>
    <cellStyle name="Texto explicativo 13 29" xfId="45644"/>
    <cellStyle name="Texto explicativo 13 3" xfId="7348"/>
    <cellStyle name="Texto explicativo 13 30" xfId="47027"/>
    <cellStyle name="Texto explicativo 13 31" xfId="48395"/>
    <cellStyle name="Texto explicativo 13 32" xfId="49746"/>
    <cellStyle name="Texto explicativo 13 33" xfId="51066"/>
    <cellStyle name="Texto explicativo 13 34" xfId="52364"/>
    <cellStyle name="Texto explicativo 13 35" xfId="53609"/>
    <cellStyle name="Texto explicativo 13 36" xfId="54780"/>
    <cellStyle name="Texto explicativo 13 37" xfId="55845"/>
    <cellStyle name="Texto explicativo 13 4" xfId="10472"/>
    <cellStyle name="Texto explicativo 13 5" xfId="11880"/>
    <cellStyle name="Texto explicativo 13 6" xfId="13288"/>
    <cellStyle name="Texto explicativo 13 7" xfId="14696"/>
    <cellStyle name="Texto explicativo 13 8" xfId="16104"/>
    <cellStyle name="Texto explicativo 13 9" xfId="17512"/>
    <cellStyle name="Texto explicativo 14" xfId="3372"/>
    <cellStyle name="Texto explicativo 14 10" xfId="21331"/>
    <cellStyle name="Texto explicativo 14 11" xfId="22739"/>
    <cellStyle name="Texto explicativo 14 12" xfId="24147"/>
    <cellStyle name="Texto explicativo 14 13" xfId="25555"/>
    <cellStyle name="Texto explicativo 14 14" xfId="26963"/>
    <cellStyle name="Texto explicativo 14 15" xfId="28371"/>
    <cellStyle name="Texto explicativo 14 16" xfId="29780"/>
    <cellStyle name="Texto explicativo 14 17" xfId="31187"/>
    <cellStyle name="Texto explicativo 14 18" xfId="32597"/>
    <cellStyle name="Texto explicativo 14 19" xfId="34004"/>
    <cellStyle name="Texto explicativo 14 2" xfId="7953"/>
    <cellStyle name="Texto explicativo 14 20" xfId="35096"/>
    <cellStyle name="Texto explicativo 14 21" xfId="36825"/>
    <cellStyle name="Texto explicativo 14 22" xfId="38233"/>
    <cellStyle name="Texto explicativo 14 23" xfId="39639"/>
    <cellStyle name="Texto explicativo 14 24" xfId="41044"/>
    <cellStyle name="Texto explicativo 14 25" xfId="42446"/>
    <cellStyle name="Texto explicativo 14 26" xfId="43845"/>
    <cellStyle name="Texto explicativo 14 27" xfId="45241"/>
    <cellStyle name="Texto explicativo 14 28" xfId="46631"/>
    <cellStyle name="Texto explicativo 14 29" xfId="48003"/>
    <cellStyle name="Texto explicativo 14 3" xfId="11475"/>
    <cellStyle name="Texto explicativo 14 30" xfId="49356"/>
    <cellStyle name="Texto explicativo 14 31" xfId="50687"/>
    <cellStyle name="Texto explicativo 14 32" xfId="51991"/>
    <cellStyle name="Texto explicativo 14 33" xfId="53254"/>
    <cellStyle name="Texto explicativo 14 34" xfId="54449"/>
    <cellStyle name="Texto explicativo 14 35" xfId="55545"/>
    <cellStyle name="Texto explicativo 14 36" xfId="56514"/>
    <cellStyle name="Texto explicativo 14 37" xfId="57282"/>
    <cellStyle name="Texto explicativo 14 4" xfId="12883"/>
    <cellStyle name="Texto explicativo 14 5" xfId="14291"/>
    <cellStyle name="Texto explicativo 14 6" xfId="15699"/>
    <cellStyle name="Texto explicativo 14 7" xfId="17107"/>
    <cellStyle name="Texto explicativo 14 8" xfId="18515"/>
    <cellStyle name="Texto explicativo 14 9" xfId="19923"/>
    <cellStyle name="Texto explicativo 15" xfId="3296"/>
    <cellStyle name="Texto explicativo 15 10" xfId="21052"/>
    <cellStyle name="Texto explicativo 15 11" xfId="22460"/>
    <cellStyle name="Texto explicativo 15 12" xfId="23868"/>
    <cellStyle name="Texto explicativo 15 13" xfId="25276"/>
    <cellStyle name="Texto explicativo 15 14" xfId="26684"/>
    <cellStyle name="Texto explicativo 15 15" xfId="28092"/>
    <cellStyle name="Texto explicativo 15 16" xfId="29501"/>
    <cellStyle name="Texto explicativo 15 17" xfId="30910"/>
    <cellStyle name="Texto explicativo 15 18" xfId="32318"/>
    <cellStyle name="Texto explicativo 15 19" xfId="33725"/>
    <cellStyle name="Texto explicativo 15 2" xfId="7882"/>
    <cellStyle name="Texto explicativo 15 20" xfId="34795"/>
    <cellStyle name="Texto explicativo 15 21" xfId="36546"/>
    <cellStyle name="Texto explicativo 15 22" xfId="37954"/>
    <cellStyle name="Texto explicativo 15 23" xfId="39360"/>
    <cellStyle name="Texto explicativo 15 24" xfId="40765"/>
    <cellStyle name="Texto explicativo 15 25" xfId="42169"/>
    <cellStyle name="Texto explicativo 15 26" xfId="43568"/>
    <cellStyle name="Texto explicativo 15 27" xfId="44964"/>
    <cellStyle name="Texto explicativo 15 28" xfId="46355"/>
    <cellStyle name="Texto explicativo 15 29" xfId="47729"/>
    <cellStyle name="Texto explicativo 15 3" xfId="11196"/>
    <cellStyle name="Texto explicativo 15 30" xfId="49088"/>
    <cellStyle name="Texto explicativo 15 31" xfId="50426"/>
    <cellStyle name="Texto explicativo 15 32" xfId="51734"/>
    <cellStyle name="Texto explicativo 15 33" xfId="53006"/>
    <cellStyle name="Texto explicativo 15 34" xfId="54210"/>
    <cellStyle name="Texto explicativo 15 35" xfId="55322"/>
    <cellStyle name="Texto explicativo 15 36" xfId="56325"/>
    <cellStyle name="Texto explicativo 15 37" xfId="57128"/>
    <cellStyle name="Texto explicativo 15 4" xfId="12604"/>
    <cellStyle name="Texto explicativo 15 5" xfId="14012"/>
    <cellStyle name="Texto explicativo 15 6" xfId="15420"/>
    <cellStyle name="Texto explicativo 15 7" xfId="16828"/>
    <cellStyle name="Texto explicativo 15 8" xfId="18236"/>
    <cellStyle name="Texto explicativo 15 9" xfId="19644"/>
    <cellStyle name="Texto explicativo 16" xfId="3809"/>
    <cellStyle name="Texto explicativo 16 10" xfId="16684"/>
    <cellStyle name="Texto explicativo 16 11" xfId="18092"/>
    <cellStyle name="Texto explicativo 16 12" xfId="19500"/>
    <cellStyle name="Texto explicativo 16 13" xfId="20908"/>
    <cellStyle name="Texto explicativo 16 14" xfId="22316"/>
    <cellStyle name="Texto explicativo 16 15" xfId="23724"/>
    <cellStyle name="Texto explicativo 16 16" xfId="25132"/>
    <cellStyle name="Texto explicativo 16 17" xfId="26540"/>
    <cellStyle name="Texto explicativo 16 18" xfId="27948"/>
    <cellStyle name="Texto explicativo 16 19" xfId="29357"/>
    <cellStyle name="Texto explicativo 16 2" xfId="8421"/>
    <cellStyle name="Texto explicativo 16 20" xfId="29014"/>
    <cellStyle name="Texto explicativo 16 21" xfId="33501"/>
    <cellStyle name="Texto explicativo 16 22" xfId="30142"/>
    <cellStyle name="Texto explicativo 16 23" xfId="34530"/>
    <cellStyle name="Texto explicativo 16 24" xfId="36402"/>
    <cellStyle name="Texto explicativo 16 25" xfId="37810"/>
    <cellStyle name="Texto explicativo 16 26" xfId="39216"/>
    <cellStyle name="Texto explicativo 16 27" xfId="40621"/>
    <cellStyle name="Texto explicativo 16 28" xfId="42025"/>
    <cellStyle name="Texto explicativo 16 29" xfId="43425"/>
    <cellStyle name="Texto explicativo 16 3" xfId="9532"/>
    <cellStyle name="Texto explicativo 16 30" xfId="44821"/>
    <cellStyle name="Texto explicativo 16 31" xfId="46213"/>
    <cellStyle name="Texto explicativo 16 32" xfId="47590"/>
    <cellStyle name="Texto explicativo 16 33" xfId="48952"/>
    <cellStyle name="Texto explicativo 16 34" xfId="50291"/>
    <cellStyle name="Texto explicativo 16 35" xfId="51601"/>
    <cellStyle name="Texto explicativo 16 36" xfId="52881"/>
    <cellStyle name="Texto explicativo 16 37" xfId="54095"/>
    <cellStyle name="Texto explicativo 16 4" xfId="9749"/>
    <cellStyle name="Texto explicativo 16 5" xfId="9520"/>
    <cellStyle name="Texto explicativo 16 6" xfId="11052"/>
    <cellStyle name="Texto explicativo 16 7" xfId="12460"/>
    <cellStyle name="Texto explicativo 16 8" xfId="13868"/>
    <cellStyle name="Texto explicativo 16 9" xfId="15276"/>
    <cellStyle name="Texto explicativo 17" xfId="3931"/>
    <cellStyle name="Texto explicativo 17 10" xfId="16372"/>
    <cellStyle name="Texto explicativo 17 11" xfId="17780"/>
    <cellStyle name="Texto explicativo 17 12" xfId="19188"/>
    <cellStyle name="Texto explicativo 17 13" xfId="20596"/>
    <cellStyle name="Texto explicativo 17 14" xfId="22004"/>
    <cellStyle name="Texto explicativo 17 15" xfId="23412"/>
    <cellStyle name="Texto explicativo 17 16" xfId="24820"/>
    <cellStyle name="Texto explicativo 17 17" xfId="26228"/>
    <cellStyle name="Texto explicativo 17 18" xfId="27636"/>
    <cellStyle name="Texto explicativo 17 19" xfId="29044"/>
    <cellStyle name="Texto explicativo 17 2" xfId="8534"/>
    <cellStyle name="Texto explicativo 17 20" xfId="35359"/>
    <cellStyle name="Texto explicativo 17 21" xfId="32156"/>
    <cellStyle name="Texto explicativo 17 22" xfId="27351"/>
    <cellStyle name="Texto explicativo 17 23" xfId="34301"/>
    <cellStyle name="Texto explicativo 17 24" xfId="36089"/>
    <cellStyle name="Texto explicativo 17 25" xfId="37497"/>
    <cellStyle name="Texto explicativo 17 26" xfId="38903"/>
    <cellStyle name="Texto explicativo 17 27" xfId="40309"/>
    <cellStyle name="Texto explicativo 17 28" xfId="41713"/>
    <cellStyle name="Texto explicativo 17 29" xfId="43113"/>
    <cellStyle name="Texto explicativo 17 3" xfId="7964"/>
    <cellStyle name="Texto explicativo 17 30" xfId="44512"/>
    <cellStyle name="Texto explicativo 17 31" xfId="45905"/>
    <cellStyle name="Texto explicativo 17 32" xfId="47282"/>
    <cellStyle name="Texto explicativo 17 33" xfId="48648"/>
    <cellStyle name="Texto explicativo 17 34" xfId="49995"/>
    <cellStyle name="Texto explicativo 17 35" xfId="51313"/>
    <cellStyle name="Texto explicativo 17 36" xfId="52605"/>
    <cellStyle name="Texto explicativo 17 37" xfId="53837"/>
    <cellStyle name="Texto explicativo 17 4" xfId="10351"/>
    <cellStyle name="Texto explicativo 17 5" xfId="9287"/>
    <cellStyle name="Texto explicativo 17 6" xfId="10740"/>
    <cellStyle name="Texto explicativo 17 7" xfId="12148"/>
    <cellStyle name="Texto explicativo 17 8" xfId="13556"/>
    <cellStyle name="Texto explicativo 17 9" xfId="14964"/>
    <cellStyle name="Texto explicativo 18" xfId="4650"/>
    <cellStyle name="Texto explicativo 18 10" xfId="17385"/>
    <cellStyle name="Texto explicativo 18 11" xfId="18793"/>
    <cellStyle name="Texto explicativo 18 12" xfId="20201"/>
    <cellStyle name="Texto explicativo 18 13" xfId="21609"/>
    <cellStyle name="Texto explicativo 18 14" xfId="23017"/>
    <cellStyle name="Texto explicativo 18 15" xfId="24425"/>
    <cellStyle name="Texto explicativo 18 16" xfId="25833"/>
    <cellStyle name="Texto explicativo 18 17" xfId="27241"/>
    <cellStyle name="Texto explicativo 18 18" xfId="28649"/>
    <cellStyle name="Texto explicativo 18 19" xfId="30059"/>
    <cellStyle name="Texto explicativo 18 2" xfId="9190"/>
    <cellStyle name="Texto explicativo 18 20" xfId="24467"/>
    <cellStyle name="Texto explicativo 18 21" xfId="19139"/>
    <cellStyle name="Texto explicativo 18 22" xfId="31101"/>
    <cellStyle name="Texto explicativo 18 23" xfId="32649"/>
    <cellStyle name="Texto explicativo 18 24" xfId="37104"/>
    <cellStyle name="Texto explicativo 18 25" xfId="38512"/>
    <cellStyle name="Texto explicativo 18 26" xfId="39918"/>
    <cellStyle name="Texto explicativo 18 27" xfId="41323"/>
    <cellStyle name="Texto explicativo 18 28" xfId="42725"/>
    <cellStyle name="Texto explicativo 18 29" xfId="44124"/>
    <cellStyle name="Texto explicativo 18 3" xfId="8243"/>
    <cellStyle name="Texto explicativo 18 30" xfId="45520"/>
    <cellStyle name="Texto explicativo 18 31" xfId="46906"/>
    <cellStyle name="Texto explicativo 18 32" xfId="48276"/>
    <cellStyle name="Texto explicativo 18 33" xfId="49628"/>
    <cellStyle name="Texto explicativo 18 34" xfId="50954"/>
    <cellStyle name="Texto explicativo 18 35" xfId="52257"/>
    <cellStyle name="Texto explicativo 18 36" xfId="53509"/>
    <cellStyle name="Texto explicativo 18 37" xfId="54693"/>
    <cellStyle name="Texto explicativo 18 4" xfId="9136"/>
    <cellStyle name="Texto explicativo 18 5" xfId="8969"/>
    <cellStyle name="Texto explicativo 18 6" xfId="11753"/>
    <cellStyle name="Texto explicativo 18 7" xfId="13161"/>
    <cellStyle name="Texto explicativo 18 8" xfId="14569"/>
    <cellStyle name="Texto explicativo 18 9" xfId="15977"/>
    <cellStyle name="Texto explicativo 19" xfId="3725"/>
    <cellStyle name="Texto explicativo 19 10" xfId="18839"/>
    <cellStyle name="Texto explicativo 19 11" xfId="20247"/>
    <cellStyle name="Texto explicativo 19 12" xfId="21655"/>
    <cellStyle name="Texto explicativo 19 13" xfId="23063"/>
    <cellStyle name="Texto explicativo 19 14" xfId="24471"/>
    <cellStyle name="Texto explicativo 19 15" xfId="25879"/>
    <cellStyle name="Texto explicativo 19 16" xfId="27287"/>
    <cellStyle name="Texto explicativo 19 17" xfId="28695"/>
    <cellStyle name="Texto explicativo 19 18" xfId="30105"/>
    <cellStyle name="Texto explicativo 19 19" xfId="31512"/>
    <cellStyle name="Texto explicativo 19 2" xfId="8343"/>
    <cellStyle name="Texto explicativo 19 20" xfId="33827"/>
    <cellStyle name="Texto explicativo 19 21" xfId="30668"/>
    <cellStyle name="Texto explicativo 19 22" xfId="35399"/>
    <cellStyle name="Texto explicativo 19 23" xfId="37149"/>
    <cellStyle name="Texto explicativo 19 24" xfId="38557"/>
    <cellStyle name="Texto explicativo 19 25" xfId="39963"/>
    <cellStyle name="Texto explicativo 19 26" xfId="41368"/>
    <cellStyle name="Texto explicativo 19 27" xfId="42770"/>
    <cellStyle name="Texto explicativo 19 28" xfId="44169"/>
    <cellStyle name="Texto explicativo 19 29" xfId="45565"/>
    <cellStyle name="Texto explicativo 19 3" xfId="9205"/>
    <cellStyle name="Texto explicativo 19 30" xfId="46950"/>
    <cellStyle name="Texto explicativo 19 31" xfId="48320"/>
    <cellStyle name="Texto explicativo 19 32" xfId="49672"/>
    <cellStyle name="Texto explicativo 19 33" xfId="50997"/>
    <cellStyle name="Texto explicativo 19 34" xfId="52296"/>
    <cellStyle name="Texto explicativo 19 35" xfId="53545"/>
    <cellStyle name="Texto explicativo 19 36" xfId="54724"/>
    <cellStyle name="Texto explicativo 19 37" xfId="55798"/>
    <cellStyle name="Texto explicativo 19 4" xfId="6948"/>
    <cellStyle name="Texto explicativo 19 5" xfId="11799"/>
    <cellStyle name="Texto explicativo 19 6" xfId="13207"/>
    <cellStyle name="Texto explicativo 19 7" xfId="14615"/>
    <cellStyle name="Texto explicativo 19 8" xfId="16023"/>
    <cellStyle name="Texto explicativo 19 9" xfId="17431"/>
    <cellStyle name="Texto explicativo 2" xfId="320"/>
    <cellStyle name="Texto explicativo 2 10" xfId="1373"/>
    <cellStyle name="Texto explicativo 2 11" xfId="1532"/>
    <cellStyle name="Texto explicativo 2 12" xfId="1691"/>
    <cellStyle name="Texto explicativo 2 13" xfId="1846"/>
    <cellStyle name="Texto explicativo 2 14" xfId="2000"/>
    <cellStyle name="Texto explicativo 2 15" xfId="2154"/>
    <cellStyle name="Texto explicativo 2 16" xfId="2336"/>
    <cellStyle name="Texto explicativo 2 17" xfId="2489"/>
    <cellStyle name="Texto explicativo 2 18" xfId="2646"/>
    <cellStyle name="Texto explicativo 2 19" xfId="2796"/>
    <cellStyle name="Texto explicativo 2 2" xfId="390"/>
    <cellStyle name="Texto explicativo 2 20" xfId="2970"/>
    <cellStyle name="Texto explicativo 2 3" xfId="447"/>
    <cellStyle name="Texto explicativo 2 4" xfId="549"/>
    <cellStyle name="Texto explicativo 2 5" xfId="606"/>
    <cellStyle name="Texto explicativo 2 5 2" xfId="57927"/>
    <cellStyle name="Texto explicativo 2 6" xfId="663"/>
    <cellStyle name="Texto explicativo 2 6 2" xfId="58006"/>
    <cellStyle name="Texto explicativo 2 7" xfId="893"/>
    <cellStyle name="Texto explicativo 2 7 2" xfId="58075"/>
    <cellStyle name="Texto explicativo 2 8" xfId="1053"/>
    <cellStyle name="Texto explicativo 2 9" xfId="1213"/>
    <cellStyle name="Texto explicativo 20" xfId="4114"/>
    <cellStyle name="Texto explicativo 20 10" xfId="16910"/>
    <cellStyle name="Texto explicativo 20 11" xfId="18318"/>
    <cellStyle name="Texto explicativo 20 12" xfId="19726"/>
    <cellStyle name="Texto explicativo 20 13" xfId="21134"/>
    <cellStyle name="Texto explicativo 20 14" xfId="22542"/>
    <cellStyle name="Texto explicativo 20 15" xfId="23950"/>
    <cellStyle name="Texto explicativo 20 16" xfId="25358"/>
    <cellStyle name="Texto explicativo 20 17" xfId="26766"/>
    <cellStyle name="Texto explicativo 20 18" xfId="28174"/>
    <cellStyle name="Texto explicativo 20 19" xfId="29583"/>
    <cellStyle name="Texto explicativo 20 2" xfId="8698"/>
    <cellStyle name="Texto explicativo 20 20" xfId="34992"/>
    <cellStyle name="Texto explicativo 20 21" xfId="27312"/>
    <cellStyle name="Texto explicativo 20 22" xfId="34284"/>
    <cellStyle name="Texto explicativo 20 23" xfId="34768"/>
    <cellStyle name="Texto explicativo 20 24" xfId="36628"/>
    <cellStyle name="Texto explicativo 20 25" xfId="38036"/>
    <cellStyle name="Texto explicativo 20 26" xfId="39442"/>
    <cellStyle name="Texto explicativo 20 27" xfId="40847"/>
    <cellStyle name="Texto explicativo 20 28" xfId="42250"/>
    <cellStyle name="Texto explicativo 20 29" xfId="43649"/>
    <cellStyle name="Texto explicativo 20 3" xfId="8383"/>
    <cellStyle name="Texto explicativo 20 30" xfId="45045"/>
    <cellStyle name="Texto explicativo 20 31" xfId="46436"/>
    <cellStyle name="Texto explicativo 20 32" xfId="47810"/>
    <cellStyle name="Texto explicativo 20 33" xfId="49168"/>
    <cellStyle name="Texto explicativo 20 34" xfId="50504"/>
    <cellStyle name="Texto explicativo 20 35" xfId="51811"/>
    <cellStyle name="Texto explicativo 20 36" xfId="53081"/>
    <cellStyle name="Texto explicativo 20 37" xfId="54284"/>
    <cellStyle name="Texto explicativo 20 4" xfId="9273"/>
    <cellStyle name="Texto explicativo 20 5" xfId="8637"/>
    <cellStyle name="Texto explicativo 20 6" xfId="11278"/>
    <cellStyle name="Texto explicativo 20 7" xfId="12686"/>
    <cellStyle name="Texto explicativo 20 8" xfId="14094"/>
    <cellStyle name="Texto explicativo 20 9" xfId="15502"/>
    <cellStyle name="Texto explicativo 21" xfId="3472"/>
    <cellStyle name="Texto explicativo 21 10" xfId="19378"/>
    <cellStyle name="Texto explicativo 21 11" xfId="20786"/>
    <cellStyle name="Texto explicativo 21 12" xfId="22194"/>
    <cellStyle name="Texto explicativo 21 13" xfId="23602"/>
    <cellStyle name="Texto explicativo 21 14" xfId="25010"/>
    <cellStyle name="Texto explicativo 21 15" xfId="26418"/>
    <cellStyle name="Texto explicativo 21 16" xfId="27826"/>
    <cellStyle name="Texto explicativo 21 17" xfId="29235"/>
    <cellStyle name="Texto explicativo 21 18" xfId="30644"/>
    <cellStyle name="Texto explicativo 21 19" xfId="32052"/>
    <cellStyle name="Texto explicativo 21 2" xfId="8052"/>
    <cellStyle name="Texto explicativo 21 20" xfId="32720"/>
    <cellStyle name="Texto explicativo 21 21" xfId="34403"/>
    <cellStyle name="Texto explicativo 21 22" xfId="36280"/>
    <cellStyle name="Texto explicativo 21 23" xfId="37688"/>
    <cellStyle name="Texto explicativo 21 24" xfId="39094"/>
    <cellStyle name="Texto explicativo 21 25" xfId="40499"/>
    <cellStyle name="Texto explicativo 21 26" xfId="41903"/>
    <cellStyle name="Texto explicativo 21 27" xfId="43303"/>
    <cellStyle name="Texto explicativo 21 28" xfId="44700"/>
    <cellStyle name="Texto explicativo 21 29" xfId="46092"/>
    <cellStyle name="Texto explicativo 21 3" xfId="9040"/>
    <cellStyle name="Texto explicativo 21 30" xfId="47469"/>
    <cellStyle name="Texto explicativo 21 31" xfId="48834"/>
    <cellStyle name="Texto explicativo 21 32" xfId="50175"/>
    <cellStyle name="Texto explicativo 21 33" xfId="51488"/>
    <cellStyle name="Texto explicativo 21 34" xfId="52772"/>
    <cellStyle name="Texto explicativo 21 35" xfId="53991"/>
    <cellStyle name="Texto explicativo 21 36" xfId="55128"/>
    <cellStyle name="Texto explicativo 21 37" xfId="56155"/>
    <cellStyle name="Texto explicativo 21 4" xfId="10930"/>
    <cellStyle name="Texto explicativo 21 5" xfId="12338"/>
    <cellStyle name="Texto explicativo 21 6" xfId="13746"/>
    <cellStyle name="Texto explicativo 21 7" xfId="15154"/>
    <cellStyle name="Texto explicativo 21 8" xfId="16562"/>
    <cellStyle name="Texto explicativo 21 9" xfId="17970"/>
    <cellStyle name="Texto explicativo 22" xfId="4598"/>
    <cellStyle name="Texto explicativo 22 10" xfId="19094"/>
    <cellStyle name="Texto explicativo 22 11" xfId="20502"/>
    <cellStyle name="Texto explicativo 22 12" xfId="21910"/>
    <cellStyle name="Texto explicativo 22 13" xfId="23318"/>
    <cellStyle name="Texto explicativo 22 14" xfId="24726"/>
    <cellStyle name="Texto explicativo 22 15" xfId="26134"/>
    <cellStyle name="Texto explicativo 22 16" xfId="27542"/>
    <cellStyle name="Texto explicativo 22 17" xfId="28950"/>
    <cellStyle name="Texto explicativo 22 18" xfId="30360"/>
    <cellStyle name="Texto explicativo 22 19" xfId="31767"/>
    <cellStyle name="Texto explicativo 22 2" xfId="9138"/>
    <cellStyle name="Texto explicativo 22 20" xfId="35725"/>
    <cellStyle name="Texto explicativo 22 21" xfId="32884"/>
    <cellStyle name="Texto explicativo 22 22" xfId="35995"/>
    <cellStyle name="Texto explicativo 22 23" xfId="37403"/>
    <cellStyle name="Texto explicativo 22 24" xfId="38811"/>
    <cellStyle name="Texto explicativo 22 25" xfId="40217"/>
    <cellStyle name="Texto explicativo 22 26" xfId="41621"/>
    <cellStyle name="Texto explicativo 22 27" xfId="43021"/>
    <cellStyle name="Texto explicativo 22 28" xfId="44420"/>
    <cellStyle name="Texto explicativo 22 29" xfId="45814"/>
    <cellStyle name="Texto explicativo 22 3" xfId="8745"/>
    <cellStyle name="Texto explicativo 22 30" xfId="47194"/>
    <cellStyle name="Texto explicativo 22 31" xfId="48560"/>
    <cellStyle name="Texto explicativo 22 32" xfId="49910"/>
    <cellStyle name="Texto explicativo 22 33" xfId="51229"/>
    <cellStyle name="Texto explicativo 22 34" xfId="52522"/>
    <cellStyle name="Texto explicativo 22 35" xfId="53760"/>
    <cellStyle name="Texto explicativo 22 36" xfId="54915"/>
    <cellStyle name="Texto explicativo 22 37" xfId="55967"/>
    <cellStyle name="Texto explicativo 22 4" xfId="10646"/>
    <cellStyle name="Texto explicativo 22 5" xfId="12054"/>
    <cellStyle name="Texto explicativo 22 6" xfId="13462"/>
    <cellStyle name="Texto explicativo 22 7" xfId="14870"/>
    <cellStyle name="Texto explicativo 22 8" xfId="16278"/>
    <cellStyle name="Texto explicativo 22 9" xfId="17686"/>
    <cellStyle name="Texto explicativo 23" xfId="4414"/>
    <cellStyle name="Texto explicativo 23 10" xfId="21012"/>
    <cellStyle name="Texto explicativo 23 11" xfId="22420"/>
    <cellStyle name="Texto explicativo 23 12" xfId="23828"/>
    <cellStyle name="Texto explicativo 23 13" xfId="25236"/>
    <cellStyle name="Texto explicativo 23 14" xfId="26644"/>
    <cellStyle name="Texto explicativo 23 15" xfId="28052"/>
    <cellStyle name="Texto explicativo 23 16" xfId="29461"/>
    <cellStyle name="Texto explicativo 23 17" xfId="30870"/>
    <cellStyle name="Texto explicativo 23 18" xfId="32278"/>
    <cellStyle name="Texto explicativo 23 19" xfId="33686"/>
    <cellStyle name="Texto explicativo 23 2" xfId="8974"/>
    <cellStyle name="Texto explicativo 23 20" xfId="34639"/>
    <cellStyle name="Texto explicativo 23 21" xfId="36506"/>
    <cellStyle name="Texto explicativo 23 22" xfId="37914"/>
    <cellStyle name="Texto explicativo 23 23" xfId="39320"/>
    <cellStyle name="Texto explicativo 23 24" xfId="40725"/>
    <cellStyle name="Texto explicativo 23 25" xfId="42129"/>
    <cellStyle name="Texto explicativo 23 26" xfId="43528"/>
    <cellStyle name="Texto explicativo 23 27" xfId="44924"/>
    <cellStyle name="Texto explicativo 23 28" xfId="46316"/>
    <cellStyle name="Texto explicativo 23 29" xfId="47692"/>
    <cellStyle name="Texto explicativo 23 3" xfId="11156"/>
    <cellStyle name="Texto explicativo 23 30" xfId="49051"/>
    <cellStyle name="Texto explicativo 23 31" xfId="50390"/>
    <cellStyle name="Texto explicativo 23 32" xfId="51699"/>
    <cellStyle name="Texto explicativo 23 33" xfId="52975"/>
    <cellStyle name="Texto explicativo 23 34" xfId="54182"/>
    <cellStyle name="Texto explicativo 23 35" xfId="55298"/>
    <cellStyle name="Texto explicativo 23 36" xfId="56304"/>
    <cellStyle name="Texto explicativo 23 37" xfId="57116"/>
    <cellStyle name="Texto explicativo 23 4" xfId="12564"/>
    <cellStyle name="Texto explicativo 23 5" xfId="13972"/>
    <cellStyle name="Texto explicativo 23 6" xfId="15380"/>
    <cellStyle name="Texto explicativo 23 7" xfId="16788"/>
    <cellStyle name="Texto explicativo 23 8" xfId="18196"/>
    <cellStyle name="Texto explicativo 23 9" xfId="19604"/>
    <cellStyle name="Texto explicativo 24" xfId="3561"/>
    <cellStyle name="Texto explicativo 24 10" xfId="13882"/>
    <cellStyle name="Texto explicativo 24 11" xfId="15290"/>
    <cellStyle name="Texto explicativo 24 12" xfId="16698"/>
    <cellStyle name="Texto explicativo 24 13" xfId="18106"/>
    <cellStyle name="Texto explicativo 24 14" xfId="19514"/>
    <cellStyle name="Texto explicativo 24 15" xfId="20922"/>
    <cellStyle name="Texto explicativo 24 16" xfId="22330"/>
    <cellStyle name="Texto explicativo 24 17" xfId="23738"/>
    <cellStyle name="Texto explicativo 24 18" xfId="25146"/>
    <cellStyle name="Texto explicativo 24 19" xfId="26554"/>
    <cellStyle name="Texto explicativo 24 2" xfId="8137"/>
    <cellStyle name="Texto explicativo 24 20" xfId="33068"/>
    <cellStyle name="Texto explicativo 24 21" xfId="35630"/>
    <cellStyle name="Texto explicativo 24 22" xfId="33786"/>
    <cellStyle name="Texto explicativo 24 23" xfId="30411"/>
    <cellStyle name="Texto explicativo 24 24" xfId="34311"/>
    <cellStyle name="Texto explicativo 24 25" xfId="34544"/>
    <cellStyle name="Texto explicativo 24 26" xfId="36416"/>
    <cellStyle name="Texto explicativo 24 27" xfId="37824"/>
    <cellStyle name="Texto explicativo 24 28" xfId="39230"/>
    <cellStyle name="Texto explicativo 24 29" xfId="40635"/>
    <cellStyle name="Texto explicativo 24 3" xfId="8429"/>
    <cellStyle name="Texto explicativo 24 30" xfId="42039"/>
    <cellStyle name="Texto explicativo 24 31" xfId="43439"/>
    <cellStyle name="Texto explicativo 24 32" xfId="44835"/>
    <cellStyle name="Texto explicativo 24 33" xfId="46227"/>
    <cellStyle name="Texto explicativo 24 34" xfId="47604"/>
    <cellStyle name="Texto explicativo 24 35" xfId="48965"/>
    <cellStyle name="Texto explicativo 24 36" xfId="50304"/>
    <cellStyle name="Texto explicativo 24 37" xfId="51614"/>
    <cellStyle name="Texto explicativo 24 4" xfId="8624"/>
    <cellStyle name="Texto explicativo 24 5" xfId="9196"/>
    <cellStyle name="Texto explicativo 24 6" xfId="9529"/>
    <cellStyle name="Texto explicativo 24 7" xfId="10110"/>
    <cellStyle name="Texto explicativo 24 8" xfId="11066"/>
    <cellStyle name="Texto explicativo 24 9" xfId="12474"/>
    <cellStyle name="Texto explicativo 25" xfId="4919"/>
    <cellStyle name="Texto explicativo 25 10" xfId="16063"/>
    <cellStyle name="Texto explicativo 25 11" xfId="17471"/>
    <cellStyle name="Texto explicativo 25 12" xfId="18879"/>
    <cellStyle name="Texto explicativo 25 13" xfId="20287"/>
    <cellStyle name="Texto explicativo 25 14" xfId="21695"/>
    <cellStyle name="Texto explicativo 25 15" xfId="23103"/>
    <cellStyle name="Texto explicativo 25 16" xfId="24511"/>
    <cellStyle name="Texto explicativo 25 17" xfId="25919"/>
    <cellStyle name="Texto explicativo 25 18" xfId="27327"/>
    <cellStyle name="Texto explicativo 25 19" xfId="28735"/>
    <cellStyle name="Texto explicativo 25 2" xfId="9433"/>
    <cellStyle name="Texto explicativo 25 20" xfId="30691"/>
    <cellStyle name="Texto explicativo 25 21" xfId="22921"/>
    <cellStyle name="Texto explicativo 25 22" xfId="29069"/>
    <cellStyle name="Texto explicativo 25 23" xfId="30088"/>
    <cellStyle name="Texto explicativo 25 24" xfId="35439"/>
    <cellStyle name="Texto explicativo 25 25" xfId="37189"/>
    <cellStyle name="Texto explicativo 25 26" xfId="38597"/>
    <cellStyle name="Texto explicativo 25 27" xfId="40003"/>
    <cellStyle name="Texto explicativo 25 28" xfId="41408"/>
    <cellStyle name="Texto explicativo 25 29" xfId="42810"/>
    <cellStyle name="Texto explicativo 25 3" xfId="9910"/>
    <cellStyle name="Texto explicativo 25 30" xfId="44209"/>
    <cellStyle name="Texto explicativo 25 31" xfId="45605"/>
    <cellStyle name="Texto explicativo 25 32" xfId="46989"/>
    <cellStyle name="Texto explicativo 25 33" xfId="48358"/>
    <cellStyle name="Texto explicativo 25 34" xfId="49709"/>
    <cellStyle name="Texto explicativo 25 35" xfId="51031"/>
    <cellStyle name="Texto explicativo 25 36" xfId="52329"/>
    <cellStyle name="Texto explicativo 25 37" xfId="53575"/>
    <cellStyle name="Texto explicativo 25 4" xfId="6968"/>
    <cellStyle name="Texto explicativo 25 5" xfId="9973"/>
    <cellStyle name="Texto explicativo 25 6" xfId="9619"/>
    <cellStyle name="Texto explicativo 25 7" xfId="11839"/>
    <cellStyle name="Texto explicativo 25 8" xfId="13247"/>
    <cellStyle name="Texto explicativo 25 9" xfId="14655"/>
    <cellStyle name="Texto explicativo 26" xfId="4188"/>
    <cellStyle name="Texto explicativo 26 10" xfId="21333"/>
    <cellStyle name="Texto explicativo 26 11" xfId="22741"/>
    <cellStyle name="Texto explicativo 26 12" xfId="24149"/>
    <cellStyle name="Texto explicativo 26 13" xfId="25557"/>
    <cellStyle name="Texto explicativo 26 14" xfId="26965"/>
    <cellStyle name="Texto explicativo 26 15" xfId="28373"/>
    <cellStyle name="Texto explicativo 26 16" xfId="29783"/>
    <cellStyle name="Texto explicativo 26 17" xfId="31190"/>
    <cellStyle name="Texto explicativo 26 18" xfId="32600"/>
    <cellStyle name="Texto explicativo 26 19" xfId="34007"/>
    <cellStyle name="Texto explicativo 26 2" xfId="8770"/>
    <cellStyle name="Texto explicativo 26 20" xfId="35099"/>
    <cellStyle name="Texto explicativo 26 21" xfId="36828"/>
    <cellStyle name="Texto explicativo 26 22" xfId="38236"/>
    <cellStyle name="Texto explicativo 26 23" xfId="39642"/>
    <cellStyle name="Texto explicativo 26 24" xfId="41047"/>
    <cellStyle name="Texto explicativo 26 25" xfId="42449"/>
    <cellStyle name="Texto explicativo 26 26" xfId="43848"/>
    <cellStyle name="Texto explicativo 26 27" xfId="45244"/>
    <cellStyle name="Texto explicativo 26 28" xfId="46634"/>
    <cellStyle name="Texto explicativo 26 29" xfId="48006"/>
    <cellStyle name="Texto explicativo 26 3" xfId="11477"/>
    <cellStyle name="Texto explicativo 26 30" xfId="49359"/>
    <cellStyle name="Texto explicativo 26 31" xfId="50690"/>
    <cellStyle name="Texto explicativo 26 32" xfId="51994"/>
    <cellStyle name="Texto explicativo 26 33" xfId="53257"/>
    <cellStyle name="Texto explicativo 26 34" xfId="54452"/>
    <cellStyle name="Texto explicativo 26 35" xfId="55548"/>
    <cellStyle name="Texto explicativo 26 36" xfId="56516"/>
    <cellStyle name="Texto explicativo 26 37" xfId="57284"/>
    <cellStyle name="Texto explicativo 26 4" xfId="12885"/>
    <cellStyle name="Texto explicativo 26 5" xfId="14293"/>
    <cellStyle name="Texto explicativo 26 6" xfId="15701"/>
    <cellStyle name="Texto explicativo 26 7" xfId="17109"/>
    <cellStyle name="Texto explicativo 26 8" xfId="18517"/>
    <cellStyle name="Texto explicativo 26 9" xfId="19925"/>
    <cellStyle name="Texto explicativo 27" xfId="5792"/>
    <cellStyle name="Texto explicativo 27 10" xfId="21026"/>
    <cellStyle name="Texto explicativo 27 11" xfId="22434"/>
    <cellStyle name="Texto explicativo 27 12" xfId="23842"/>
    <cellStyle name="Texto explicativo 27 13" xfId="25250"/>
    <cellStyle name="Texto explicativo 27 14" xfId="26658"/>
    <cellStyle name="Texto explicativo 27 15" xfId="28066"/>
    <cellStyle name="Texto explicativo 27 16" xfId="29475"/>
    <cellStyle name="Texto explicativo 27 17" xfId="30884"/>
    <cellStyle name="Texto explicativo 27 18" xfId="32292"/>
    <cellStyle name="Texto explicativo 27 19" xfId="33700"/>
    <cellStyle name="Texto explicativo 27 2" xfId="10259"/>
    <cellStyle name="Texto explicativo 27 20" xfId="34653"/>
    <cellStyle name="Texto explicativo 27 21" xfId="36520"/>
    <cellStyle name="Texto explicativo 27 22" xfId="37928"/>
    <cellStyle name="Texto explicativo 27 23" xfId="39334"/>
    <cellStyle name="Texto explicativo 27 24" xfId="40739"/>
    <cellStyle name="Texto explicativo 27 25" xfId="42143"/>
    <cellStyle name="Texto explicativo 27 26" xfId="43542"/>
    <cellStyle name="Texto explicativo 27 27" xfId="44938"/>
    <cellStyle name="Texto explicativo 27 28" xfId="46330"/>
    <cellStyle name="Texto explicativo 27 29" xfId="47705"/>
    <cellStyle name="Texto explicativo 27 3" xfId="11170"/>
    <cellStyle name="Texto explicativo 27 30" xfId="49064"/>
    <cellStyle name="Texto explicativo 27 31" xfId="50402"/>
    <cellStyle name="Texto explicativo 27 32" xfId="51711"/>
    <cellStyle name="Texto explicativo 27 33" xfId="52984"/>
    <cellStyle name="Texto explicativo 27 34" xfId="54190"/>
    <cellStyle name="Texto explicativo 27 35" xfId="55305"/>
    <cellStyle name="Texto explicativo 27 36" xfId="56309"/>
    <cellStyle name="Texto explicativo 27 37" xfId="57119"/>
    <cellStyle name="Texto explicativo 27 4" xfId="12578"/>
    <cellStyle name="Texto explicativo 27 5" xfId="13986"/>
    <cellStyle name="Texto explicativo 27 6" xfId="15394"/>
    <cellStyle name="Texto explicativo 27 7" xfId="16802"/>
    <cellStyle name="Texto explicativo 27 8" xfId="18210"/>
    <cellStyle name="Texto explicativo 27 9" xfId="19618"/>
    <cellStyle name="Texto explicativo 28" xfId="5551"/>
    <cellStyle name="Texto explicativo 28 10" xfId="21147"/>
    <cellStyle name="Texto explicativo 28 11" xfId="22555"/>
    <cellStyle name="Texto explicativo 28 12" xfId="23963"/>
    <cellStyle name="Texto explicativo 28 13" xfId="25371"/>
    <cellStyle name="Texto explicativo 28 14" xfId="26779"/>
    <cellStyle name="Texto explicativo 28 15" xfId="28187"/>
    <cellStyle name="Texto explicativo 28 16" xfId="29596"/>
    <cellStyle name="Texto explicativo 28 17" xfId="31005"/>
    <cellStyle name="Texto explicativo 28 18" xfId="32413"/>
    <cellStyle name="Texto explicativo 28 19" xfId="33820"/>
    <cellStyle name="Texto explicativo 28 2" xfId="10033"/>
    <cellStyle name="Texto explicativo 28 20" xfId="34781"/>
    <cellStyle name="Texto explicativo 28 21" xfId="36641"/>
    <cellStyle name="Texto explicativo 28 22" xfId="38049"/>
    <cellStyle name="Texto explicativo 28 23" xfId="39455"/>
    <cellStyle name="Texto explicativo 28 24" xfId="40860"/>
    <cellStyle name="Texto explicativo 28 25" xfId="42263"/>
    <cellStyle name="Texto explicativo 28 26" xfId="43662"/>
    <cellStyle name="Texto explicativo 28 27" xfId="45058"/>
    <cellStyle name="Texto explicativo 28 28" xfId="46449"/>
    <cellStyle name="Texto explicativo 28 29" xfId="47823"/>
    <cellStyle name="Texto explicativo 28 3" xfId="11291"/>
    <cellStyle name="Texto explicativo 28 30" xfId="49181"/>
    <cellStyle name="Texto explicativo 28 31" xfId="50517"/>
    <cellStyle name="Texto explicativo 28 32" xfId="51822"/>
    <cellStyle name="Texto explicativo 28 33" xfId="53091"/>
    <cellStyle name="Texto explicativo 28 34" xfId="54293"/>
    <cellStyle name="Texto explicativo 28 35" xfId="55399"/>
    <cellStyle name="Texto explicativo 28 36" xfId="56388"/>
    <cellStyle name="Texto explicativo 28 37" xfId="57179"/>
    <cellStyle name="Texto explicativo 28 4" xfId="12699"/>
    <cellStyle name="Texto explicativo 28 5" xfId="14107"/>
    <cellStyle name="Texto explicativo 28 6" xfId="15515"/>
    <cellStyle name="Texto explicativo 28 7" xfId="16923"/>
    <cellStyle name="Texto explicativo 28 8" xfId="18331"/>
    <cellStyle name="Texto explicativo 28 9" xfId="19739"/>
    <cellStyle name="Texto explicativo 29" xfId="5814"/>
    <cellStyle name="Texto explicativo 29 10" xfId="17653"/>
    <cellStyle name="Texto explicativo 29 11" xfId="19061"/>
    <cellStyle name="Texto explicativo 29 12" xfId="20469"/>
    <cellStyle name="Texto explicativo 29 13" xfId="21877"/>
    <cellStyle name="Texto explicativo 29 14" xfId="23285"/>
    <cellStyle name="Texto explicativo 29 15" xfId="24693"/>
    <cellStyle name="Texto explicativo 29 16" xfId="26101"/>
    <cellStyle name="Texto explicativo 29 17" xfId="27509"/>
    <cellStyle name="Texto explicativo 29 18" xfId="28917"/>
    <cellStyle name="Texto explicativo 29 19" xfId="30327"/>
    <cellStyle name="Texto explicativo 29 2" xfId="10277"/>
    <cellStyle name="Texto explicativo 29 20" xfId="25954"/>
    <cellStyle name="Texto explicativo 29 21" xfId="33742"/>
    <cellStyle name="Texto explicativo 29 22" xfId="32590"/>
    <cellStyle name="Texto explicativo 29 23" xfId="35962"/>
    <cellStyle name="Texto explicativo 29 24" xfId="37370"/>
    <cellStyle name="Texto explicativo 29 25" xfId="38778"/>
    <cellStyle name="Texto explicativo 29 26" xfId="40184"/>
    <cellStyle name="Texto explicativo 29 27" xfId="41589"/>
    <cellStyle name="Texto explicativo 29 28" xfId="42989"/>
    <cellStyle name="Texto explicativo 29 29" xfId="44388"/>
    <cellStyle name="Texto explicativo 29 3" xfId="9167"/>
    <cellStyle name="Texto explicativo 29 30" xfId="45782"/>
    <cellStyle name="Texto explicativo 29 31" xfId="47162"/>
    <cellStyle name="Texto explicativo 29 32" xfId="48529"/>
    <cellStyle name="Texto explicativo 29 33" xfId="49879"/>
    <cellStyle name="Texto explicativo 29 34" xfId="51198"/>
    <cellStyle name="Texto explicativo 29 35" xfId="52492"/>
    <cellStyle name="Texto explicativo 29 36" xfId="53731"/>
    <cellStyle name="Texto explicativo 29 37" xfId="54890"/>
    <cellStyle name="Texto explicativo 29 4" xfId="9187"/>
    <cellStyle name="Texto explicativo 29 5" xfId="10613"/>
    <cellStyle name="Texto explicativo 29 6" xfId="12021"/>
    <cellStyle name="Texto explicativo 29 7" xfId="13429"/>
    <cellStyle name="Texto explicativo 29 8" xfId="14837"/>
    <cellStyle name="Texto explicativo 29 9" xfId="16245"/>
    <cellStyle name="Texto explicativo 3" xfId="361"/>
    <cellStyle name="Texto explicativo 3 10" xfId="2017"/>
    <cellStyle name="Texto explicativo 3 11" xfId="2168"/>
    <cellStyle name="Texto explicativo 3 12" xfId="2373"/>
    <cellStyle name="Texto explicativo 3 13" xfId="2506"/>
    <cellStyle name="Texto explicativo 3 14" xfId="2663"/>
    <cellStyle name="Texto explicativo 3 15" xfId="2808"/>
    <cellStyle name="Texto explicativo 3 16" xfId="3128"/>
    <cellStyle name="Texto explicativo 3 2" xfId="773"/>
    <cellStyle name="Texto explicativo 3 2 2" xfId="57967"/>
    <cellStyle name="Texto explicativo 3 3" xfId="910"/>
    <cellStyle name="Texto explicativo 3 3 2" xfId="58046"/>
    <cellStyle name="Texto explicativo 3 4" xfId="1070"/>
    <cellStyle name="Texto explicativo 3 4 2" xfId="58115"/>
    <cellStyle name="Texto explicativo 3 5" xfId="1230"/>
    <cellStyle name="Texto explicativo 3 6" xfId="1390"/>
    <cellStyle name="Texto explicativo 3 7" xfId="1548"/>
    <cellStyle name="Texto explicativo 3 8" xfId="1707"/>
    <cellStyle name="Texto explicativo 3 9" xfId="1862"/>
    <cellStyle name="Texto explicativo 30" xfId="4582"/>
    <cellStyle name="Texto explicativo 30 10" xfId="13337"/>
    <cellStyle name="Texto explicativo 30 11" xfId="14745"/>
    <cellStyle name="Texto explicativo 30 12" xfId="16153"/>
    <cellStyle name="Texto explicativo 30 13" xfId="17561"/>
    <cellStyle name="Texto explicativo 30 14" xfId="18969"/>
    <cellStyle name="Texto explicativo 30 15" xfId="20377"/>
    <cellStyle name="Texto explicativo 30 16" xfId="21785"/>
    <cellStyle name="Texto explicativo 30 17" xfId="23193"/>
    <cellStyle name="Texto explicativo 30 18" xfId="24601"/>
    <cellStyle name="Texto explicativo 30 19" xfId="26009"/>
    <cellStyle name="Texto explicativo 30 2" xfId="9122"/>
    <cellStyle name="Texto explicativo 30 20" xfId="32309"/>
    <cellStyle name="Texto explicativo 30 21" xfId="32164"/>
    <cellStyle name="Texto explicativo 30 22" xfId="27189"/>
    <cellStyle name="Texto explicativo 30 23" xfId="30524"/>
    <cellStyle name="Texto explicativo 30 24" xfId="34117"/>
    <cellStyle name="Texto explicativo 30 25" xfId="28777"/>
    <cellStyle name="Texto explicativo 30 26" xfId="35870"/>
    <cellStyle name="Texto explicativo 30 27" xfId="37278"/>
    <cellStyle name="Texto explicativo 30 28" xfId="38686"/>
    <cellStyle name="Texto explicativo 30 29" xfId="40092"/>
    <cellStyle name="Texto explicativo 30 3" xfId="9605"/>
    <cellStyle name="Texto explicativo 30 30" xfId="41497"/>
    <cellStyle name="Texto explicativo 30 31" xfId="42897"/>
    <cellStyle name="Texto explicativo 30 32" xfId="44296"/>
    <cellStyle name="Texto explicativo 30 33" xfId="45691"/>
    <cellStyle name="Texto explicativo 30 34" xfId="47073"/>
    <cellStyle name="Texto explicativo 30 35" xfId="48440"/>
    <cellStyle name="Texto explicativo 30 36" xfId="49790"/>
    <cellStyle name="Texto explicativo 30 37" xfId="51110"/>
    <cellStyle name="Texto explicativo 30 4" xfId="7715"/>
    <cellStyle name="Texto explicativo 30 5" xfId="10162"/>
    <cellStyle name="Texto explicativo 30 6" xfId="8117"/>
    <cellStyle name="Texto explicativo 30 7" xfId="9851"/>
    <cellStyle name="Texto explicativo 30 8" xfId="10521"/>
    <cellStyle name="Texto explicativo 30 9" xfId="11929"/>
    <cellStyle name="Texto explicativo 31" xfId="3276"/>
    <cellStyle name="Texto explicativo 31 10" xfId="21058"/>
    <cellStyle name="Texto explicativo 31 11" xfId="22466"/>
    <cellStyle name="Texto explicativo 31 12" xfId="23874"/>
    <cellStyle name="Texto explicativo 31 13" xfId="25282"/>
    <cellStyle name="Texto explicativo 31 14" xfId="26690"/>
    <cellStyle name="Texto explicativo 31 15" xfId="28098"/>
    <cellStyle name="Texto explicativo 31 16" xfId="29507"/>
    <cellStyle name="Texto explicativo 31 17" xfId="30916"/>
    <cellStyle name="Texto explicativo 31 18" xfId="32324"/>
    <cellStyle name="Texto explicativo 31 19" xfId="33731"/>
    <cellStyle name="Texto explicativo 31 2" xfId="7861"/>
    <cellStyle name="Texto explicativo 31 20" xfId="34802"/>
    <cellStyle name="Texto explicativo 31 21" xfId="36552"/>
    <cellStyle name="Texto explicativo 31 22" xfId="37960"/>
    <cellStyle name="Texto explicativo 31 23" xfId="39366"/>
    <cellStyle name="Texto explicativo 31 24" xfId="40771"/>
    <cellStyle name="Texto explicativo 31 25" xfId="42175"/>
    <cellStyle name="Texto explicativo 31 26" xfId="43574"/>
    <cellStyle name="Texto explicativo 31 27" xfId="44970"/>
    <cellStyle name="Texto explicativo 31 28" xfId="46361"/>
    <cellStyle name="Texto explicativo 31 29" xfId="47735"/>
    <cellStyle name="Texto explicativo 31 3" xfId="11202"/>
    <cellStyle name="Texto explicativo 31 30" xfId="49094"/>
    <cellStyle name="Texto explicativo 31 31" xfId="50432"/>
    <cellStyle name="Texto explicativo 31 32" xfId="51740"/>
    <cellStyle name="Texto explicativo 31 33" xfId="53012"/>
    <cellStyle name="Texto explicativo 31 34" xfId="54216"/>
    <cellStyle name="Texto explicativo 31 35" xfId="55328"/>
    <cellStyle name="Texto explicativo 31 36" xfId="56330"/>
    <cellStyle name="Texto explicativo 31 37" xfId="57132"/>
    <cellStyle name="Texto explicativo 31 4" xfId="12610"/>
    <cellStyle name="Texto explicativo 31 5" xfId="14018"/>
    <cellStyle name="Texto explicativo 31 6" xfId="15426"/>
    <cellStyle name="Texto explicativo 31 7" xfId="16834"/>
    <cellStyle name="Texto explicativo 31 8" xfId="18242"/>
    <cellStyle name="Texto explicativo 31 9" xfId="19650"/>
    <cellStyle name="Texto explicativo 32" xfId="5437"/>
    <cellStyle name="Texto explicativo 32 10" xfId="17610"/>
    <cellStyle name="Texto explicativo 32 11" xfId="19018"/>
    <cellStyle name="Texto explicativo 32 12" xfId="20426"/>
    <cellStyle name="Texto explicativo 32 13" xfId="21834"/>
    <cellStyle name="Texto explicativo 32 14" xfId="23242"/>
    <cellStyle name="Texto explicativo 32 15" xfId="24650"/>
    <cellStyle name="Texto explicativo 32 16" xfId="26058"/>
    <cellStyle name="Texto explicativo 32 17" xfId="27466"/>
    <cellStyle name="Texto explicativo 32 18" xfId="28874"/>
    <cellStyle name="Texto explicativo 32 19" xfId="30284"/>
    <cellStyle name="Texto explicativo 32 2" xfId="9923"/>
    <cellStyle name="Texto explicativo 32 20" xfId="33361"/>
    <cellStyle name="Texto explicativo 32 21" xfId="32738"/>
    <cellStyle name="Texto explicativo 32 22" xfId="34214"/>
    <cellStyle name="Texto explicativo 32 23" xfId="35919"/>
    <cellStyle name="Texto explicativo 32 24" xfId="37327"/>
    <cellStyle name="Texto explicativo 32 25" xfId="38735"/>
    <cellStyle name="Texto explicativo 32 26" xfId="40141"/>
    <cellStyle name="Texto explicativo 32 27" xfId="41546"/>
    <cellStyle name="Texto explicativo 32 28" xfId="42946"/>
    <cellStyle name="Texto explicativo 32 29" xfId="44345"/>
    <cellStyle name="Texto explicativo 32 3" xfId="8019"/>
    <cellStyle name="Texto explicativo 32 30" xfId="45740"/>
    <cellStyle name="Texto explicativo 32 31" xfId="47121"/>
    <cellStyle name="Texto explicativo 32 32" xfId="48488"/>
    <cellStyle name="Texto explicativo 32 33" xfId="49838"/>
    <cellStyle name="Texto explicativo 32 34" xfId="51158"/>
    <cellStyle name="Texto explicativo 32 35" xfId="52453"/>
    <cellStyle name="Texto explicativo 32 36" xfId="53694"/>
    <cellStyle name="Texto explicativo 32 37" xfId="54858"/>
    <cellStyle name="Texto explicativo 32 4" xfId="8198"/>
    <cellStyle name="Texto explicativo 32 5" xfId="10570"/>
    <cellStyle name="Texto explicativo 32 6" xfId="11978"/>
    <cellStyle name="Texto explicativo 32 7" xfId="13386"/>
    <cellStyle name="Texto explicativo 32 8" xfId="14794"/>
    <cellStyle name="Texto explicativo 32 9" xfId="16202"/>
    <cellStyle name="Texto explicativo 33" xfId="5940"/>
    <cellStyle name="Texto explicativo 33 10" xfId="19452"/>
    <cellStyle name="Texto explicativo 33 11" xfId="20860"/>
    <cellStyle name="Texto explicativo 33 12" xfId="22268"/>
    <cellStyle name="Texto explicativo 33 13" xfId="23676"/>
    <cellStyle name="Texto explicativo 33 14" xfId="25084"/>
    <cellStyle name="Texto explicativo 33 15" xfId="26492"/>
    <cellStyle name="Texto explicativo 33 16" xfId="27900"/>
    <cellStyle name="Texto explicativo 33 17" xfId="29309"/>
    <cellStyle name="Texto explicativo 33 18" xfId="30718"/>
    <cellStyle name="Texto explicativo 33 19" xfId="32126"/>
    <cellStyle name="Texto explicativo 33 2" xfId="10396"/>
    <cellStyle name="Texto explicativo 33 20" xfId="30895"/>
    <cellStyle name="Texto explicativo 33 21" xfId="34480"/>
    <cellStyle name="Texto explicativo 33 22" xfId="36354"/>
    <cellStyle name="Texto explicativo 33 23" xfId="37762"/>
    <cellStyle name="Texto explicativo 33 24" xfId="39168"/>
    <cellStyle name="Texto explicativo 33 25" xfId="40573"/>
    <cellStyle name="Texto explicativo 33 26" xfId="41977"/>
    <cellStyle name="Texto explicativo 33 27" xfId="43377"/>
    <cellStyle name="Texto explicativo 33 28" xfId="44774"/>
    <cellStyle name="Texto explicativo 33 29" xfId="46166"/>
    <cellStyle name="Texto explicativo 33 3" xfId="8941"/>
    <cellStyle name="Texto explicativo 33 30" xfId="47543"/>
    <cellStyle name="Texto explicativo 33 31" xfId="48905"/>
    <cellStyle name="Texto explicativo 33 32" xfId="50244"/>
    <cellStyle name="Texto explicativo 33 33" xfId="51554"/>
    <cellStyle name="Texto explicativo 33 34" xfId="52834"/>
    <cellStyle name="Texto explicativo 33 35" xfId="54051"/>
    <cellStyle name="Texto explicativo 33 36" xfId="55179"/>
    <cellStyle name="Texto explicativo 33 37" xfId="56197"/>
    <cellStyle name="Texto explicativo 33 4" xfId="11004"/>
    <cellStyle name="Texto explicativo 33 5" xfId="12412"/>
    <cellStyle name="Texto explicativo 33 6" xfId="13820"/>
    <cellStyle name="Texto explicativo 33 7" xfId="15228"/>
    <cellStyle name="Texto explicativo 33 8" xfId="16636"/>
    <cellStyle name="Texto explicativo 33 9" xfId="18044"/>
    <cellStyle name="Texto explicativo 34" xfId="6067"/>
    <cellStyle name="Texto explicativo 34 10" xfId="21777"/>
    <cellStyle name="Texto explicativo 34 11" xfId="23185"/>
    <cellStyle name="Texto explicativo 34 12" xfId="24593"/>
    <cellStyle name="Texto explicativo 34 13" xfId="26001"/>
    <cellStyle name="Texto explicativo 34 14" xfId="27409"/>
    <cellStyle name="Texto explicativo 34 15" xfId="28817"/>
    <cellStyle name="Texto explicativo 34 16" xfId="30227"/>
    <cellStyle name="Texto explicativo 34 17" xfId="31634"/>
    <cellStyle name="Texto explicativo 34 18" xfId="33044"/>
    <cellStyle name="Texto explicativo 34 19" xfId="34450"/>
    <cellStyle name="Texto explicativo 34 2" xfId="10513"/>
    <cellStyle name="Texto explicativo 34 20" xfId="35862"/>
    <cellStyle name="Texto explicativo 34 21" xfId="37270"/>
    <cellStyle name="Texto explicativo 34 22" xfId="38678"/>
    <cellStyle name="Texto explicativo 34 23" xfId="40084"/>
    <cellStyle name="Texto explicativo 34 24" xfId="41489"/>
    <cellStyle name="Texto explicativo 34 25" xfId="42889"/>
    <cellStyle name="Texto explicativo 34 26" xfId="44288"/>
    <cellStyle name="Texto explicativo 34 27" xfId="45683"/>
    <cellStyle name="Texto explicativo 34 28" xfId="47065"/>
    <cellStyle name="Texto explicativo 34 29" xfId="48432"/>
    <cellStyle name="Texto explicativo 34 3" xfId="11921"/>
    <cellStyle name="Texto explicativo 34 30" xfId="49782"/>
    <cellStyle name="Texto explicativo 34 31" xfId="51102"/>
    <cellStyle name="Texto explicativo 34 32" xfId="52398"/>
    <cellStyle name="Texto explicativo 34 33" xfId="53642"/>
    <cellStyle name="Texto explicativo 34 34" xfId="54808"/>
    <cellStyle name="Texto explicativo 34 35" xfId="55871"/>
    <cellStyle name="Texto explicativo 34 36" xfId="56781"/>
    <cellStyle name="Texto explicativo 34 37" xfId="57469"/>
    <cellStyle name="Texto explicativo 34 4" xfId="13329"/>
    <cellStyle name="Texto explicativo 34 5" xfId="14737"/>
    <cellStyle name="Texto explicativo 34 6" xfId="16145"/>
    <cellStyle name="Texto explicativo 34 7" xfId="17553"/>
    <cellStyle name="Texto explicativo 34 8" xfId="18961"/>
    <cellStyle name="Texto explicativo 34 9" xfId="20369"/>
    <cellStyle name="Texto explicativo 35" xfId="6194"/>
    <cellStyle name="Texto explicativo 35 10" xfId="21894"/>
    <cellStyle name="Texto explicativo 35 11" xfId="23302"/>
    <cellStyle name="Texto explicativo 35 12" xfId="24710"/>
    <cellStyle name="Texto explicativo 35 13" xfId="26118"/>
    <cellStyle name="Texto explicativo 35 14" xfId="27526"/>
    <cellStyle name="Texto explicativo 35 15" xfId="28934"/>
    <cellStyle name="Texto explicativo 35 16" xfId="30344"/>
    <cellStyle name="Texto explicativo 35 17" xfId="31751"/>
    <cellStyle name="Texto explicativo 35 18" xfId="33161"/>
    <cellStyle name="Texto explicativo 35 19" xfId="34567"/>
    <cellStyle name="Texto explicativo 35 2" xfId="10630"/>
    <cellStyle name="Texto explicativo 35 20" xfId="35979"/>
    <cellStyle name="Texto explicativo 35 21" xfId="37387"/>
    <cellStyle name="Texto explicativo 35 22" xfId="38795"/>
    <cellStyle name="Texto explicativo 35 23" xfId="40201"/>
    <cellStyle name="Texto explicativo 35 24" xfId="41605"/>
    <cellStyle name="Texto explicativo 35 25" xfId="43005"/>
    <cellStyle name="Texto explicativo 35 26" xfId="44404"/>
    <cellStyle name="Texto explicativo 35 27" xfId="45798"/>
    <cellStyle name="Texto explicativo 35 28" xfId="47178"/>
    <cellStyle name="Texto explicativo 35 29" xfId="48544"/>
    <cellStyle name="Texto explicativo 35 3" xfId="12038"/>
    <cellStyle name="Texto explicativo 35 30" xfId="49894"/>
    <cellStyle name="Texto explicativo 35 31" xfId="51213"/>
    <cellStyle name="Texto explicativo 35 32" xfId="52507"/>
    <cellStyle name="Texto explicativo 35 33" xfId="53745"/>
    <cellStyle name="Texto explicativo 35 34" xfId="54904"/>
    <cellStyle name="Texto explicativo 35 35" xfId="55956"/>
    <cellStyle name="Texto explicativo 35 36" xfId="56841"/>
    <cellStyle name="Texto explicativo 35 37" xfId="57506"/>
    <cellStyle name="Texto explicativo 35 4" xfId="13446"/>
    <cellStyle name="Texto explicativo 35 5" xfId="14854"/>
    <cellStyle name="Texto explicativo 35 6" xfId="16262"/>
    <cellStyle name="Texto explicativo 35 7" xfId="17670"/>
    <cellStyle name="Texto explicativo 35 8" xfId="19078"/>
    <cellStyle name="Texto explicativo 35 9" xfId="20486"/>
    <cellStyle name="Texto explicativo 36" xfId="6321"/>
    <cellStyle name="Texto explicativo 36 10" xfId="22009"/>
    <cellStyle name="Texto explicativo 36 11" xfId="23417"/>
    <cellStyle name="Texto explicativo 36 12" xfId="24825"/>
    <cellStyle name="Texto explicativo 36 13" xfId="26233"/>
    <cellStyle name="Texto explicativo 36 14" xfId="27641"/>
    <cellStyle name="Texto explicativo 36 15" xfId="29049"/>
    <cellStyle name="Texto explicativo 36 16" xfId="30458"/>
    <cellStyle name="Texto explicativo 36 17" xfId="31866"/>
    <cellStyle name="Texto explicativo 36 18" xfId="33275"/>
    <cellStyle name="Texto explicativo 36 19" xfId="34683"/>
    <cellStyle name="Texto explicativo 36 2" xfId="10745"/>
    <cellStyle name="Texto explicativo 36 20" xfId="36094"/>
    <cellStyle name="Texto explicativo 36 21" xfId="37502"/>
    <cellStyle name="Texto explicativo 36 22" xfId="38908"/>
    <cellStyle name="Texto explicativo 36 23" xfId="40314"/>
    <cellStyle name="Texto explicativo 36 24" xfId="41718"/>
    <cellStyle name="Texto explicativo 36 25" xfId="43118"/>
    <cellStyle name="Texto explicativo 36 26" xfId="44517"/>
    <cellStyle name="Texto explicativo 36 27" xfId="45910"/>
    <cellStyle name="Texto explicativo 36 28" xfId="47287"/>
    <cellStyle name="Texto explicativo 36 29" xfId="48653"/>
    <cellStyle name="Texto explicativo 36 3" xfId="12153"/>
    <cellStyle name="Texto explicativo 36 30" xfId="50000"/>
    <cellStyle name="Texto explicativo 36 31" xfId="51318"/>
    <cellStyle name="Texto explicativo 36 32" xfId="52610"/>
    <cellStyle name="Texto explicativo 36 33" xfId="53842"/>
    <cellStyle name="Texto explicativo 36 34" xfId="54985"/>
    <cellStyle name="Texto explicativo 36 35" xfId="56030"/>
    <cellStyle name="Texto explicativo 36 36" xfId="56897"/>
    <cellStyle name="Texto explicativo 36 37" xfId="57542"/>
    <cellStyle name="Texto explicativo 36 4" xfId="13561"/>
    <cellStyle name="Texto explicativo 36 5" xfId="14969"/>
    <cellStyle name="Texto explicativo 36 6" xfId="16377"/>
    <cellStyle name="Texto explicativo 36 7" xfId="17785"/>
    <cellStyle name="Texto explicativo 36 8" xfId="19193"/>
    <cellStyle name="Texto explicativo 36 9" xfId="20601"/>
    <cellStyle name="Texto explicativo 37" xfId="6448"/>
    <cellStyle name="Texto explicativo 37 10" xfId="22124"/>
    <cellStyle name="Texto explicativo 37 11" xfId="23532"/>
    <cellStyle name="Texto explicativo 37 12" xfId="24940"/>
    <cellStyle name="Texto explicativo 37 13" xfId="26348"/>
    <cellStyle name="Texto explicativo 37 14" xfId="27756"/>
    <cellStyle name="Texto explicativo 37 15" xfId="29165"/>
    <cellStyle name="Texto explicativo 37 16" xfId="30574"/>
    <cellStyle name="Texto explicativo 37 17" xfId="31982"/>
    <cellStyle name="Texto explicativo 37 18" xfId="33391"/>
    <cellStyle name="Texto explicativo 37 19" xfId="34799"/>
    <cellStyle name="Texto explicativo 37 2" xfId="10860"/>
    <cellStyle name="Texto explicativo 37 20" xfId="36210"/>
    <cellStyle name="Texto explicativo 37 21" xfId="37618"/>
    <cellStyle name="Texto explicativo 37 22" xfId="39024"/>
    <cellStyle name="Texto explicativo 37 23" xfId="40429"/>
    <cellStyle name="Texto explicativo 37 24" xfId="41833"/>
    <cellStyle name="Texto explicativo 37 25" xfId="43233"/>
    <cellStyle name="Texto explicativo 37 26" xfId="44631"/>
    <cellStyle name="Texto explicativo 37 27" xfId="46023"/>
    <cellStyle name="Texto explicativo 37 28" xfId="47400"/>
    <cellStyle name="Texto explicativo 37 29" xfId="48765"/>
    <cellStyle name="Texto explicativo 37 3" xfId="12268"/>
    <cellStyle name="Texto explicativo 37 30" xfId="50106"/>
    <cellStyle name="Texto explicativo 37 31" xfId="51419"/>
    <cellStyle name="Texto explicativo 37 32" xfId="52704"/>
    <cellStyle name="Texto explicativo 37 33" xfId="53931"/>
    <cellStyle name="Texto explicativo 37 34" xfId="55070"/>
    <cellStyle name="Texto explicativo 37 35" xfId="56104"/>
    <cellStyle name="Texto explicativo 37 36" xfId="56956"/>
    <cellStyle name="Texto explicativo 37 37" xfId="57578"/>
    <cellStyle name="Texto explicativo 37 4" xfId="13676"/>
    <cellStyle name="Texto explicativo 37 5" xfId="15084"/>
    <cellStyle name="Texto explicativo 37 6" xfId="16492"/>
    <cellStyle name="Texto explicativo 37 7" xfId="17900"/>
    <cellStyle name="Texto explicativo 37 8" xfId="19308"/>
    <cellStyle name="Texto explicativo 37 9" xfId="20716"/>
    <cellStyle name="Texto explicativo 38" xfId="6575"/>
    <cellStyle name="Texto explicativo 38 10" xfId="22240"/>
    <cellStyle name="Texto explicativo 38 11" xfId="23648"/>
    <cellStyle name="Texto explicativo 38 12" xfId="25056"/>
    <cellStyle name="Texto explicativo 38 13" xfId="26464"/>
    <cellStyle name="Texto explicativo 38 14" xfId="27872"/>
    <cellStyle name="Texto explicativo 38 15" xfId="29281"/>
    <cellStyle name="Texto explicativo 38 16" xfId="30690"/>
    <cellStyle name="Texto explicativo 38 17" xfId="32098"/>
    <cellStyle name="Texto explicativo 38 18" xfId="33506"/>
    <cellStyle name="Texto explicativo 38 19" xfId="34915"/>
    <cellStyle name="Texto explicativo 38 2" xfId="10976"/>
    <cellStyle name="Texto explicativo 38 20" xfId="36326"/>
    <cellStyle name="Texto explicativo 38 21" xfId="37734"/>
    <cellStyle name="Texto explicativo 38 22" xfId="39140"/>
    <cellStyle name="Texto explicativo 38 23" xfId="40545"/>
    <cellStyle name="Texto explicativo 38 24" xfId="41949"/>
    <cellStyle name="Texto explicativo 38 25" xfId="43349"/>
    <cellStyle name="Texto explicativo 38 26" xfId="44746"/>
    <cellStyle name="Texto explicativo 38 27" xfId="46138"/>
    <cellStyle name="Texto explicativo 38 28" xfId="47515"/>
    <cellStyle name="Texto explicativo 38 29" xfId="48878"/>
    <cellStyle name="Texto explicativo 38 3" xfId="12384"/>
    <cellStyle name="Texto explicativo 38 30" xfId="50218"/>
    <cellStyle name="Texto explicativo 38 31" xfId="51529"/>
    <cellStyle name="Texto explicativo 38 32" xfId="52810"/>
    <cellStyle name="Texto explicativo 38 33" xfId="54027"/>
    <cellStyle name="Texto explicativo 38 34" xfId="55158"/>
    <cellStyle name="Texto explicativo 38 35" xfId="56181"/>
    <cellStyle name="Texto explicativo 38 36" xfId="57015"/>
    <cellStyle name="Texto explicativo 38 37" xfId="57614"/>
    <cellStyle name="Texto explicativo 38 4" xfId="13792"/>
    <cellStyle name="Texto explicativo 38 5" xfId="15200"/>
    <cellStyle name="Texto explicativo 38 6" xfId="16608"/>
    <cellStyle name="Texto explicativo 38 7" xfId="18016"/>
    <cellStyle name="Texto explicativo 38 8" xfId="19424"/>
    <cellStyle name="Texto explicativo 38 9" xfId="20832"/>
    <cellStyle name="Texto explicativo 39" xfId="6702"/>
    <cellStyle name="Texto explicativo 39 10" xfId="22352"/>
    <cellStyle name="Texto explicativo 39 11" xfId="23760"/>
    <cellStyle name="Texto explicativo 39 12" xfId="25168"/>
    <cellStyle name="Texto explicativo 39 13" xfId="26576"/>
    <cellStyle name="Texto explicativo 39 14" xfId="27984"/>
    <cellStyle name="Texto explicativo 39 15" xfId="29393"/>
    <cellStyle name="Texto explicativo 39 16" xfId="30802"/>
    <cellStyle name="Texto explicativo 39 17" xfId="32210"/>
    <cellStyle name="Texto explicativo 39 18" xfId="33618"/>
    <cellStyle name="Texto explicativo 39 19" xfId="35026"/>
    <cellStyle name="Texto explicativo 39 2" xfId="11088"/>
    <cellStyle name="Texto explicativo 39 20" xfId="36438"/>
    <cellStyle name="Texto explicativo 39 21" xfId="37846"/>
    <cellStyle name="Texto explicativo 39 22" xfId="39252"/>
    <cellStyle name="Texto explicativo 39 23" xfId="40657"/>
    <cellStyle name="Texto explicativo 39 24" xfId="42061"/>
    <cellStyle name="Texto explicativo 39 25" xfId="43460"/>
    <cellStyle name="Texto explicativo 39 26" xfId="44856"/>
    <cellStyle name="Texto explicativo 39 27" xfId="46248"/>
    <cellStyle name="Texto explicativo 39 28" xfId="47625"/>
    <cellStyle name="Texto explicativo 39 29" xfId="48985"/>
    <cellStyle name="Texto explicativo 39 3" xfId="12496"/>
    <cellStyle name="Texto explicativo 39 30" xfId="50324"/>
    <cellStyle name="Texto explicativo 39 31" xfId="51634"/>
    <cellStyle name="Texto explicativo 39 32" xfId="52911"/>
    <cellStyle name="Texto explicativo 39 33" xfId="54118"/>
    <cellStyle name="Texto explicativo 39 34" xfId="55240"/>
    <cellStyle name="Texto explicativo 39 35" xfId="56250"/>
    <cellStyle name="Texto explicativo 39 36" xfId="57070"/>
    <cellStyle name="Texto explicativo 39 37" xfId="57650"/>
    <cellStyle name="Texto explicativo 39 4" xfId="13904"/>
    <cellStyle name="Texto explicativo 39 5" xfId="15312"/>
    <cellStyle name="Texto explicativo 39 6" xfId="16720"/>
    <cellStyle name="Texto explicativo 39 7" xfId="18128"/>
    <cellStyle name="Texto explicativo 39 8" xfId="19536"/>
    <cellStyle name="Texto explicativo 39 9" xfId="20944"/>
    <cellStyle name="Texto explicativo 4" xfId="2835"/>
    <cellStyle name="Texto explicativo 4 2" xfId="3129"/>
    <cellStyle name="Texto explicativo 40" xfId="6829"/>
    <cellStyle name="Texto explicativo 40 10" xfId="22464"/>
    <cellStyle name="Texto explicativo 40 11" xfId="23872"/>
    <cellStyle name="Texto explicativo 40 12" xfId="25280"/>
    <cellStyle name="Texto explicativo 40 13" xfId="26688"/>
    <cellStyle name="Texto explicativo 40 14" xfId="28096"/>
    <cellStyle name="Texto explicativo 40 15" xfId="29505"/>
    <cellStyle name="Texto explicativo 40 16" xfId="30914"/>
    <cellStyle name="Texto explicativo 40 17" xfId="32322"/>
    <cellStyle name="Texto explicativo 40 18" xfId="33729"/>
    <cellStyle name="Texto explicativo 40 19" xfId="35138"/>
    <cellStyle name="Texto explicativo 40 2" xfId="11200"/>
    <cellStyle name="Texto explicativo 40 20" xfId="36550"/>
    <cellStyle name="Texto explicativo 40 21" xfId="37958"/>
    <cellStyle name="Texto explicativo 40 22" xfId="39364"/>
    <cellStyle name="Texto explicativo 40 23" xfId="40769"/>
    <cellStyle name="Texto explicativo 40 24" xfId="42173"/>
    <cellStyle name="Texto explicativo 40 25" xfId="43572"/>
    <cellStyle name="Texto explicativo 40 26" xfId="44968"/>
    <cellStyle name="Texto explicativo 40 27" xfId="46359"/>
    <cellStyle name="Texto explicativo 40 28" xfId="47733"/>
    <cellStyle name="Texto explicativo 40 29" xfId="49092"/>
    <cellStyle name="Texto explicativo 40 3" xfId="12608"/>
    <cellStyle name="Texto explicativo 40 30" xfId="50430"/>
    <cellStyle name="Texto explicativo 40 31" xfId="51738"/>
    <cellStyle name="Texto explicativo 40 32" xfId="53010"/>
    <cellStyle name="Texto explicativo 40 33" xfId="54214"/>
    <cellStyle name="Texto explicativo 40 34" xfId="55326"/>
    <cellStyle name="Texto explicativo 40 35" xfId="56328"/>
    <cellStyle name="Texto explicativo 40 36" xfId="57130"/>
    <cellStyle name="Texto explicativo 40 37" xfId="57686"/>
    <cellStyle name="Texto explicativo 40 4" xfId="14016"/>
    <cellStyle name="Texto explicativo 40 5" xfId="15424"/>
    <cellStyle name="Texto explicativo 40 6" xfId="16832"/>
    <cellStyle name="Texto explicativo 40 7" xfId="18240"/>
    <cellStyle name="Texto explicativo 40 8" xfId="19648"/>
    <cellStyle name="Texto explicativo 40 9" xfId="21056"/>
    <cellStyle name="Texto explicativo 41" xfId="6956"/>
    <cellStyle name="Texto explicativo 41 10" xfId="22572"/>
    <cellStyle name="Texto explicativo 41 11" xfId="23980"/>
    <cellStyle name="Texto explicativo 41 12" xfId="25388"/>
    <cellStyle name="Texto explicativo 41 13" xfId="26796"/>
    <cellStyle name="Texto explicativo 41 14" xfId="28204"/>
    <cellStyle name="Texto explicativo 41 15" xfId="29613"/>
    <cellStyle name="Texto explicativo 41 16" xfId="31022"/>
    <cellStyle name="Texto explicativo 41 17" xfId="32430"/>
    <cellStyle name="Texto explicativo 41 18" xfId="33837"/>
    <cellStyle name="Texto explicativo 41 19" xfId="35246"/>
    <cellStyle name="Texto explicativo 41 2" xfId="11308"/>
    <cellStyle name="Texto explicativo 41 20" xfId="36658"/>
    <cellStyle name="Texto explicativo 41 21" xfId="38066"/>
    <cellStyle name="Texto explicativo 41 22" xfId="39472"/>
    <cellStyle name="Texto explicativo 41 23" xfId="40877"/>
    <cellStyle name="Texto explicativo 41 24" xfId="42280"/>
    <cellStyle name="Texto explicativo 41 25" xfId="43679"/>
    <cellStyle name="Texto explicativo 41 26" xfId="45075"/>
    <cellStyle name="Texto explicativo 41 27" xfId="46466"/>
    <cellStyle name="Texto explicativo 41 28" xfId="47840"/>
    <cellStyle name="Texto explicativo 41 29" xfId="49198"/>
    <cellStyle name="Texto explicativo 41 3" xfId="12716"/>
    <cellStyle name="Texto explicativo 41 30" xfId="50533"/>
    <cellStyle name="Texto explicativo 41 31" xfId="51838"/>
    <cellStyle name="Texto explicativo 41 32" xfId="53106"/>
    <cellStyle name="Texto explicativo 41 33" xfId="54308"/>
    <cellStyle name="Texto explicativo 41 34" xfId="55413"/>
    <cellStyle name="Texto explicativo 41 35" xfId="56398"/>
    <cellStyle name="Texto explicativo 41 36" xfId="57185"/>
    <cellStyle name="Texto explicativo 41 37" xfId="57722"/>
    <cellStyle name="Texto explicativo 41 4" xfId="14124"/>
    <cellStyle name="Texto explicativo 41 5" xfId="15532"/>
    <cellStyle name="Texto explicativo 41 6" xfId="16940"/>
    <cellStyle name="Texto explicativo 41 7" xfId="18348"/>
    <cellStyle name="Texto explicativo 41 8" xfId="19756"/>
    <cellStyle name="Texto explicativo 41 9" xfId="21164"/>
    <cellStyle name="Texto explicativo 42" xfId="7083"/>
    <cellStyle name="Texto explicativo 43" xfId="10648"/>
    <cellStyle name="Texto explicativo 44" xfId="12056"/>
    <cellStyle name="Texto explicativo 45" xfId="13464"/>
    <cellStyle name="Texto explicativo 46" xfId="14872"/>
    <cellStyle name="Texto explicativo 47" xfId="16280"/>
    <cellStyle name="Texto explicativo 48" xfId="17688"/>
    <cellStyle name="Texto explicativo 49" xfId="19096"/>
    <cellStyle name="Texto explicativo 5" xfId="3130"/>
    <cellStyle name="Texto explicativo 50" xfId="20504"/>
    <cellStyle name="Texto explicativo 51" xfId="21912"/>
    <cellStyle name="Texto explicativo 52" xfId="23320"/>
    <cellStyle name="Texto explicativo 53" xfId="24728"/>
    <cellStyle name="Texto explicativo 54" xfId="26136"/>
    <cellStyle name="Texto explicativo 55" xfId="27544"/>
    <cellStyle name="Texto explicativo 56" xfId="28952"/>
    <cellStyle name="Texto explicativo 57" xfId="30362"/>
    <cellStyle name="Texto explicativo 58" xfId="31769"/>
    <cellStyle name="Texto explicativo 59" xfId="33179"/>
    <cellStyle name="Texto explicativo 6" xfId="3131"/>
    <cellStyle name="Texto explicativo 60" xfId="30129"/>
    <cellStyle name="Texto explicativo 61" xfId="35997"/>
    <cellStyle name="Texto explicativo 62" xfId="37405"/>
    <cellStyle name="Texto explicativo 63" xfId="38813"/>
    <cellStyle name="Texto explicativo 64" xfId="40219"/>
    <cellStyle name="Texto explicativo 65" xfId="41623"/>
    <cellStyle name="Texto explicativo 66" xfId="43023"/>
    <cellStyle name="Texto explicativo 67" xfId="44422"/>
    <cellStyle name="Texto explicativo 68" xfId="45816"/>
    <cellStyle name="Texto explicativo 69" xfId="47196"/>
    <cellStyle name="Texto explicativo 7" xfId="3132"/>
    <cellStyle name="Texto explicativo 70" xfId="48562"/>
    <cellStyle name="Texto explicativo 71" xfId="49912"/>
    <cellStyle name="Texto explicativo 72" xfId="51231"/>
    <cellStyle name="Texto explicativo 73" xfId="52524"/>
    <cellStyle name="Texto explicativo 74" xfId="53762"/>
    <cellStyle name="Texto explicativo 75" xfId="54917"/>
    <cellStyle name="Texto explicativo 76" xfId="55968"/>
    <cellStyle name="Texto explicativo 77" xfId="56849"/>
    <cellStyle name="Texto explicativo 8" xfId="3171"/>
    <cellStyle name="Texto explicativo 8 10" xfId="4616"/>
    <cellStyle name="Texto explicativo 8 11" xfId="4753"/>
    <cellStyle name="Texto explicativo 8 12" xfId="4875"/>
    <cellStyle name="Texto explicativo 8 13" xfId="5001"/>
    <cellStyle name="Texto explicativo 8 14" xfId="5119"/>
    <cellStyle name="Texto explicativo 8 15" xfId="5252"/>
    <cellStyle name="Texto explicativo 8 16" xfId="5378"/>
    <cellStyle name="Texto explicativo 8 17" xfId="5502"/>
    <cellStyle name="Texto explicativo 8 18" xfId="5625"/>
    <cellStyle name="Texto explicativo 8 19" xfId="5723"/>
    <cellStyle name="Texto explicativo 8 2" xfId="3646"/>
    <cellStyle name="Texto explicativo 8 20" xfId="5893"/>
    <cellStyle name="Texto explicativo 8 21" xfId="6020"/>
    <cellStyle name="Texto explicativo 8 22" xfId="6147"/>
    <cellStyle name="Texto explicativo 8 23" xfId="6274"/>
    <cellStyle name="Texto explicativo 8 24" xfId="6401"/>
    <cellStyle name="Texto explicativo 8 25" xfId="6528"/>
    <cellStyle name="Texto explicativo 8 26" xfId="6655"/>
    <cellStyle name="Texto explicativo 8 27" xfId="6782"/>
    <cellStyle name="Texto explicativo 8 28" xfId="6909"/>
    <cellStyle name="Texto explicativo 8 29" xfId="7036"/>
    <cellStyle name="Texto explicativo 8 3" xfId="3763"/>
    <cellStyle name="Texto explicativo 8 30" xfId="7163"/>
    <cellStyle name="Texto explicativo 8 31" xfId="7290"/>
    <cellStyle name="Texto explicativo 8 32" xfId="7417"/>
    <cellStyle name="Texto explicativo 8 33" xfId="7543"/>
    <cellStyle name="Texto explicativo 8 34" xfId="7670"/>
    <cellStyle name="Texto explicativo 8 35" xfId="7761"/>
    <cellStyle name="Texto explicativo 8 36" xfId="10196"/>
    <cellStyle name="Texto explicativo 8 37" xfId="9881"/>
    <cellStyle name="Texto explicativo 8 38" xfId="8385"/>
    <cellStyle name="Texto explicativo 8 39" xfId="7069"/>
    <cellStyle name="Texto explicativo 8 4" xfId="3884"/>
    <cellStyle name="Texto explicativo 8 40" xfId="11756"/>
    <cellStyle name="Texto explicativo 8 41" xfId="13164"/>
    <cellStyle name="Texto explicativo 8 42" xfId="14572"/>
    <cellStyle name="Texto explicativo 8 43" xfId="15980"/>
    <cellStyle name="Texto explicativo 8 44" xfId="17388"/>
    <cellStyle name="Texto explicativo 8 45" xfId="18796"/>
    <cellStyle name="Texto explicativo 8 46" xfId="20204"/>
    <cellStyle name="Texto explicativo 8 47" xfId="21612"/>
    <cellStyle name="Texto explicativo 8 48" xfId="23020"/>
    <cellStyle name="Texto explicativo 8 49" xfId="24428"/>
    <cellStyle name="Texto explicativo 8 5" xfId="4007"/>
    <cellStyle name="Texto explicativo 8 50" xfId="25836"/>
    <cellStyle name="Texto explicativo 8 51" xfId="27244"/>
    <cellStyle name="Texto explicativo 8 52" xfId="28652"/>
    <cellStyle name="Texto explicativo 8 53" xfId="25697"/>
    <cellStyle name="Texto explicativo 8 54" xfId="28712"/>
    <cellStyle name="Texto explicativo 8 55" xfId="34994"/>
    <cellStyle name="Texto explicativo 8 56" xfId="26875"/>
    <cellStyle name="Texto explicativo 8 57" xfId="30172"/>
    <cellStyle name="Texto explicativo 8 58" xfId="37107"/>
    <cellStyle name="Texto explicativo 8 59" xfId="38515"/>
    <cellStyle name="Texto explicativo 8 6" xfId="4130"/>
    <cellStyle name="Texto explicativo 8 60" xfId="39921"/>
    <cellStyle name="Texto explicativo 8 61" xfId="41326"/>
    <cellStyle name="Texto explicativo 8 62" xfId="42728"/>
    <cellStyle name="Texto explicativo 8 63" xfId="44127"/>
    <cellStyle name="Texto explicativo 8 64" xfId="45523"/>
    <cellStyle name="Texto explicativo 8 65" xfId="46909"/>
    <cellStyle name="Texto explicativo 8 66" xfId="48279"/>
    <cellStyle name="Texto explicativo 8 67" xfId="49631"/>
    <cellStyle name="Texto explicativo 8 68" xfId="50957"/>
    <cellStyle name="Texto explicativo 8 69" xfId="52260"/>
    <cellStyle name="Texto explicativo 8 7" xfId="4254"/>
    <cellStyle name="Texto explicativo 8 70" xfId="53512"/>
    <cellStyle name="Texto explicativo 8 8" xfId="4377"/>
    <cellStyle name="Texto explicativo 8 9" xfId="4502"/>
    <cellStyle name="Texto explicativo 9" xfId="3212"/>
    <cellStyle name="Texto explicativo 9 10" xfId="4558"/>
    <cellStyle name="Texto explicativo 9 11" xfId="3829"/>
    <cellStyle name="Texto explicativo 9 12" xfId="4808"/>
    <cellStyle name="Texto explicativo 9 13" xfId="4932"/>
    <cellStyle name="Texto explicativo 9 14" xfId="5058"/>
    <cellStyle name="Texto explicativo 9 15" xfId="5170"/>
    <cellStyle name="Texto explicativo 9 16" xfId="5308"/>
    <cellStyle name="Texto explicativo 9 17" xfId="5434"/>
    <cellStyle name="Texto explicativo 9 18" xfId="5556"/>
    <cellStyle name="Texto explicativo 9 19" xfId="5681"/>
    <cellStyle name="Texto explicativo 9 2" xfId="3483"/>
    <cellStyle name="Texto explicativo 9 20" xfId="5672"/>
    <cellStyle name="Texto explicativo 9 21" xfId="5950"/>
    <cellStyle name="Texto explicativo 9 22" xfId="6077"/>
    <cellStyle name="Texto explicativo 9 23" xfId="6204"/>
    <cellStyle name="Texto explicativo 9 24" xfId="6331"/>
    <cellStyle name="Texto explicativo 9 25" xfId="6458"/>
    <cellStyle name="Texto explicativo 9 26" xfId="6585"/>
    <cellStyle name="Texto explicativo 9 27" xfId="6712"/>
    <cellStyle name="Texto explicativo 9 28" xfId="6839"/>
    <cellStyle name="Texto explicativo 9 29" xfId="6966"/>
    <cellStyle name="Texto explicativo 9 3" xfId="3414"/>
    <cellStyle name="Texto explicativo 9 30" xfId="7093"/>
    <cellStyle name="Texto explicativo 9 31" xfId="7220"/>
    <cellStyle name="Texto explicativo 9 32" xfId="7347"/>
    <cellStyle name="Texto explicativo 9 33" xfId="7473"/>
    <cellStyle name="Texto explicativo 9 34" xfId="7600"/>
    <cellStyle name="Texto explicativo 9 35" xfId="7801"/>
    <cellStyle name="Texto explicativo 9 36" xfId="8104"/>
    <cellStyle name="Texto explicativo 9 37" xfId="11461"/>
    <cellStyle name="Texto explicativo 9 38" xfId="12869"/>
    <cellStyle name="Texto explicativo 9 39" xfId="14277"/>
    <cellStyle name="Texto explicativo 9 4" xfId="3817"/>
    <cellStyle name="Texto explicativo 9 40" xfId="15685"/>
    <cellStyle name="Texto explicativo 9 41" xfId="17093"/>
    <cellStyle name="Texto explicativo 9 42" xfId="18501"/>
    <cellStyle name="Texto explicativo 9 43" xfId="19909"/>
    <cellStyle name="Texto explicativo 9 44" xfId="21317"/>
    <cellStyle name="Texto explicativo 9 45" xfId="22725"/>
    <cellStyle name="Texto explicativo 9 46" xfId="24133"/>
    <cellStyle name="Texto explicativo 9 47" xfId="25541"/>
    <cellStyle name="Texto explicativo 9 48" xfId="26949"/>
    <cellStyle name="Texto explicativo 9 49" xfId="28357"/>
    <cellStyle name="Texto explicativo 9 5" xfId="3940"/>
    <cellStyle name="Texto explicativo 9 50" xfId="29766"/>
    <cellStyle name="Texto explicativo 9 51" xfId="31173"/>
    <cellStyle name="Texto explicativo 9 52" xfId="32583"/>
    <cellStyle name="Texto explicativo 9 53" xfId="34035"/>
    <cellStyle name="Texto explicativo 9 54" xfId="35082"/>
    <cellStyle name="Texto explicativo 9 55" xfId="36811"/>
    <cellStyle name="Texto explicativo 9 56" xfId="38219"/>
    <cellStyle name="Texto explicativo 9 57" xfId="39625"/>
    <cellStyle name="Texto explicativo 9 58" xfId="41030"/>
    <cellStyle name="Texto explicativo 9 59" xfId="42433"/>
    <cellStyle name="Texto explicativo 9 6" xfId="4062"/>
    <cellStyle name="Texto explicativo 9 60" xfId="43832"/>
    <cellStyle name="Texto explicativo 9 61" xfId="45228"/>
    <cellStyle name="Texto explicativo 9 62" xfId="46618"/>
    <cellStyle name="Texto explicativo 9 63" xfId="47990"/>
    <cellStyle name="Texto explicativo 9 64" xfId="49343"/>
    <cellStyle name="Texto explicativo 9 65" xfId="50675"/>
    <cellStyle name="Texto explicativo 9 66" xfId="51979"/>
    <cellStyle name="Texto explicativo 9 67" xfId="53242"/>
    <cellStyle name="Texto explicativo 9 68" xfId="54437"/>
    <cellStyle name="Texto explicativo 9 69" xfId="55534"/>
    <cellStyle name="Texto explicativo 9 7" xfId="4186"/>
    <cellStyle name="Texto explicativo 9 70" xfId="56505"/>
    <cellStyle name="Texto explicativo 9 8" xfId="4310"/>
    <cellStyle name="Texto explicativo 9 9" xfId="4433"/>
    <cellStyle name="Título" xfId="246" builtinId="15" customBuiltin="1"/>
    <cellStyle name="Título 1 10" xfId="3625"/>
    <cellStyle name="Título 1 10 10" xfId="20773"/>
    <cellStyle name="Título 1 10 11" xfId="22181"/>
    <cellStyle name="Título 1 10 12" xfId="23589"/>
    <cellStyle name="Título 1 10 13" xfId="24997"/>
    <cellStyle name="Título 1 10 14" xfId="26405"/>
    <cellStyle name="Título 1 10 15" xfId="27813"/>
    <cellStyle name="Título 1 10 16" xfId="29222"/>
    <cellStyle name="Título 1 10 17" xfId="30631"/>
    <cellStyle name="Título 1 10 18" xfId="32039"/>
    <cellStyle name="Título 1 10 19" xfId="33448"/>
    <cellStyle name="Título 1 10 2" xfId="8196"/>
    <cellStyle name="Título 1 10 20" xfId="34390"/>
    <cellStyle name="Título 1 10 21" xfId="36267"/>
    <cellStyle name="Título 1 10 22" xfId="37675"/>
    <cellStyle name="Título 1 10 23" xfId="39081"/>
    <cellStyle name="Título 1 10 24" xfId="40486"/>
    <cellStyle name="Título 1 10 25" xfId="41890"/>
    <cellStyle name="Título 1 10 26" xfId="43290"/>
    <cellStyle name="Título 1 10 27" xfId="44688"/>
    <cellStyle name="Título 1 10 28" xfId="46080"/>
    <cellStyle name="Título 1 10 29" xfId="47457"/>
    <cellStyle name="Título 1 10 3" xfId="10917"/>
    <cellStyle name="Título 1 10 30" xfId="48822"/>
    <cellStyle name="Título 1 10 31" xfId="50163"/>
    <cellStyle name="Título 1 10 32" xfId="51476"/>
    <cellStyle name="Título 1 10 33" xfId="52761"/>
    <cellStyle name="Título 1 10 34" xfId="53982"/>
    <cellStyle name="Título 1 10 35" xfId="55120"/>
    <cellStyle name="Título 1 10 36" xfId="56149"/>
    <cellStyle name="Título 1 10 37" xfId="56999"/>
    <cellStyle name="Título 1 10 4" xfId="12325"/>
    <cellStyle name="Título 1 10 5" xfId="13733"/>
    <cellStyle name="Título 1 10 6" xfId="15141"/>
    <cellStyle name="Título 1 10 7" xfId="16549"/>
    <cellStyle name="Título 1 10 8" xfId="17957"/>
    <cellStyle name="Título 1 10 9" xfId="19365"/>
    <cellStyle name="Título 1 11" xfId="3741"/>
    <cellStyle name="Título 1 11 10" xfId="14511"/>
    <cellStyle name="Título 1 11 11" xfId="15919"/>
    <cellStyle name="Título 1 11 12" xfId="17327"/>
    <cellStyle name="Título 1 11 13" xfId="18735"/>
    <cellStyle name="Título 1 11 14" xfId="20143"/>
    <cellStyle name="Título 1 11 15" xfId="21551"/>
    <cellStyle name="Título 1 11 16" xfId="22959"/>
    <cellStyle name="Título 1 11 17" xfId="24367"/>
    <cellStyle name="Título 1 11 18" xfId="25775"/>
    <cellStyle name="Título 1 11 19" xfId="27183"/>
    <cellStyle name="Título 1 11 2" xfId="8355"/>
    <cellStyle name="Título 1 11 20" xfId="35744"/>
    <cellStyle name="Título 1 11 21" xfId="33792"/>
    <cellStyle name="Título 1 11 22" xfId="33797"/>
    <cellStyle name="Título 1 11 23" xfId="28995"/>
    <cellStyle name="Título 1 11 24" xfId="32170"/>
    <cellStyle name="Título 1 11 25" xfId="35337"/>
    <cellStyle name="Título 1 11 26" xfId="37046"/>
    <cellStyle name="Título 1 11 27" xfId="38454"/>
    <cellStyle name="Título 1 11 28" xfId="39860"/>
    <cellStyle name="Título 1 11 29" xfId="41265"/>
    <cellStyle name="Título 1 11 3" xfId="8820"/>
    <cellStyle name="Título 1 11 30" xfId="42667"/>
    <cellStyle name="Título 1 11 31" xfId="44066"/>
    <cellStyle name="Título 1 11 32" xfId="45462"/>
    <cellStyle name="Título 1 11 33" xfId="46849"/>
    <cellStyle name="Título 1 11 34" xfId="48219"/>
    <cellStyle name="Título 1 11 35" xfId="49571"/>
    <cellStyle name="Título 1 11 36" xfId="50897"/>
    <cellStyle name="Título 1 11 37" xfId="52200"/>
    <cellStyle name="Título 1 11 4" xfId="8317"/>
    <cellStyle name="Título 1 11 5" xfId="9495"/>
    <cellStyle name="Título 1 11 6" xfId="9677"/>
    <cellStyle name="Título 1 11 7" xfId="9176"/>
    <cellStyle name="Título 1 11 8" xfId="11695"/>
    <cellStyle name="Título 1 11 9" xfId="13103"/>
    <cellStyle name="Título 1 12" xfId="3862"/>
    <cellStyle name="Título 1 12 10" xfId="21280"/>
    <cellStyle name="Título 1 12 11" xfId="22688"/>
    <cellStyle name="Título 1 12 12" xfId="24096"/>
    <cellStyle name="Título 1 12 13" xfId="25504"/>
    <cellStyle name="Título 1 12 14" xfId="26912"/>
    <cellStyle name="Título 1 12 15" xfId="28320"/>
    <cellStyle name="Título 1 12 16" xfId="29729"/>
    <cellStyle name="Título 1 12 17" xfId="31136"/>
    <cellStyle name="Título 1 12 18" xfId="32546"/>
    <cellStyle name="Título 1 12 19" xfId="33953"/>
    <cellStyle name="Título 1 12 2" xfId="8468"/>
    <cellStyle name="Título 1 12 20" xfId="35043"/>
    <cellStyle name="Título 1 12 21" xfId="36774"/>
    <cellStyle name="Título 1 12 22" xfId="38182"/>
    <cellStyle name="Título 1 12 23" xfId="39588"/>
    <cellStyle name="Título 1 12 24" xfId="40993"/>
    <cellStyle name="Título 1 12 25" xfId="42396"/>
    <cellStyle name="Título 1 12 26" xfId="43795"/>
    <cellStyle name="Título 1 12 27" xfId="45191"/>
    <cellStyle name="Título 1 12 28" xfId="46581"/>
    <cellStyle name="Título 1 12 29" xfId="47953"/>
    <cellStyle name="Título 1 12 3" xfId="11424"/>
    <cellStyle name="Título 1 12 30" xfId="49306"/>
    <cellStyle name="Título 1 12 31" xfId="50638"/>
    <cellStyle name="Título 1 12 32" xfId="51942"/>
    <cellStyle name="Título 1 12 33" xfId="53206"/>
    <cellStyle name="Título 1 12 34" xfId="54402"/>
    <cellStyle name="Título 1 12 35" xfId="55500"/>
    <cellStyle name="Título 1 12 36" xfId="56471"/>
    <cellStyle name="Título 1 12 37" xfId="57245"/>
    <cellStyle name="Título 1 12 4" xfId="12832"/>
    <cellStyle name="Título 1 12 5" xfId="14240"/>
    <cellStyle name="Título 1 12 6" xfId="15648"/>
    <cellStyle name="Título 1 12 7" xfId="17056"/>
    <cellStyle name="Título 1 12 8" xfId="18464"/>
    <cellStyle name="Título 1 12 9" xfId="19872"/>
    <cellStyle name="Título 1 13" xfId="3985"/>
    <cellStyle name="Título 1 13 10" xfId="19409"/>
    <cellStyle name="Título 1 13 11" xfId="20817"/>
    <cellStyle name="Título 1 13 12" xfId="22225"/>
    <cellStyle name="Título 1 13 13" xfId="23633"/>
    <cellStyle name="Título 1 13 14" xfId="25041"/>
    <cellStyle name="Título 1 13 15" xfId="26449"/>
    <cellStyle name="Título 1 13 16" xfId="27857"/>
    <cellStyle name="Título 1 13 17" xfId="29266"/>
    <cellStyle name="Título 1 13 18" xfId="30675"/>
    <cellStyle name="Título 1 13 19" xfId="32083"/>
    <cellStyle name="Título 1 13 2" xfId="8580"/>
    <cellStyle name="Título 1 13 20" xfId="27257"/>
    <cellStyle name="Título 1 13 21" xfId="34434"/>
    <cellStyle name="Título 1 13 22" xfId="36311"/>
    <cellStyle name="Título 1 13 23" xfId="37719"/>
    <cellStyle name="Título 1 13 24" xfId="39125"/>
    <cellStyle name="Título 1 13 25" xfId="40530"/>
    <cellStyle name="Título 1 13 26" xfId="41934"/>
    <cellStyle name="Título 1 13 27" xfId="43334"/>
    <cellStyle name="Título 1 13 28" xfId="44731"/>
    <cellStyle name="Título 1 13 29" xfId="46123"/>
    <cellStyle name="Título 1 13 3" xfId="9629"/>
    <cellStyle name="Título 1 13 30" xfId="47500"/>
    <cellStyle name="Título 1 13 31" xfId="48863"/>
    <cellStyle name="Título 1 13 32" xfId="50203"/>
    <cellStyle name="Título 1 13 33" xfId="51515"/>
    <cellStyle name="Título 1 13 34" xfId="52797"/>
    <cellStyle name="Título 1 13 35" xfId="54014"/>
    <cellStyle name="Título 1 13 36" xfId="55147"/>
    <cellStyle name="Título 1 13 37" xfId="56172"/>
    <cellStyle name="Título 1 13 4" xfId="10961"/>
    <cellStyle name="Título 1 13 5" xfId="12369"/>
    <cellStyle name="Título 1 13 6" xfId="13777"/>
    <cellStyle name="Título 1 13 7" xfId="15185"/>
    <cellStyle name="Título 1 13 8" xfId="16593"/>
    <cellStyle name="Título 1 13 9" xfId="18001"/>
    <cellStyle name="Título 1 14" xfId="4108"/>
    <cellStyle name="Título 1 14 10" xfId="18973"/>
    <cellStyle name="Título 1 14 11" xfId="20381"/>
    <cellStyle name="Título 1 14 12" xfId="21789"/>
    <cellStyle name="Título 1 14 13" xfId="23197"/>
    <cellStyle name="Título 1 14 14" xfId="24605"/>
    <cellStyle name="Título 1 14 15" xfId="26013"/>
    <cellStyle name="Título 1 14 16" xfId="27421"/>
    <cellStyle name="Título 1 14 17" xfId="28829"/>
    <cellStyle name="Título 1 14 18" xfId="30239"/>
    <cellStyle name="Título 1 14 19" xfId="31646"/>
    <cellStyle name="Título 1 14 2" xfId="8692"/>
    <cellStyle name="Título 1 14 20" xfId="35614"/>
    <cellStyle name="Título 1 14 21" xfId="32416"/>
    <cellStyle name="Título 1 14 22" xfId="35874"/>
    <cellStyle name="Título 1 14 23" xfId="37282"/>
    <cellStyle name="Título 1 14 24" xfId="38690"/>
    <cellStyle name="Título 1 14 25" xfId="40096"/>
    <cellStyle name="Título 1 14 26" xfId="41501"/>
    <cellStyle name="Título 1 14 27" xfId="42901"/>
    <cellStyle name="Título 1 14 28" xfId="44300"/>
    <cellStyle name="Título 1 14 29" xfId="45695"/>
    <cellStyle name="Título 1 14 3" xfId="8608"/>
    <cellStyle name="Título 1 14 30" xfId="47077"/>
    <cellStyle name="Título 1 14 31" xfId="48444"/>
    <cellStyle name="Título 1 14 32" xfId="49794"/>
    <cellStyle name="Título 1 14 33" xfId="51114"/>
    <cellStyle name="Título 1 14 34" xfId="52409"/>
    <cellStyle name="Título 1 14 35" xfId="53650"/>
    <cellStyle name="Título 1 14 36" xfId="54815"/>
    <cellStyle name="Título 1 14 37" xfId="55878"/>
    <cellStyle name="Título 1 14 4" xfId="10525"/>
    <cellStyle name="Título 1 14 5" xfId="11933"/>
    <cellStyle name="Título 1 14 6" xfId="13341"/>
    <cellStyle name="Título 1 14 7" xfId="14749"/>
    <cellStyle name="Título 1 14 8" xfId="16157"/>
    <cellStyle name="Título 1 14 9" xfId="17565"/>
    <cellStyle name="Título 1 15" xfId="4232"/>
    <cellStyle name="Título 1 15 10" xfId="16569"/>
    <cellStyle name="Título 1 15 11" xfId="17977"/>
    <cellStyle name="Título 1 15 12" xfId="19385"/>
    <cellStyle name="Título 1 15 13" xfId="20793"/>
    <cellStyle name="Título 1 15 14" xfId="22201"/>
    <cellStyle name="Título 1 15 15" xfId="23609"/>
    <cellStyle name="Título 1 15 16" xfId="25017"/>
    <cellStyle name="Título 1 15 17" xfId="26425"/>
    <cellStyle name="Título 1 15 18" xfId="27833"/>
    <cellStyle name="Título 1 15 19" xfId="29242"/>
    <cellStyle name="Título 1 15 2" xfId="8805"/>
    <cellStyle name="Título 1 15 20" xfId="25641"/>
    <cellStyle name="Título 1 15 21" xfId="35709"/>
    <cellStyle name="Título 1 15 22" xfId="31873"/>
    <cellStyle name="Título 1 15 23" xfId="34410"/>
    <cellStyle name="Título 1 15 24" xfId="36287"/>
    <cellStyle name="Título 1 15 25" xfId="37695"/>
    <cellStyle name="Título 1 15 26" xfId="39101"/>
    <cellStyle name="Título 1 15 27" xfId="40506"/>
    <cellStyle name="Título 1 15 28" xfId="41910"/>
    <cellStyle name="Título 1 15 29" xfId="43310"/>
    <cellStyle name="Título 1 15 3" xfId="10173"/>
    <cellStyle name="Título 1 15 30" xfId="44707"/>
    <cellStyle name="Título 1 15 31" xfId="46099"/>
    <cellStyle name="Título 1 15 32" xfId="47476"/>
    <cellStyle name="Título 1 15 33" xfId="48841"/>
    <cellStyle name="Título 1 15 34" xfId="50182"/>
    <cellStyle name="Título 1 15 35" xfId="51495"/>
    <cellStyle name="Título 1 15 36" xfId="52779"/>
    <cellStyle name="Título 1 15 37" xfId="53998"/>
    <cellStyle name="Título 1 15 4" xfId="8729"/>
    <cellStyle name="Título 1 15 5" xfId="8776"/>
    <cellStyle name="Título 1 15 6" xfId="10937"/>
    <cellStyle name="Título 1 15 7" xfId="12345"/>
    <cellStyle name="Título 1 15 8" xfId="13753"/>
    <cellStyle name="Título 1 15 9" xfId="15161"/>
    <cellStyle name="Título 1 16" xfId="4356"/>
    <cellStyle name="Título 1 16 10" xfId="14394"/>
    <cellStyle name="Título 1 16 11" xfId="15802"/>
    <cellStyle name="Título 1 16 12" xfId="17210"/>
    <cellStyle name="Título 1 16 13" xfId="18618"/>
    <cellStyle name="Título 1 16 14" xfId="20026"/>
    <cellStyle name="Título 1 16 15" xfId="21434"/>
    <cellStyle name="Título 1 16 16" xfId="22842"/>
    <cellStyle name="Título 1 16 17" xfId="24250"/>
    <cellStyle name="Título 1 16 18" xfId="25658"/>
    <cellStyle name="Título 1 16 19" xfId="27066"/>
    <cellStyle name="Título 1 16 2" xfId="8917"/>
    <cellStyle name="Título 1 16 20" xfId="30791"/>
    <cellStyle name="Título 1 16 21" xfId="24582"/>
    <cellStyle name="Título 1 16 22" xfId="33677"/>
    <cellStyle name="Título 1 16 23" xfId="34018"/>
    <cellStyle name="Título 1 16 24" xfId="30773"/>
    <cellStyle name="Título 1 16 25" xfId="35209"/>
    <cellStyle name="Título 1 16 26" xfId="36929"/>
    <cellStyle name="Título 1 16 27" xfId="38337"/>
    <cellStyle name="Título 1 16 28" xfId="39743"/>
    <cellStyle name="Título 1 16 29" xfId="41148"/>
    <cellStyle name="Título 1 16 3" xfId="9500"/>
    <cellStyle name="Título 1 16 30" xfId="42550"/>
    <cellStyle name="Título 1 16 31" xfId="43949"/>
    <cellStyle name="Título 1 16 32" xfId="45345"/>
    <cellStyle name="Título 1 16 33" xfId="46733"/>
    <cellStyle name="Título 1 16 34" xfId="48103"/>
    <cellStyle name="Título 1 16 35" xfId="49456"/>
    <cellStyle name="Título 1 16 36" xfId="50783"/>
    <cellStyle name="Título 1 16 37" xfId="52087"/>
    <cellStyle name="Título 1 16 4" xfId="8995"/>
    <cellStyle name="Título 1 16 5" xfId="5549"/>
    <cellStyle name="Título 1 16 6" xfId="9852"/>
    <cellStyle name="Título 1 16 7" xfId="10404"/>
    <cellStyle name="Título 1 16 8" xfId="11578"/>
    <cellStyle name="Título 1 16 9" xfId="12986"/>
    <cellStyle name="Título 1 17" xfId="4480"/>
    <cellStyle name="Título 1 17 10" xfId="17742"/>
    <cellStyle name="Título 1 17 11" xfId="19150"/>
    <cellStyle name="Título 1 17 12" xfId="20558"/>
    <cellStyle name="Título 1 17 13" xfId="21966"/>
    <cellStyle name="Título 1 17 14" xfId="23374"/>
    <cellStyle name="Título 1 17 15" xfId="24782"/>
    <cellStyle name="Título 1 17 16" xfId="26190"/>
    <cellStyle name="Título 1 17 17" xfId="27598"/>
    <cellStyle name="Título 1 17 18" xfId="29006"/>
    <cellStyle name="Título 1 17 19" xfId="30415"/>
    <cellStyle name="Título 1 17 2" xfId="9027"/>
    <cellStyle name="Título 1 17 20" xfId="35746"/>
    <cellStyle name="Título 1 17 21" xfId="32523"/>
    <cellStyle name="Título 1 17 22" xfId="31773"/>
    <cellStyle name="Título 1 17 23" xfId="36051"/>
    <cellStyle name="Título 1 17 24" xfId="37459"/>
    <cellStyle name="Título 1 17 25" xfId="38865"/>
    <cellStyle name="Título 1 17 26" xfId="40271"/>
    <cellStyle name="Título 1 17 27" xfId="41675"/>
    <cellStyle name="Título 1 17 28" xfId="43075"/>
    <cellStyle name="Título 1 17 29" xfId="44474"/>
    <cellStyle name="Título 1 17 3" xfId="8822"/>
    <cellStyle name="Título 1 17 30" xfId="45867"/>
    <cellStyle name="Título 1 17 31" xfId="47244"/>
    <cellStyle name="Título 1 17 32" xfId="48610"/>
    <cellStyle name="Título 1 17 33" xfId="49960"/>
    <cellStyle name="Título 1 17 34" xfId="51278"/>
    <cellStyle name="Título 1 17 35" xfId="52571"/>
    <cellStyle name="Título 1 17 36" xfId="53809"/>
    <cellStyle name="Título 1 17 37" xfId="54960"/>
    <cellStyle name="Título 1 17 4" xfId="8978"/>
    <cellStyle name="Título 1 17 5" xfId="10702"/>
    <cellStyle name="Título 1 17 6" xfId="12110"/>
    <cellStyle name="Título 1 17 7" xfId="13518"/>
    <cellStyle name="Título 1 17 8" xfId="14926"/>
    <cellStyle name="Título 1 17 9" xfId="16334"/>
    <cellStyle name="Título 1 18" xfId="4595"/>
    <cellStyle name="Título 1 18 10" xfId="19154"/>
    <cellStyle name="Título 1 18 11" xfId="20562"/>
    <cellStyle name="Título 1 18 12" xfId="21970"/>
    <cellStyle name="Título 1 18 13" xfId="23378"/>
    <cellStyle name="Título 1 18 14" xfId="24786"/>
    <cellStyle name="Título 1 18 15" xfId="26194"/>
    <cellStyle name="Título 1 18 16" xfId="27602"/>
    <cellStyle name="Título 1 18 17" xfId="29010"/>
    <cellStyle name="Título 1 18 18" xfId="30419"/>
    <cellStyle name="Título 1 18 19" xfId="31827"/>
    <cellStyle name="Título 1 18 2" xfId="9134"/>
    <cellStyle name="Título 1 18 20" xfId="33177"/>
    <cellStyle name="Título 1 18 21" xfId="33295"/>
    <cellStyle name="Título 1 18 22" xfId="36055"/>
    <cellStyle name="Título 1 18 23" xfId="37463"/>
    <cellStyle name="Título 1 18 24" xfId="38869"/>
    <cellStyle name="Título 1 18 25" xfId="40275"/>
    <cellStyle name="Título 1 18 26" xfId="41679"/>
    <cellStyle name="Título 1 18 27" xfId="43079"/>
    <cellStyle name="Título 1 18 28" xfId="44478"/>
    <cellStyle name="Título 1 18 29" xfId="45871"/>
    <cellStyle name="Título 1 18 3" xfId="7716"/>
    <cellStyle name="Título 1 18 30" xfId="47248"/>
    <cellStyle name="Título 1 18 31" xfId="48614"/>
    <cellStyle name="Título 1 18 32" xfId="49964"/>
    <cellStyle name="Título 1 18 33" xfId="51282"/>
    <cellStyle name="Título 1 18 34" xfId="52575"/>
    <cellStyle name="Título 1 18 35" xfId="53813"/>
    <cellStyle name="Título 1 18 36" xfId="54964"/>
    <cellStyle name="Título 1 18 37" xfId="56011"/>
    <cellStyle name="Título 1 18 4" xfId="10706"/>
    <cellStyle name="Título 1 18 5" xfId="12114"/>
    <cellStyle name="Título 1 18 6" xfId="13522"/>
    <cellStyle name="Título 1 18 7" xfId="14930"/>
    <cellStyle name="Título 1 18 8" xfId="16338"/>
    <cellStyle name="Título 1 18 9" xfId="17746"/>
    <cellStyle name="Título 1 19" xfId="4731"/>
    <cellStyle name="Título 1 19 10" xfId="16676"/>
    <cellStyle name="Título 1 19 11" xfId="18084"/>
    <cellStyle name="Título 1 19 12" xfId="19492"/>
    <cellStyle name="Título 1 19 13" xfId="20900"/>
    <cellStyle name="Título 1 19 14" xfId="22308"/>
    <cellStyle name="Título 1 19 15" xfId="23716"/>
    <cellStyle name="Título 1 19 16" xfId="25124"/>
    <cellStyle name="Título 1 19 17" xfId="26532"/>
    <cellStyle name="Título 1 19 18" xfId="27940"/>
    <cellStyle name="Título 1 19 19" xfId="29349"/>
    <cellStyle name="Título 1 19 2" xfId="9258"/>
    <cellStyle name="Título 1 19 20" xfId="31541"/>
    <cellStyle name="Título 1 19 21" xfId="34742"/>
    <cellStyle name="Título 1 19 22" xfId="30151"/>
    <cellStyle name="Título 1 19 23" xfId="34522"/>
    <cellStyle name="Título 1 19 24" xfId="36394"/>
    <cellStyle name="Título 1 19 25" xfId="37802"/>
    <cellStyle name="Título 1 19 26" xfId="39208"/>
    <cellStyle name="Título 1 19 27" xfId="40613"/>
    <cellStyle name="Título 1 19 28" xfId="42017"/>
    <cellStyle name="Título 1 19 29" xfId="43417"/>
    <cellStyle name="Título 1 19 3" xfId="9765"/>
    <cellStyle name="Título 1 19 30" xfId="44814"/>
    <cellStyle name="Título 1 19 31" xfId="46206"/>
    <cellStyle name="Título 1 19 32" xfId="47583"/>
    <cellStyle name="Título 1 19 33" xfId="48945"/>
    <cellStyle name="Título 1 19 34" xfId="50284"/>
    <cellStyle name="Título 1 19 35" xfId="51594"/>
    <cellStyle name="Título 1 19 36" xfId="52874"/>
    <cellStyle name="Título 1 19 37" xfId="54089"/>
    <cellStyle name="Título 1 19 4" xfId="7870"/>
    <cellStyle name="Título 1 19 5" xfId="8975"/>
    <cellStyle name="Título 1 19 6" xfId="11044"/>
    <cellStyle name="Título 1 19 7" xfId="12452"/>
    <cellStyle name="Título 1 19 8" xfId="13860"/>
    <cellStyle name="Título 1 19 9" xfId="15268"/>
    <cellStyle name="Título 1 2" xfId="307"/>
    <cellStyle name="Título 1 2 10" xfId="808"/>
    <cellStyle name="Título 1 2 11" xfId="693"/>
    <cellStyle name="Título 1 2 12" xfId="908"/>
    <cellStyle name="Título 1 2 13" xfId="1068"/>
    <cellStyle name="Título 1 2 14" xfId="1228"/>
    <cellStyle name="Título 1 2 15" xfId="1388"/>
    <cellStyle name="Título 1 2 16" xfId="2295"/>
    <cellStyle name="Título 1 2 17" xfId="2061"/>
    <cellStyle name="Título 1 2 18" xfId="2348"/>
    <cellStyle name="Título 1 2 19" xfId="2304"/>
    <cellStyle name="Título 1 2 2" xfId="376"/>
    <cellStyle name="Título 1 2 20" xfId="2949"/>
    <cellStyle name="Título 1 2 3" xfId="433"/>
    <cellStyle name="Título 1 2 4" xfId="535"/>
    <cellStyle name="Título 1 2 5" xfId="592"/>
    <cellStyle name="Título 1 2 5 2" xfId="57913"/>
    <cellStyle name="Título 1 2 6" xfId="649"/>
    <cellStyle name="Título 1 2 6 2" xfId="57992"/>
    <cellStyle name="Título 1 2 7" xfId="590"/>
    <cellStyle name="Título 1 2 7 2" xfId="58061"/>
    <cellStyle name="Título 1 2 8" xfId="715"/>
    <cellStyle name="Título 1 2 9" xfId="724"/>
    <cellStyle name="Título 1 20" xfId="4854"/>
    <cellStyle name="Título 1 20 10" xfId="16582"/>
    <cellStyle name="Título 1 20 11" xfId="17990"/>
    <cellStyle name="Título 1 20 12" xfId="19398"/>
    <cellStyle name="Título 1 20 13" xfId="20806"/>
    <cellStyle name="Título 1 20 14" xfId="22214"/>
    <cellStyle name="Título 1 20 15" xfId="23622"/>
    <cellStyle name="Título 1 20 16" xfId="25030"/>
    <cellStyle name="Título 1 20 17" xfId="26438"/>
    <cellStyle name="Título 1 20 18" xfId="27846"/>
    <cellStyle name="Título 1 20 19" xfId="29255"/>
    <cellStyle name="Título 1 20 2" xfId="9372"/>
    <cellStyle name="Título 1 20 20" xfId="35707"/>
    <cellStyle name="Título 1 20 21" xfId="23322"/>
    <cellStyle name="Título 1 20 22" xfId="33919"/>
    <cellStyle name="Título 1 20 23" xfId="34423"/>
    <cellStyle name="Título 1 20 24" xfId="36300"/>
    <cellStyle name="Título 1 20 25" xfId="37708"/>
    <cellStyle name="Título 1 20 26" xfId="39114"/>
    <cellStyle name="Título 1 20 27" xfId="40519"/>
    <cellStyle name="Título 1 20 28" xfId="41923"/>
    <cellStyle name="Título 1 20 29" xfId="43323"/>
    <cellStyle name="Título 1 20 3" xfId="8727"/>
    <cellStyle name="Título 1 20 30" xfId="44720"/>
    <cellStyle name="Título 1 20 31" xfId="46112"/>
    <cellStyle name="Título 1 20 32" xfId="47489"/>
    <cellStyle name="Título 1 20 33" xfId="48853"/>
    <cellStyle name="Título 1 20 34" xfId="50194"/>
    <cellStyle name="Título 1 20 35" xfId="51507"/>
    <cellStyle name="Título 1 20 36" xfId="52790"/>
    <cellStyle name="Título 1 20 37" xfId="54007"/>
    <cellStyle name="Título 1 20 4" xfId="6442"/>
    <cellStyle name="Título 1 20 5" xfId="10186"/>
    <cellStyle name="Título 1 20 6" xfId="10950"/>
    <cellStyle name="Título 1 20 7" xfId="12358"/>
    <cellStyle name="Título 1 20 8" xfId="13766"/>
    <cellStyle name="Título 1 20 9" xfId="15174"/>
    <cellStyle name="Título 1 21" xfId="4978"/>
    <cellStyle name="Título 1 21 10" xfId="20963"/>
    <cellStyle name="Título 1 21 11" xfId="22371"/>
    <cellStyle name="Título 1 21 12" xfId="23779"/>
    <cellStyle name="Título 1 21 13" xfId="25187"/>
    <cellStyle name="Título 1 21 14" xfId="26595"/>
    <cellStyle name="Título 1 21 15" xfId="28003"/>
    <cellStyle name="Título 1 21 16" xfId="29412"/>
    <cellStyle name="Título 1 21 17" xfId="30821"/>
    <cellStyle name="Título 1 21 18" xfId="32229"/>
    <cellStyle name="Título 1 21 19" xfId="33637"/>
    <cellStyle name="Título 1 21 2" xfId="9482"/>
    <cellStyle name="Título 1 21 20" xfId="34702"/>
    <cellStyle name="Título 1 21 21" xfId="36457"/>
    <cellStyle name="Título 1 21 22" xfId="37865"/>
    <cellStyle name="Título 1 21 23" xfId="39271"/>
    <cellStyle name="Título 1 21 24" xfId="40676"/>
    <cellStyle name="Título 1 21 25" xfId="42080"/>
    <cellStyle name="Título 1 21 26" xfId="43479"/>
    <cellStyle name="Título 1 21 27" xfId="44875"/>
    <cellStyle name="Título 1 21 28" xfId="46267"/>
    <cellStyle name="Título 1 21 29" xfId="47644"/>
    <cellStyle name="Título 1 21 3" xfId="11107"/>
    <cellStyle name="Título 1 21 30" xfId="49003"/>
    <cellStyle name="Título 1 21 31" xfId="50342"/>
    <cellStyle name="Título 1 21 32" xfId="51652"/>
    <cellStyle name="Título 1 21 33" xfId="52928"/>
    <cellStyle name="Título 1 21 34" xfId="54135"/>
    <cellStyle name="Título 1 21 35" xfId="55255"/>
    <cellStyle name="Título 1 21 36" xfId="56263"/>
    <cellStyle name="Título 1 21 37" xfId="57080"/>
    <cellStyle name="Título 1 21 4" xfId="12515"/>
    <cellStyle name="Título 1 21 5" xfId="13923"/>
    <cellStyle name="Título 1 21 6" xfId="15331"/>
    <cellStyle name="Título 1 21 7" xfId="16739"/>
    <cellStyle name="Título 1 21 8" xfId="18147"/>
    <cellStyle name="Título 1 21 9" xfId="19555"/>
    <cellStyle name="Título 1 22" xfId="5098"/>
    <cellStyle name="Título 1 22 10" xfId="15931"/>
    <cellStyle name="Título 1 22 11" xfId="17339"/>
    <cellStyle name="Título 1 22 12" xfId="18747"/>
    <cellStyle name="Título 1 22 13" xfId="20155"/>
    <cellStyle name="Título 1 22 14" xfId="21563"/>
    <cellStyle name="Título 1 22 15" xfId="22971"/>
    <cellStyle name="Título 1 22 16" xfId="24379"/>
    <cellStyle name="Título 1 22 17" xfId="25787"/>
    <cellStyle name="Título 1 22 18" xfId="27195"/>
    <cellStyle name="Título 1 22 19" xfId="28603"/>
    <cellStyle name="Título 1 22 2" xfId="9592"/>
    <cellStyle name="Título 1 22 20" xfId="16323"/>
    <cellStyle name="Título 1 22 21" xfId="32549"/>
    <cellStyle name="Título 1 22 22" xfId="34625"/>
    <cellStyle name="Título 1 22 23" xfId="32934"/>
    <cellStyle name="Título 1 22 24" xfId="35245"/>
    <cellStyle name="Título 1 22 25" xfId="37058"/>
    <cellStyle name="Título 1 22 26" xfId="38466"/>
    <cellStyle name="Título 1 22 27" xfId="39872"/>
    <cellStyle name="Título 1 22 28" xfId="41277"/>
    <cellStyle name="Título 1 22 29" xfId="42679"/>
    <cellStyle name="Título 1 22 3" xfId="10376"/>
    <cellStyle name="Título 1 22 30" xfId="44078"/>
    <cellStyle name="Título 1 22 31" xfId="45474"/>
    <cellStyle name="Título 1 22 32" xfId="46860"/>
    <cellStyle name="Título 1 22 33" xfId="48230"/>
    <cellStyle name="Título 1 22 34" xfId="49582"/>
    <cellStyle name="Título 1 22 35" xfId="50908"/>
    <cellStyle name="Título 1 22 36" xfId="52211"/>
    <cellStyle name="Título 1 22 37" xfId="53464"/>
    <cellStyle name="Título 1 22 4" xfId="10291"/>
    <cellStyle name="Título 1 22 5" xfId="7913"/>
    <cellStyle name="Título 1 22 6" xfId="8671"/>
    <cellStyle name="Título 1 22 7" xfId="11707"/>
    <cellStyle name="Título 1 22 8" xfId="13115"/>
    <cellStyle name="Título 1 22 9" xfId="14523"/>
    <cellStyle name="Título 1 23" xfId="5229"/>
    <cellStyle name="Título 1 23 10" xfId="16474"/>
    <cellStyle name="Título 1 23 11" xfId="17882"/>
    <cellStyle name="Título 1 23 12" xfId="19290"/>
    <cellStyle name="Título 1 23 13" xfId="20698"/>
    <cellStyle name="Título 1 23 14" xfId="22106"/>
    <cellStyle name="Título 1 23 15" xfId="23514"/>
    <cellStyle name="Título 1 23 16" xfId="24922"/>
    <cellStyle name="Título 1 23 17" xfId="26330"/>
    <cellStyle name="Título 1 23 18" xfId="27738"/>
    <cellStyle name="Título 1 23 19" xfId="29147"/>
    <cellStyle name="Título 1 23 2" xfId="9721"/>
    <cellStyle name="Título 1 23 20" xfId="33484"/>
    <cellStyle name="Título 1 23 21" xfId="27734"/>
    <cellStyle name="Título 1 23 22" xfId="20552"/>
    <cellStyle name="Título 1 23 23" xfId="29893"/>
    <cellStyle name="Título 1 23 24" xfId="36192"/>
    <cellStyle name="Título 1 23 25" xfId="37600"/>
    <cellStyle name="Título 1 23 26" xfId="39006"/>
    <cellStyle name="Título 1 23 27" xfId="40412"/>
    <cellStyle name="Título 1 23 28" xfId="41816"/>
    <cellStyle name="Título 1 23 29" xfId="43216"/>
    <cellStyle name="Título 1 23 3" xfId="8954"/>
    <cellStyle name="Título 1 23 30" xfId="44614"/>
    <cellStyle name="Título 1 23 31" xfId="46006"/>
    <cellStyle name="Título 1 23 32" xfId="47383"/>
    <cellStyle name="Título 1 23 33" xfId="48748"/>
    <cellStyle name="Título 1 23 34" xfId="50090"/>
    <cellStyle name="Título 1 23 35" xfId="51403"/>
    <cellStyle name="Título 1 23 36" xfId="52689"/>
    <cellStyle name="Título 1 23 37" xfId="53917"/>
    <cellStyle name="Título 1 23 4" xfId="8040"/>
    <cellStyle name="Título 1 23 5" xfId="10037"/>
    <cellStyle name="Título 1 23 6" xfId="10842"/>
    <cellStyle name="Título 1 23 7" xfId="12250"/>
    <cellStyle name="Título 1 23 8" xfId="13658"/>
    <cellStyle name="Título 1 23 9" xfId="15066"/>
    <cellStyle name="Título 1 24" xfId="5355"/>
    <cellStyle name="Título 1 24 10" xfId="21062"/>
    <cellStyle name="Título 1 24 11" xfId="22470"/>
    <cellStyle name="Título 1 24 12" xfId="23878"/>
    <cellStyle name="Título 1 24 13" xfId="25286"/>
    <cellStyle name="Título 1 24 14" xfId="26694"/>
    <cellStyle name="Título 1 24 15" xfId="28102"/>
    <cellStyle name="Título 1 24 16" xfId="29511"/>
    <cellStyle name="Título 1 24 17" xfId="30920"/>
    <cellStyle name="Título 1 24 18" xfId="32328"/>
    <cellStyle name="Título 1 24 19" xfId="33735"/>
    <cellStyle name="Título 1 24 2" xfId="9844"/>
    <cellStyle name="Título 1 24 20" xfId="28043"/>
    <cellStyle name="Título 1 24 21" xfId="36556"/>
    <cellStyle name="Título 1 24 22" xfId="37964"/>
    <cellStyle name="Título 1 24 23" xfId="39370"/>
    <cellStyle name="Título 1 24 24" xfId="40775"/>
    <cellStyle name="Título 1 24 25" xfId="42179"/>
    <cellStyle name="Título 1 24 26" xfId="43578"/>
    <cellStyle name="Título 1 24 27" xfId="44974"/>
    <cellStyle name="Título 1 24 28" xfId="46365"/>
    <cellStyle name="Título 1 24 29" xfId="47739"/>
    <cellStyle name="Título 1 24 3" xfId="11206"/>
    <cellStyle name="Título 1 24 30" xfId="49098"/>
    <cellStyle name="Título 1 24 31" xfId="50436"/>
    <cellStyle name="Título 1 24 32" xfId="51744"/>
    <cellStyle name="Título 1 24 33" xfId="53016"/>
    <cellStyle name="Título 1 24 34" xfId="54220"/>
    <cellStyle name="Título 1 24 35" xfId="55332"/>
    <cellStyle name="Título 1 24 36" xfId="56333"/>
    <cellStyle name="Título 1 24 37" xfId="57135"/>
    <cellStyle name="Título 1 24 4" xfId="12614"/>
    <cellStyle name="Título 1 24 5" xfId="14022"/>
    <cellStyle name="Título 1 24 6" xfId="15430"/>
    <cellStyle name="Título 1 24 7" xfId="16838"/>
    <cellStyle name="Título 1 24 8" xfId="18246"/>
    <cellStyle name="Título 1 24 9" xfId="19654"/>
    <cellStyle name="Título 1 25" xfId="5481"/>
    <cellStyle name="Título 1 25 10" xfId="20331"/>
    <cellStyle name="Título 1 25 11" xfId="21739"/>
    <cellStyle name="Título 1 25 12" xfId="23147"/>
    <cellStyle name="Título 1 25 13" xfId="24555"/>
    <cellStyle name="Título 1 25 14" xfId="25963"/>
    <cellStyle name="Título 1 25 15" xfId="27371"/>
    <cellStyle name="Título 1 25 16" xfId="28779"/>
    <cellStyle name="Título 1 25 17" xfId="30189"/>
    <cellStyle name="Título 1 25 18" xfId="31596"/>
    <cellStyle name="Título 1 25 19" xfId="33006"/>
    <cellStyle name="Título 1 25 2" xfId="9965"/>
    <cellStyle name="Título 1 25 20" xfId="33708"/>
    <cellStyle name="Título 1 25 21" xfId="35825"/>
    <cellStyle name="Título 1 25 22" xfId="37233"/>
    <cellStyle name="Título 1 25 23" xfId="38641"/>
    <cellStyle name="Título 1 25 24" xfId="40047"/>
    <cellStyle name="Título 1 25 25" xfId="41452"/>
    <cellStyle name="Título 1 25 26" xfId="42852"/>
    <cellStyle name="Título 1 25 27" xfId="44251"/>
    <cellStyle name="Título 1 25 28" xfId="45646"/>
    <cellStyle name="Título 1 25 29" xfId="47029"/>
    <cellStyle name="Título 1 25 3" xfId="10475"/>
    <cellStyle name="Título 1 25 30" xfId="48397"/>
    <cellStyle name="Título 1 25 31" xfId="49748"/>
    <cellStyle name="Título 1 25 32" xfId="51068"/>
    <cellStyle name="Título 1 25 33" xfId="52366"/>
    <cellStyle name="Título 1 25 34" xfId="53611"/>
    <cellStyle name="Título 1 25 35" xfId="54782"/>
    <cellStyle name="Título 1 25 36" xfId="55847"/>
    <cellStyle name="Título 1 25 37" xfId="56766"/>
    <cellStyle name="Título 1 25 4" xfId="11883"/>
    <cellStyle name="Título 1 25 5" xfId="13291"/>
    <cellStyle name="Título 1 25 6" xfId="14699"/>
    <cellStyle name="Título 1 25 7" xfId="16107"/>
    <cellStyle name="Título 1 25 8" xfId="17515"/>
    <cellStyle name="Título 1 25 9" xfId="18923"/>
    <cellStyle name="Título 1 26" xfId="5603"/>
    <cellStyle name="Título 1 26 10" xfId="17737"/>
    <cellStyle name="Título 1 26 11" xfId="19145"/>
    <cellStyle name="Título 1 26 12" xfId="20553"/>
    <cellStyle name="Título 1 26 13" xfId="21961"/>
    <cellStyle name="Título 1 26 14" xfId="23369"/>
    <cellStyle name="Título 1 26 15" xfId="24777"/>
    <cellStyle name="Título 1 26 16" xfId="26185"/>
    <cellStyle name="Título 1 26 17" xfId="27593"/>
    <cellStyle name="Título 1 26 18" xfId="29001"/>
    <cellStyle name="Título 1 26 19" xfId="30410"/>
    <cellStyle name="Título 1 26 2" xfId="10084"/>
    <cellStyle name="Título 1 26 20" xfId="30712"/>
    <cellStyle name="Título 1 26 21" xfId="17660"/>
    <cellStyle name="Título 1 26 22" xfId="34154"/>
    <cellStyle name="Título 1 26 23" xfId="36046"/>
    <cellStyle name="Título 1 26 24" xfId="37454"/>
    <cellStyle name="Título 1 26 25" xfId="38860"/>
    <cellStyle name="Título 1 26 26" xfId="40266"/>
    <cellStyle name="Título 1 26 27" xfId="41670"/>
    <cellStyle name="Título 1 26 28" xfId="43070"/>
    <cellStyle name="Título 1 26 29" xfId="44469"/>
    <cellStyle name="Título 1 26 3" xfId="7934"/>
    <cellStyle name="Título 1 26 30" xfId="45862"/>
    <cellStyle name="Título 1 26 31" xfId="47240"/>
    <cellStyle name="Título 1 26 32" xfId="48606"/>
    <cellStyle name="Título 1 26 33" xfId="49956"/>
    <cellStyle name="Título 1 26 34" xfId="51274"/>
    <cellStyle name="Título 1 26 35" xfId="52567"/>
    <cellStyle name="Título 1 26 36" xfId="53805"/>
    <cellStyle name="Título 1 26 37" xfId="54957"/>
    <cellStyle name="Título 1 26 4" xfId="8070"/>
    <cellStyle name="Título 1 26 5" xfId="10697"/>
    <cellStyle name="Título 1 26 6" xfId="12105"/>
    <cellStyle name="Título 1 26 7" xfId="13513"/>
    <cellStyle name="Título 1 26 8" xfId="14921"/>
    <cellStyle name="Título 1 26 9" xfId="16329"/>
    <cellStyle name="Título 1 27" xfId="4695"/>
    <cellStyle name="Título 1 27 10" xfId="9603"/>
    <cellStyle name="Título 1 27 11" xfId="9180"/>
    <cellStyle name="Título 1 27 12" xfId="11399"/>
    <cellStyle name="Título 1 27 13" xfId="12807"/>
    <cellStyle name="Título 1 27 14" xfId="14215"/>
    <cellStyle name="Título 1 27 15" xfId="15623"/>
    <cellStyle name="Título 1 27 16" xfId="17031"/>
    <cellStyle name="Título 1 27 17" xfId="18439"/>
    <cellStyle name="Título 1 27 18" xfId="19847"/>
    <cellStyle name="Título 1 27 19" xfId="21255"/>
    <cellStyle name="Título 1 27 2" xfId="9232"/>
    <cellStyle name="Título 1 27 20" xfId="29181"/>
    <cellStyle name="Título 1 27 21" xfId="32518"/>
    <cellStyle name="Título 1 27 22" xfId="35595"/>
    <cellStyle name="Título 1 27 23" xfId="33176"/>
    <cellStyle name="Título 1 27 24" xfId="27649"/>
    <cellStyle name="Título 1 27 25" xfId="28482"/>
    <cellStyle name="Título 1 27 26" xfId="31328"/>
    <cellStyle name="Título 1 27 27" xfId="34135"/>
    <cellStyle name="Título 1 27 28" xfId="24610"/>
    <cellStyle name="Título 1 27 29" xfId="34899"/>
    <cellStyle name="Título 1 27 3" xfId="10132"/>
    <cellStyle name="Título 1 27 30" xfId="36749"/>
    <cellStyle name="Título 1 27 31" xfId="38157"/>
    <cellStyle name="Título 1 27 32" xfId="39563"/>
    <cellStyle name="Título 1 27 33" xfId="40968"/>
    <cellStyle name="Título 1 27 34" xfId="42371"/>
    <cellStyle name="Título 1 27 35" xfId="43770"/>
    <cellStyle name="Título 1 27 36" xfId="45166"/>
    <cellStyle name="Título 1 27 37" xfId="46556"/>
    <cellStyle name="Título 1 27 4" xfId="7728"/>
    <cellStyle name="Título 1 27 5" xfId="8589"/>
    <cellStyle name="Título 1 27 6" xfId="8280"/>
    <cellStyle name="Título 1 27 7" xfId="10156"/>
    <cellStyle name="Título 1 27 8" xfId="10285"/>
    <cellStyle name="Título 1 27 9" xfId="5961"/>
    <cellStyle name="Título 1 28" xfId="5870"/>
    <cellStyle name="Título 1 28 10" xfId="21438"/>
    <cellStyle name="Título 1 28 11" xfId="22846"/>
    <cellStyle name="Título 1 28 12" xfId="24254"/>
    <cellStyle name="Título 1 28 13" xfId="25662"/>
    <cellStyle name="Título 1 28 14" xfId="27070"/>
    <cellStyle name="Título 1 28 15" xfId="28478"/>
    <cellStyle name="Título 1 28 16" xfId="29888"/>
    <cellStyle name="Título 1 28 17" xfId="31295"/>
    <cellStyle name="Título 1 28 18" xfId="32705"/>
    <cellStyle name="Título 1 28 19" xfId="34111"/>
    <cellStyle name="Título 1 28 2" xfId="10329"/>
    <cellStyle name="Título 1 28 20" xfId="35213"/>
    <cellStyle name="Título 1 28 21" xfId="36933"/>
    <cellStyle name="Título 1 28 22" xfId="38341"/>
    <cellStyle name="Título 1 28 23" xfId="39747"/>
    <cellStyle name="Título 1 28 24" xfId="41152"/>
    <cellStyle name="Título 1 28 25" xfId="42554"/>
    <cellStyle name="Título 1 28 26" xfId="43953"/>
    <cellStyle name="Título 1 28 27" xfId="45349"/>
    <cellStyle name="Título 1 28 28" xfId="46737"/>
    <cellStyle name="Título 1 28 29" xfId="48107"/>
    <cellStyle name="Título 1 28 3" xfId="11582"/>
    <cellStyle name="Título 1 28 30" xfId="49460"/>
    <cellStyle name="Título 1 28 31" xfId="50787"/>
    <cellStyle name="Título 1 28 32" xfId="52091"/>
    <cellStyle name="Título 1 28 33" xfId="53350"/>
    <cellStyle name="Título 1 28 34" xfId="54542"/>
    <cellStyle name="Título 1 28 35" xfId="55632"/>
    <cellStyle name="Título 1 28 36" xfId="56591"/>
    <cellStyle name="Título 1 28 37" xfId="57336"/>
    <cellStyle name="Título 1 28 4" xfId="12990"/>
    <cellStyle name="Título 1 28 5" xfId="14398"/>
    <cellStyle name="Título 1 28 6" xfId="15806"/>
    <cellStyle name="Título 1 28 7" xfId="17214"/>
    <cellStyle name="Título 1 28 8" xfId="18622"/>
    <cellStyle name="Título 1 28 9" xfId="20030"/>
    <cellStyle name="Título 1 29" xfId="5997"/>
    <cellStyle name="Título 1 29 10" xfId="21712"/>
    <cellStyle name="Título 1 29 11" xfId="23120"/>
    <cellStyle name="Título 1 29 12" xfId="24528"/>
    <cellStyle name="Título 1 29 13" xfId="25936"/>
    <cellStyle name="Título 1 29 14" xfId="27344"/>
    <cellStyle name="Título 1 29 15" xfId="28752"/>
    <cellStyle name="Título 1 29 16" xfId="30162"/>
    <cellStyle name="Título 1 29 17" xfId="31569"/>
    <cellStyle name="Título 1 29 18" xfId="32979"/>
    <cellStyle name="Título 1 29 19" xfId="34385"/>
    <cellStyle name="Título 1 29 2" xfId="10448"/>
    <cellStyle name="Título 1 29 20" xfId="35798"/>
    <cellStyle name="Título 1 29 21" xfId="37206"/>
    <cellStyle name="Título 1 29 22" xfId="38614"/>
    <cellStyle name="Título 1 29 23" xfId="40020"/>
    <cellStyle name="Título 1 29 24" xfId="41425"/>
    <cellStyle name="Título 1 29 25" xfId="42827"/>
    <cellStyle name="Título 1 29 26" xfId="44226"/>
    <cellStyle name="Título 1 29 27" xfId="45622"/>
    <cellStyle name="Título 1 29 28" xfId="47006"/>
    <cellStyle name="Título 1 29 29" xfId="48375"/>
    <cellStyle name="Título 1 29 3" xfId="11856"/>
    <cellStyle name="Título 1 29 30" xfId="49726"/>
    <cellStyle name="Título 1 29 31" xfId="51048"/>
    <cellStyle name="Título 1 29 32" xfId="52346"/>
    <cellStyle name="Título 1 29 33" xfId="53591"/>
    <cellStyle name="Título 1 29 34" xfId="54762"/>
    <cellStyle name="Título 1 29 35" xfId="55831"/>
    <cellStyle name="Título 1 29 36" xfId="56756"/>
    <cellStyle name="Título 1 29 37" xfId="57462"/>
    <cellStyle name="Título 1 29 4" xfId="13264"/>
    <cellStyle name="Título 1 29 5" xfId="14672"/>
    <cellStyle name="Título 1 29 6" xfId="16080"/>
    <cellStyle name="Título 1 29 7" xfId="17488"/>
    <cellStyle name="Título 1 29 8" xfId="18896"/>
    <cellStyle name="Título 1 29 9" xfId="20304"/>
    <cellStyle name="Título 1 3" xfId="420"/>
    <cellStyle name="Título 1 3 10" xfId="1694"/>
    <cellStyle name="Título 1 3 11" xfId="1849"/>
    <cellStyle name="Título 1 3 12" xfId="2390"/>
    <cellStyle name="Título 1 3 13" xfId="2237"/>
    <cellStyle name="Título 1 3 14" xfId="2236"/>
    <cellStyle name="Título 1 3 15" xfId="2492"/>
    <cellStyle name="Título 1 3 16" xfId="3133"/>
    <cellStyle name="Título 1 3 2" xfId="791"/>
    <cellStyle name="Título 1 3 2 2" xfId="57953"/>
    <cellStyle name="Título 1 3 3" xfId="741"/>
    <cellStyle name="Título 1 3 3 2" xfId="58032"/>
    <cellStyle name="Título 1 3 4" xfId="635"/>
    <cellStyle name="Título 1 3 4 2" xfId="58101"/>
    <cellStyle name="Título 1 3 5" xfId="896"/>
    <cellStyle name="Título 1 3 6" xfId="1056"/>
    <cellStyle name="Título 1 3 7" xfId="1216"/>
    <cellStyle name="Título 1 3 8" xfId="1376"/>
    <cellStyle name="Título 1 3 9" xfId="1535"/>
    <cellStyle name="Título 1 30" xfId="6124"/>
    <cellStyle name="Título 1 30 10" xfId="21829"/>
    <cellStyle name="Título 1 30 11" xfId="23237"/>
    <cellStyle name="Título 1 30 12" xfId="24645"/>
    <cellStyle name="Título 1 30 13" xfId="26053"/>
    <cellStyle name="Título 1 30 14" xfId="27461"/>
    <cellStyle name="Título 1 30 15" xfId="28869"/>
    <cellStyle name="Título 1 30 16" xfId="30279"/>
    <cellStyle name="Título 1 30 17" xfId="31686"/>
    <cellStyle name="Título 1 30 18" xfId="33096"/>
    <cellStyle name="Título 1 30 19" xfId="34502"/>
    <cellStyle name="Título 1 30 2" xfId="10565"/>
    <cellStyle name="Título 1 30 20" xfId="35914"/>
    <cellStyle name="Título 1 30 21" xfId="37322"/>
    <cellStyle name="Título 1 30 22" xfId="38730"/>
    <cellStyle name="Título 1 30 23" xfId="40136"/>
    <cellStyle name="Título 1 30 24" xfId="41541"/>
    <cellStyle name="Título 1 30 25" xfId="42941"/>
    <cellStyle name="Título 1 30 26" xfId="44340"/>
    <cellStyle name="Título 1 30 27" xfId="45735"/>
    <cellStyle name="Título 1 30 28" xfId="47116"/>
    <cellStyle name="Título 1 30 29" xfId="48483"/>
    <cellStyle name="Título 1 30 3" xfId="11973"/>
    <cellStyle name="Título 1 30 30" xfId="49833"/>
    <cellStyle name="Título 1 30 31" xfId="51153"/>
    <cellStyle name="Título 1 30 32" xfId="52448"/>
    <cellStyle name="Título 1 30 33" xfId="53689"/>
    <cellStyle name="Título 1 30 34" xfId="54853"/>
    <cellStyle name="Título 1 30 35" xfId="55915"/>
    <cellStyle name="Título 1 30 36" xfId="56819"/>
    <cellStyle name="Título 1 30 37" xfId="57499"/>
    <cellStyle name="Título 1 30 4" xfId="13381"/>
    <cellStyle name="Título 1 30 5" xfId="14789"/>
    <cellStyle name="Título 1 30 6" xfId="16197"/>
    <cellStyle name="Título 1 30 7" xfId="17605"/>
    <cellStyle name="Título 1 30 8" xfId="19013"/>
    <cellStyle name="Título 1 30 9" xfId="20421"/>
    <cellStyle name="Título 1 31" xfId="6251"/>
    <cellStyle name="Título 1 31 10" xfId="21946"/>
    <cellStyle name="Título 1 31 11" xfId="23354"/>
    <cellStyle name="Título 1 31 12" xfId="24762"/>
    <cellStyle name="Título 1 31 13" xfId="26170"/>
    <cellStyle name="Título 1 31 14" xfId="27578"/>
    <cellStyle name="Título 1 31 15" xfId="28986"/>
    <cellStyle name="Título 1 31 16" xfId="30396"/>
    <cellStyle name="Título 1 31 17" xfId="31803"/>
    <cellStyle name="Título 1 31 18" xfId="33212"/>
    <cellStyle name="Título 1 31 19" xfId="34619"/>
    <cellStyle name="Título 1 31 2" xfId="10682"/>
    <cellStyle name="Título 1 31 20" xfId="36031"/>
    <cellStyle name="Título 1 31 21" xfId="37439"/>
    <cellStyle name="Título 1 31 22" xfId="38847"/>
    <cellStyle name="Título 1 31 23" xfId="40253"/>
    <cellStyle name="Título 1 31 24" xfId="41657"/>
    <cellStyle name="Título 1 31 25" xfId="43057"/>
    <cellStyle name="Título 1 31 26" xfId="44456"/>
    <cellStyle name="Título 1 31 27" xfId="45849"/>
    <cellStyle name="Título 1 31 28" xfId="47228"/>
    <cellStyle name="Título 1 31 29" xfId="48594"/>
    <cellStyle name="Título 1 31 3" xfId="12090"/>
    <cellStyle name="Título 1 31 30" xfId="49944"/>
    <cellStyle name="Título 1 31 31" xfId="51263"/>
    <cellStyle name="Título 1 31 32" xfId="52556"/>
    <cellStyle name="Título 1 31 33" xfId="53794"/>
    <cellStyle name="Título 1 31 34" xfId="54948"/>
    <cellStyle name="Título 1 31 35" xfId="55999"/>
    <cellStyle name="Título 1 31 36" xfId="56878"/>
    <cellStyle name="Título 1 31 37" xfId="57536"/>
    <cellStyle name="Título 1 31 4" xfId="13498"/>
    <cellStyle name="Título 1 31 5" xfId="14906"/>
    <cellStyle name="Título 1 31 6" xfId="16314"/>
    <cellStyle name="Título 1 31 7" xfId="17722"/>
    <cellStyle name="Título 1 31 8" xfId="19130"/>
    <cellStyle name="Título 1 31 9" xfId="20538"/>
    <cellStyle name="Título 1 32" xfId="6378"/>
    <cellStyle name="Título 1 32 10" xfId="22060"/>
    <cellStyle name="Título 1 32 11" xfId="23468"/>
    <cellStyle name="Título 1 32 12" xfId="24876"/>
    <cellStyle name="Título 1 32 13" xfId="26284"/>
    <cellStyle name="Título 1 32 14" xfId="27692"/>
    <cellStyle name="Título 1 32 15" xfId="29101"/>
    <cellStyle name="Título 1 32 16" xfId="30510"/>
    <cellStyle name="Título 1 32 17" xfId="31918"/>
    <cellStyle name="Título 1 32 18" xfId="33327"/>
    <cellStyle name="Título 1 32 19" xfId="34735"/>
    <cellStyle name="Título 1 32 2" xfId="10796"/>
    <cellStyle name="Título 1 32 20" xfId="36146"/>
    <cellStyle name="Título 1 32 21" xfId="37554"/>
    <cellStyle name="Título 1 32 22" xfId="38960"/>
    <cellStyle name="Título 1 32 23" xfId="40366"/>
    <cellStyle name="Título 1 32 24" xfId="41770"/>
    <cellStyle name="Título 1 32 25" xfId="43170"/>
    <cellStyle name="Título 1 32 26" xfId="44569"/>
    <cellStyle name="Título 1 32 27" xfId="45962"/>
    <cellStyle name="Título 1 32 28" xfId="47339"/>
    <cellStyle name="Título 1 32 29" xfId="48704"/>
    <cellStyle name="Título 1 32 3" xfId="12204"/>
    <cellStyle name="Título 1 32 30" xfId="50050"/>
    <cellStyle name="Título 1 32 31" xfId="51366"/>
    <cellStyle name="Título 1 32 32" xfId="52655"/>
    <cellStyle name="Título 1 32 33" xfId="53886"/>
    <cellStyle name="Título 1 32 34" xfId="55029"/>
    <cellStyle name="Título 1 32 35" xfId="56070"/>
    <cellStyle name="Título 1 32 36" xfId="56935"/>
    <cellStyle name="Título 1 32 37" xfId="57572"/>
    <cellStyle name="Título 1 32 4" xfId="13612"/>
    <cellStyle name="Título 1 32 5" xfId="15020"/>
    <cellStyle name="Título 1 32 6" xfId="16428"/>
    <cellStyle name="Título 1 32 7" xfId="17836"/>
    <cellStyle name="Título 1 32 8" xfId="19244"/>
    <cellStyle name="Título 1 32 9" xfId="20652"/>
    <cellStyle name="Título 1 33" xfId="6505"/>
    <cellStyle name="Título 1 33 10" xfId="22176"/>
    <cellStyle name="Título 1 33 11" xfId="23584"/>
    <cellStyle name="Título 1 33 12" xfId="24992"/>
    <cellStyle name="Título 1 33 13" xfId="26400"/>
    <cellStyle name="Título 1 33 14" xfId="27808"/>
    <cellStyle name="Título 1 33 15" xfId="29217"/>
    <cellStyle name="Título 1 33 16" xfId="30626"/>
    <cellStyle name="Título 1 33 17" xfId="32034"/>
    <cellStyle name="Título 1 33 18" xfId="33443"/>
    <cellStyle name="Título 1 33 19" xfId="34851"/>
    <cellStyle name="Título 1 33 2" xfId="10912"/>
    <cellStyle name="Título 1 33 20" xfId="36262"/>
    <cellStyle name="Título 1 33 21" xfId="37670"/>
    <cellStyle name="Título 1 33 22" xfId="39076"/>
    <cellStyle name="Título 1 33 23" xfId="40481"/>
    <cellStyle name="Título 1 33 24" xfId="41885"/>
    <cellStyle name="Título 1 33 25" xfId="43285"/>
    <cellStyle name="Título 1 33 26" xfId="44683"/>
    <cellStyle name="Título 1 33 27" xfId="46075"/>
    <cellStyle name="Título 1 33 28" xfId="47452"/>
    <cellStyle name="Título 1 33 29" xfId="48817"/>
    <cellStyle name="Título 1 33 3" xfId="12320"/>
    <cellStyle name="Título 1 33 30" xfId="50158"/>
    <cellStyle name="Título 1 33 31" xfId="51471"/>
    <cellStyle name="Título 1 33 32" xfId="52756"/>
    <cellStyle name="Título 1 33 33" xfId="53977"/>
    <cellStyle name="Título 1 33 34" xfId="55115"/>
    <cellStyle name="Título 1 33 35" xfId="56144"/>
    <cellStyle name="Título 1 33 36" xfId="56995"/>
    <cellStyle name="Título 1 33 37" xfId="57608"/>
    <cellStyle name="Título 1 33 4" xfId="13728"/>
    <cellStyle name="Título 1 33 5" xfId="15136"/>
    <cellStyle name="Título 1 33 6" xfId="16544"/>
    <cellStyle name="Título 1 33 7" xfId="17952"/>
    <cellStyle name="Título 1 33 8" xfId="19360"/>
    <cellStyle name="Título 1 33 9" xfId="20768"/>
    <cellStyle name="Título 1 34" xfId="6632"/>
    <cellStyle name="Título 1 34 10" xfId="22290"/>
    <cellStyle name="Título 1 34 11" xfId="23698"/>
    <cellStyle name="Título 1 34 12" xfId="25106"/>
    <cellStyle name="Título 1 34 13" xfId="26514"/>
    <cellStyle name="Título 1 34 14" xfId="27922"/>
    <cellStyle name="Título 1 34 15" xfId="29331"/>
    <cellStyle name="Título 1 34 16" xfId="30740"/>
    <cellStyle name="Título 1 34 17" xfId="32148"/>
    <cellStyle name="Título 1 34 18" xfId="33556"/>
    <cellStyle name="Título 1 34 19" xfId="34965"/>
    <cellStyle name="Título 1 34 2" xfId="11026"/>
    <cellStyle name="Título 1 34 20" xfId="36376"/>
    <cellStyle name="Título 1 34 21" xfId="37784"/>
    <cellStyle name="Título 1 34 22" xfId="39190"/>
    <cellStyle name="Título 1 34 23" xfId="40595"/>
    <cellStyle name="Título 1 34 24" xfId="41999"/>
    <cellStyle name="Título 1 34 25" xfId="43399"/>
    <cellStyle name="Título 1 34 26" xfId="44796"/>
    <cellStyle name="Título 1 34 27" xfId="46188"/>
    <cellStyle name="Título 1 34 28" xfId="47565"/>
    <cellStyle name="Título 1 34 29" xfId="48927"/>
    <cellStyle name="Título 1 34 3" xfId="12434"/>
    <cellStyle name="Título 1 34 30" xfId="50266"/>
    <cellStyle name="Título 1 34 31" xfId="51576"/>
    <cellStyle name="Título 1 34 32" xfId="52856"/>
    <cellStyle name="Título 1 34 33" xfId="54073"/>
    <cellStyle name="Título 1 34 34" xfId="55201"/>
    <cellStyle name="Título 1 34 35" xfId="56219"/>
    <cellStyle name="Título 1 34 36" xfId="57049"/>
    <cellStyle name="Título 1 34 37" xfId="57644"/>
    <cellStyle name="Título 1 34 4" xfId="13842"/>
    <cellStyle name="Título 1 34 5" xfId="15250"/>
    <cellStyle name="Título 1 34 6" xfId="16658"/>
    <cellStyle name="Título 1 34 7" xfId="18066"/>
    <cellStyle name="Título 1 34 8" xfId="19474"/>
    <cellStyle name="Título 1 34 9" xfId="20882"/>
    <cellStyle name="Título 1 35" xfId="6759"/>
    <cellStyle name="Título 1 35 10" xfId="22402"/>
    <cellStyle name="Título 1 35 11" xfId="23810"/>
    <cellStyle name="Título 1 35 12" xfId="25218"/>
    <cellStyle name="Título 1 35 13" xfId="26626"/>
    <cellStyle name="Título 1 35 14" xfId="28034"/>
    <cellStyle name="Título 1 35 15" xfId="29443"/>
    <cellStyle name="Título 1 35 16" xfId="30852"/>
    <cellStyle name="Título 1 35 17" xfId="32260"/>
    <cellStyle name="Título 1 35 18" xfId="33668"/>
    <cellStyle name="Título 1 35 19" xfId="35076"/>
    <cellStyle name="Título 1 35 2" xfId="11138"/>
    <cellStyle name="Título 1 35 20" xfId="36488"/>
    <cellStyle name="Título 1 35 21" xfId="37896"/>
    <cellStyle name="Título 1 35 22" xfId="39302"/>
    <cellStyle name="Título 1 35 23" xfId="40707"/>
    <cellStyle name="Título 1 35 24" xfId="42111"/>
    <cellStyle name="Título 1 35 25" xfId="43510"/>
    <cellStyle name="Título 1 35 26" xfId="44906"/>
    <cellStyle name="Título 1 35 27" xfId="46298"/>
    <cellStyle name="Título 1 35 28" xfId="47675"/>
    <cellStyle name="Título 1 35 29" xfId="49034"/>
    <cellStyle name="Título 1 35 3" xfId="12546"/>
    <cellStyle name="Título 1 35 30" xfId="50373"/>
    <cellStyle name="Título 1 35 31" xfId="51683"/>
    <cellStyle name="Título 1 35 32" xfId="52959"/>
    <cellStyle name="Título 1 35 33" xfId="54166"/>
    <cellStyle name="Título 1 35 34" xfId="55286"/>
    <cellStyle name="Título 1 35 35" xfId="56293"/>
    <cellStyle name="Título 1 35 36" xfId="57107"/>
    <cellStyle name="Título 1 35 37" xfId="57680"/>
    <cellStyle name="Título 1 35 4" xfId="13954"/>
    <cellStyle name="Título 1 35 5" xfId="15362"/>
    <cellStyle name="Título 1 35 6" xfId="16770"/>
    <cellStyle name="Título 1 35 7" xfId="18178"/>
    <cellStyle name="Título 1 35 8" xfId="19586"/>
    <cellStyle name="Título 1 35 9" xfId="20994"/>
    <cellStyle name="Título 1 36" xfId="6886"/>
    <cellStyle name="Título 1 36 10" xfId="22511"/>
    <cellStyle name="Título 1 36 11" xfId="23919"/>
    <cellStyle name="Título 1 36 12" xfId="25327"/>
    <cellStyle name="Título 1 36 13" xfId="26735"/>
    <cellStyle name="Título 1 36 14" xfId="28143"/>
    <cellStyle name="Título 1 36 15" xfId="29552"/>
    <cellStyle name="Título 1 36 16" xfId="30961"/>
    <cellStyle name="Título 1 36 17" xfId="32369"/>
    <cellStyle name="Título 1 36 18" xfId="33776"/>
    <cellStyle name="Título 1 36 19" xfId="35185"/>
    <cellStyle name="Título 1 36 2" xfId="11247"/>
    <cellStyle name="Título 1 36 20" xfId="36597"/>
    <cellStyle name="Título 1 36 21" xfId="38005"/>
    <cellStyle name="Título 1 36 22" xfId="39411"/>
    <cellStyle name="Título 1 36 23" xfId="40816"/>
    <cellStyle name="Título 1 36 24" xfId="42220"/>
    <cellStyle name="Título 1 36 25" xfId="43619"/>
    <cellStyle name="Título 1 36 26" xfId="45015"/>
    <cellStyle name="Título 1 36 27" xfId="46406"/>
    <cellStyle name="Título 1 36 28" xfId="47780"/>
    <cellStyle name="Título 1 36 29" xfId="49139"/>
    <cellStyle name="Título 1 36 3" xfId="12655"/>
    <cellStyle name="Título 1 36 30" xfId="50476"/>
    <cellStyle name="Título 1 36 31" xfId="51784"/>
    <cellStyle name="Título 1 36 32" xfId="53054"/>
    <cellStyle name="Título 1 36 33" xfId="54257"/>
    <cellStyle name="Título 1 36 34" xfId="55368"/>
    <cellStyle name="Título 1 36 35" xfId="56367"/>
    <cellStyle name="Título 1 36 36" xfId="57166"/>
    <cellStyle name="Título 1 36 37" xfId="57716"/>
    <cellStyle name="Título 1 36 4" xfId="14063"/>
    <cellStyle name="Título 1 36 5" xfId="15471"/>
    <cellStyle name="Título 1 36 6" xfId="16879"/>
    <cellStyle name="Título 1 36 7" xfId="18287"/>
    <cellStyle name="Título 1 36 8" xfId="19695"/>
    <cellStyle name="Título 1 36 9" xfId="21103"/>
    <cellStyle name="Título 1 37" xfId="7013"/>
    <cellStyle name="Título 1 37 10" xfId="22617"/>
    <cellStyle name="Título 1 37 11" xfId="24025"/>
    <cellStyle name="Título 1 37 12" xfId="25433"/>
    <cellStyle name="Título 1 37 13" xfId="26841"/>
    <cellStyle name="Título 1 37 14" xfId="28249"/>
    <cellStyle name="Título 1 37 15" xfId="29658"/>
    <cellStyle name="Título 1 37 16" xfId="31067"/>
    <cellStyle name="Título 1 37 17" xfId="32475"/>
    <cellStyle name="Título 1 37 18" xfId="33882"/>
    <cellStyle name="Título 1 37 19" xfId="35291"/>
    <cellStyle name="Título 1 37 2" xfId="11353"/>
    <cellStyle name="Título 1 37 20" xfId="36703"/>
    <cellStyle name="Título 1 37 21" xfId="38111"/>
    <cellStyle name="Título 1 37 22" xfId="39517"/>
    <cellStyle name="Título 1 37 23" xfId="40922"/>
    <cellStyle name="Título 1 37 24" xfId="42325"/>
    <cellStyle name="Título 1 37 25" xfId="43724"/>
    <cellStyle name="Título 1 37 26" xfId="45120"/>
    <cellStyle name="Título 1 37 27" xfId="46510"/>
    <cellStyle name="Título 1 37 28" xfId="47884"/>
    <cellStyle name="Título 1 37 29" xfId="49242"/>
    <cellStyle name="Título 1 37 3" xfId="12761"/>
    <cellStyle name="Título 1 37 30" xfId="50576"/>
    <cellStyle name="Título 1 37 31" xfId="51881"/>
    <cellStyle name="Título 1 37 32" xfId="53149"/>
    <cellStyle name="Título 1 37 33" xfId="54350"/>
    <cellStyle name="Título 1 37 34" xfId="55454"/>
    <cellStyle name="Título 1 37 35" xfId="56438"/>
    <cellStyle name="Título 1 37 36" xfId="57220"/>
    <cellStyle name="Título 1 37 37" xfId="57751"/>
    <cellStyle name="Título 1 37 4" xfId="14169"/>
    <cellStyle name="Título 1 37 5" xfId="15577"/>
    <cellStyle name="Título 1 37 6" xfId="16985"/>
    <cellStyle name="Título 1 37 7" xfId="18393"/>
    <cellStyle name="Título 1 37 8" xfId="19801"/>
    <cellStyle name="Título 1 37 9" xfId="21209"/>
    <cellStyle name="Título 1 38" xfId="7140"/>
    <cellStyle name="Título 1 38 10" xfId="22720"/>
    <cellStyle name="Título 1 38 11" xfId="24128"/>
    <cellStyle name="Título 1 38 12" xfId="25536"/>
    <cellStyle name="Título 1 38 13" xfId="26944"/>
    <cellStyle name="Título 1 38 14" xfId="28352"/>
    <cellStyle name="Título 1 38 15" xfId="29761"/>
    <cellStyle name="Título 1 38 16" xfId="31168"/>
    <cellStyle name="Título 1 38 17" xfId="32578"/>
    <cellStyle name="Título 1 38 18" xfId="33985"/>
    <cellStyle name="Título 1 38 19" xfId="35393"/>
    <cellStyle name="Título 1 38 2" xfId="11456"/>
    <cellStyle name="Título 1 38 20" xfId="36806"/>
    <cellStyle name="Título 1 38 21" xfId="38214"/>
    <cellStyle name="Título 1 38 22" xfId="39620"/>
    <cellStyle name="Título 1 38 23" xfId="41025"/>
    <cellStyle name="Título 1 38 24" xfId="42428"/>
    <cellStyle name="Título 1 38 25" xfId="43827"/>
    <cellStyle name="Título 1 38 26" xfId="45223"/>
    <cellStyle name="Título 1 38 27" xfId="46613"/>
    <cellStyle name="Título 1 38 28" xfId="47985"/>
    <cellStyle name="Título 1 38 29" xfId="49338"/>
    <cellStyle name="Título 1 38 3" xfId="12864"/>
    <cellStyle name="Título 1 38 30" xfId="50670"/>
    <cellStyle name="Título 1 38 31" xfId="51974"/>
    <cellStyle name="Título 1 38 32" xfId="53237"/>
    <cellStyle name="Título 1 38 33" xfId="54432"/>
    <cellStyle name="Título 1 38 34" xfId="55530"/>
    <cellStyle name="Título 1 38 35" xfId="56501"/>
    <cellStyle name="Título 1 38 36" xfId="57274"/>
    <cellStyle name="Título 1 38 37" xfId="57785"/>
    <cellStyle name="Título 1 38 4" xfId="14272"/>
    <cellStyle name="Título 1 38 5" xfId="15680"/>
    <cellStyle name="Título 1 38 6" xfId="17088"/>
    <cellStyle name="Título 1 38 7" xfId="18496"/>
    <cellStyle name="Título 1 38 8" xfId="19904"/>
    <cellStyle name="Título 1 38 9" xfId="21312"/>
    <cellStyle name="Título 1 39" xfId="7267"/>
    <cellStyle name="Título 1 39 10" xfId="22819"/>
    <cellStyle name="Título 1 39 11" xfId="24227"/>
    <cellStyle name="Título 1 39 12" xfId="25635"/>
    <cellStyle name="Título 1 39 13" xfId="27043"/>
    <cellStyle name="Título 1 39 14" xfId="28451"/>
    <cellStyle name="Título 1 39 15" xfId="29861"/>
    <cellStyle name="Título 1 39 16" xfId="31268"/>
    <cellStyle name="Título 1 39 17" xfId="32678"/>
    <cellStyle name="Título 1 39 18" xfId="34085"/>
    <cellStyle name="Título 1 39 19" xfId="35493"/>
    <cellStyle name="Título 1 39 2" xfId="11555"/>
    <cellStyle name="Título 1 39 20" xfId="36906"/>
    <cellStyle name="Título 1 39 21" xfId="38314"/>
    <cellStyle name="Título 1 39 22" xfId="39720"/>
    <cellStyle name="Título 1 39 23" xfId="41125"/>
    <cellStyle name="Título 1 39 24" xfId="42527"/>
    <cellStyle name="Título 1 39 25" xfId="43926"/>
    <cellStyle name="Título 1 39 26" xfId="45322"/>
    <cellStyle name="Título 1 39 27" xfId="46710"/>
    <cellStyle name="Título 1 39 28" xfId="48080"/>
    <cellStyle name="Título 1 39 29" xfId="49433"/>
    <cellStyle name="Título 1 39 3" xfId="12963"/>
    <cellStyle name="Título 1 39 30" xfId="50761"/>
    <cellStyle name="Título 1 39 31" xfId="52065"/>
    <cellStyle name="Título 1 39 32" xfId="53325"/>
    <cellStyle name="Título 1 39 33" xfId="54518"/>
    <cellStyle name="Título 1 39 34" xfId="55609"/>
    <cellStyle name="Título 1 39 35" xfId="56572"/>
    <cellStyle name="Título 1 39 36" xfId="57327"/>
    <cellStyle name="Título 1 39 37" xfId="57819"/>
    <cellStyle name="Título 1 39 4" xfId="14371"/>
    <cellStyle name="Título 1 39 5" xfId="15779"/>
    <cellStyle name="Título 1 39 6" xfId="17187"/>
    <cellStyle name="Título 1 39 7" xfId="18595"/>
    <cellStyle name="Título 1 39 8" xfId="20003"/>
    <cellStyle name="Título 1 39 9" xfId="21411"/>
    <cellStyle name="Título 1 4" xfId="2942"/>
    <cellStyle name="Título 1 4 2" xfId="3134"/>
    <cellStyle name="Título 1 40" xfId="7394"/>
    <cellStyle name="Título 1 40 10" xfId="22916"/>
    <cellStyle name="Título 1 40 11" xfId="24324"/>
    <cellStyle name="Título 1 40 12" xfId="25732"/>
    <cellStyle name="Título 1 40 13" xfId="27140"/>
    <cellStyle name="Título 1 40 14" xfId="28548"/>
    <cellStyle name="Título 1 40 15" xfId="29958"/>
    <cellStyle name="Título 1 40 16" xfId="31365"/>
    <cellStyle name="Título 1 40 17" xfId="32775"/>
    <cellStyle name="Título 1 40 18" xfId="34181"/>
    <cellStyle name="Título 1 40 19" xfId="35590"/>
    <cellStyle name="Título 1 40 2" xfId="11652"/>
    <cellStyle name="Título 1 40 20" xfId="37003"/>
    <cellStyle name="Título 1 40 21" xfId="38411"/>
    <cellStyle name="Título 1 40 22" xfId="39817"/>
    <cellStyle name="Título 1 40 23" xfId="41222"/>
    <cellStyle name="Título 1 40 24" xfId="42624"/>
    <cellStyle name="Título 1 40 25" xfId="44023"/>
    <cellStyle name="Título 1 40 26" xfId="45419"/>
    <cellStyle name="Título 1 40 27" xfId="46807"/>
    <cellStyle name="Título 1 40 28" xfId="48177"/>
    <cellStyle name="Título 1 40 29" xfId="49529"/>
    <cellStyle name="Título 1 40 3" xfId="13060"/>
    <cellStyle name="Título 1 40 30" xfId="50855"/>
    <cellStyle name="Título 1 40 31" xfId="52159"/>
    <cellStyle name="Título 1 40 32" xfId="53414"/>
    <cellStyle name="Título 1 40 33" xfId="54603"/>
    <cellStyle name="Título 1 40 34" xfId="55688"/>
    <cellStyle name="Título 1 40 35" xfId="56641"/>
    <cellStyle name="Título 1 40 36" xfId="57378"/>
    <cellStyle name="Título 1 40 37" xfId="57853"/>
    <cellStyle name="Título 1 40 4" xfId="14468"/>
    <cellStyle name="Título 1 40 5" xfId="15876"/>
    <cellStyle name="Título 1 40 6" xfId="17284"/>
    <cellStyle name="Título 1 40 7" xfId="18692"/>
    <cellStyle name="Título 1 40 8" xfId="20100"/>
    <cellStyle name="Título 1 40 9" xfId="21508"/>
    <cellStyle name="Título 1 41" xfId="7520"/>
    <cellStyle name="Título 1 41 10" xfId="23004"/>
    <cellStyle name="Título 1 41 11" xfId="24412"/>
    <cellStyle name="Título 1 41 12" xfId="25820"/>
    <cellStyle name="Título 1 41 13" xfId="27228"/>
    <cellStyle name="Título 1 41 14" xfId="28636"/>
    <cellStyle name="Título 1 41 15" xfId="30046"/>
    <cellStyle name="Título 1 41 16" xfId="31453"/>
    <cellStyle name="Título 1 41 17" xfId="32863"/>
    <cellStyle name="Título 1 41 18" xfId="34269"/>
    <cellStyle name="Título 1 41 19" xfId="35678"/>
    <cellStyle name="Título 1 41 2" xfId="11740"/>
    <cellStyle name="Título 1 41 20" xfId="37091"/>
    <cellStyle name="Título 1 41 21" xfId="38499"/>
    <cellStyle name="Título 1 41 22" xfId="39905"/>
    <cellStyle name="Título 1 41 23" xfId="41310"/>
    <cellStyle name="Título 1 41 24" xfId="42712"/>
    <cellStyle name="Título 1 41 25" xfId="44111"/>
    <cellStyle name="Título 1 41 26" xfId="45507"/>
    <cellStyle name="Título 1 41 27" xfId="46893"/>
    <cellStyle name="Título 1 41 28" xfId="48263"/>
    <cellStyle name="Título 1 41 29" xfId="49615"/>
    <cellStyle name="Título 1 41 3" xfId="13148"/>
    <cellStyle name="Título 1 41 30" xfId="50941"/>
    <cellStyle name="Título 1 41 31" xfId="52244"/>
    <cellStyle name="Título 1 41 32" xfId="53497"/>
    <cellStyle name="Título 1 41 33" xfId="54682"/>
    <cellStyle name="Título 1 41 34" xfId="55760"/>
    <cellStyle name="Título 1 41 35" xfId="56699"/>
    <cellStyle name="Título 1 41 36" xfId="57425"/>
    <cellStyle name="Título 1 41 37" xfId="57885"/>
    <cellStyle name="Título 1 41 4" xfId="14556"/>
    <cellStyle name="Título 1 41 5" xfId="15964"/>
    <cellStyle name="Título 1 41 6" xfId="17372"/>
    <cellStyle name="Título 1 41 7" xfId="18780"/>
    <cellStyle name="Título 1 41 8" xfId="20188"/>
    <cellStyle name="Título 1 41 9" xfId="21596"/>
    <cellStyle name="Título 1 42" xfId="7647"/>
    <cellStyle name="Título 1 43" xfId="8553"/>
    <cellStyle name="Título 1 44" xfId="9926"/>
    <cellStyle name="Título 1 45" xfId="9114"/>
    <cellStyle name="Título 1 46" xfId="10695"/>
    <cellStyle name="Título 1 47" xfId="12103"/>
    <cellStyle name="Título 1 48" xfId="13511"/>
    <cellStyle name="Título 1 49" xfId="14919"/>
    <cellStyle name="Título 1 5" xfId="3135"/>
    <cellStyle name="Título 1 50" xfId="16327"/>
    <cellStyle name="Título 1 51" xfId="17735"/>
    <cellStyle name="Título 1 52" xfId="19143"/>
    <cellStyle name="Título 1 53" xfId="20551"/>
    <cellStyle name="Título 1 54" xfId="21959"/>
    <cellStyle name="Título 1 55" xfId="23367"/>
    <cellStyle name="Título 1 56" xfId="24775"/>
    <cellStyle name="Título 1 57" xfId="26183"/>
    <cellStyle name="Título 1 58" xfId="27591"/>
    <cellStyle name="Título 1 59" xfId="28999"/>
    <cellStyle name="Título 1 6" xfId="3136"/>
    <cellStyle name="Título 1 60" xfId="35562"/>
    <cellStyle name="Título 1 61" xfId="31526"/>
    <cellStyle name="Título 1 62" xfId="32226"/>
    <cellStyle name="Título 1 63" xfId="24675"/>
    <cellStyle name="Título 1 64" xfId="36044"/>
    <cellStyle name="Título 1 65" xfId="37452"/>
    <cellStyle name="Título 1 66" xfId="38859"/>
    <cellStyle name="Título 1 67" xfId="40265"/>
    <cellStyle name="Título 1 68" xfId="41669"/>
    <cellStyle name="Título 1 69" xfId="43069"/>
    <cellStyle name="Título 1 7" xfId="3137"/>
    <cellStyle name="Título 1 70" xfId="44468"/>
    <cellStyle name="Título 1 71" xfId="45861"/>
    <cellStyle name="Título 1 72" xfId="47239"/>
    <cellStyle name="Título 1 73" xfId="48605"/>
    <cellStyle name="Título 1 74" xfId="49955"/>
    <cellStyle name="Título 1 75" xfId="51273"/>
    <cellStyle name="Título 1 76" xfId="52566"/>
    <cellStyle name="Título 1 77" xfId="53804"/>
    <cellStyle name="Título 1 8" xfId="3157"/>
    <cellStyle name="Título 1 8 10" xfId="4602"/>
    <cellStyle name="Título 1 8 11" xfId="4739"/>
    <cellStyle name="Título 1 8 12" xfId="4861"/>
    <cellStyle name="Título 1 8 13" xfId="4987"/>
    <cellStyle name="Título 1 8 14" xfId="5105"/>
    <cellStyle name="Título 1 8 15" xfId="5238"/>
    <cellStyle name="Título 1 8 16" xfId="5364"/>
    <cellStyle name="Título 1 8 17" xfId="5488"/>
    <cellStyle name="Título 1 8 18" xfId="5611"/>
    <cellStyle name="Título 1 8 19" xfId="5709"/>
    <cellStyle name="Título 1 8 2" xfId="3633"/>
    <cellStyle name="Título 1 8 20" xfId="5879"/>
    <cellStyle name="Título 1 8 21" xfId="6006"/>
    <cellStyle name="Título 1 8 22" xfId="6133"/>
    <cellStyle name="Título 1 8 23" xfId="6260"/>
    <cellStyle name="Título 1 8 24" xfId="6387"/>
    <cellStyle name="Título 1 8 25" xfId="6514"/>
    <cellStyle name="Título 1 8 26" xfId="6641"/>
    <cellStyle name="Título 1 8 27" xfId="6768"/>
    <cellStyle name="Título 1 8 28" xfId="6895"/>
    <cellStyle name="Título 1 8 29" xfId="7022"/>
    <cellStyle name="Título 1 8 3" xfId="3749"/>
    <cellStyle name="Título 1 8 30" xfId="7149"/>
    <cellStyle name="Título 1 8 31" xfId="7276"/>
    <cellStyle name="Título 1 8 32" xfId="7403"/>
    <cellStyle name="Título 1 8 33" xfId="7529"/>
    <cellStyle name="Título 1 8 34" xfId="7656"/>
    <cellStyle name="Título 1 8 35" xfId="7747"/>
    <cellStyle name="Título 1 8 36" xfId="11573"/>
    <cellStyle name="Título 1 8 37" xfId="12981"/>
    <cellStyle name="Título 1 8 38" xfId="14389"/>
    <cellStyle name="Título 1 8 39" xfId="15797"/>
    <cellStyle name="Título 1 8 4" xfId="3870"/>
    <cellStyle name="Título 1 8 40" xfId="17205"/>
    <cellStyle name="Título 1 8 41" xfId="18613"/>
    <cellStyle name="Título 1 8 42" xfId="20021"/>
    <cellStyle name="Título 1 8 43" xfId="21429"/>
    <cellStyle name="Título 1 8 44" xfId="22837"/>
    <cellStyle name="Título 1 8 45" xfId="24245"/>
    <cellStyle name="Título 1 8 46" xfId="25653"/>
    <cellStyle name="Título 1 8 47" xfId="27061"/>
    <cellStyle name="Título 1 8 48" xfId="28469"/>
    <cellStyle name="Título 1 8 49" xfId="29879"/>
    <cellStyle name="Título 1 8 5" xfId="3993"/>
    <cellStyle name="Título 1 8 50" xfId="31286"/>
    <cellStyle name="Título 1 8 51" xfId="32696"/>
    <cellStyle name="Título 1 8 52" xfId="34102"/>
    <cellStyle name="Título 1 8 53" xfId="35204"/>
    <cellStyle name="Título 1 8 54" xfId="36924"/>
    <cellStyle name="Título 1 8 55" xfId="38332"/>
    <cellStyle name="Título 1 8 56" xfId="39738"/>
    <cellStyle name="Título 1 8 57" xfId="41143"/>
    <cellStyle name="Título 1 8 58" xfId="42545"/>
    <cellStyle name="Título 1 8 59" xfId="43944"/>
    <cellStyle name="Título 1 8 6" xfId="4116"/>
    <cellStyle name="Título 1 8 60" xfId="45340"/>
    <cellStyle name="Título 1 8 61" xfId="46728"/>
    <cellStyle name="Título 1 8 62" xfId="48098"/>
    <cellStyle name="Título 1 8 63" xfId="49451"/>
    <cellStyle name="Título 1 8 64" xfId="50778"/>
    <cellStyle name="Título 1 8 65" xfId="52082"/>
    <cellStyle name="Título 1 8 66" xfId="53342"/>
    <cellStyle name="Título 1 8 67" xfId="54535"/>
    <cellStyle name="Título 1 8 68" xfId="55625"/>
    <cellStyle name="Título 1 8 69" xfId="56586"/>
    <cellStyle name="Título 1 8 7" xfId="4240"/>
    <cellStyle name="Título 1 8 70" xfId="57334"/>
    <cellStyle name="Título 1 8 8" xfId="4363"/>
    <cellStyle name="Título 1 8 9" xfId="4488"/>
    <cellStyle name="Título 1 9" xfId="3198"/>
    <cellStyle name="Título 1 9 10" xfId="3452"/>
    <cellStyle name="Título 1 9 11" xfId="3355"/>
    <cellStyle name="Título 1 9 12" xfId="3593"/>
    <cellStyle name="Título 1 9 13" xfId="4183"/>
    <cellStyle name="Título 1 9 14" xfId="4555"/>
    <cellStyle name="Título 1 9 15" xfId="4550"/>
    <cellStyle name="Título 1 9 16" xfId="4822"/>
    <cellStyle name="Título 1 9 17" xfId="4694"/>
    <cellStyle name="Título 1 9 18" xfId="4177"/>
    <cellStyle name="Título 1 9 19" xfId="4928"/>
    <cellStyle name="Título 1 9 2" xfId="3580"/>
    <cellStyle name="Título 1 9 20" xfId="5820"/>
    <cellStyle name="Título 1 9 21" xfId="5311"/>
    <cellStyle name="Título 1 9 22" xfId="5777"/>
    <cellStyle name="Título 1 9 23" xfId="4948"/>
    <cellStyle name="Título 1 9 24" xfId="4444"/>
    <cellStyle name="Título 1 9 25" xfId="5779"/>
    <cellStyle name="Título 1 9 26" xfId="5662"/>
    <cellStyle name="Título 1 9 27" xfId="3537"/>
    <cellStyle name="Título 1 9 28" xfId="4942"/>
    <cellStyle name="Título 1 9 29" xfId="5812"/>
    <cellStyle name="Título 1 9 3" xfId="3692"/>
    <cellStyle name="Título 1 9 30" xfId="5295"/>
    <cellStyle name="Título 1 9 31" xfId="5799"/>
    <cellStyle name="Título 1 9 32" xfId="5763"/>
    <cellStyle name="Título 1 9 33" xfId="5682"/>
    <cellStyle name="Título 1 9 34" xfId="5339"/>
    <cellStyle name="Título 1 9 35" xfId="7787"/>
    <cellStyle name="Título 1 9 36" xfId="10651"/>
    <cellStyle name="Título 1 9 37" xfId="12059"/>
    <cellStyle name="Título 1 9 38" xfId="13467"/>
    <cellStyle name="Título 1 9 39" xfId="14875"/>
    <cellStyle name="Título 1 9 4" xfId="3261"/>
    <cellStyle name="Título 1 9 40" xfId="16283"/>
    <cellStyle name="Título 1 9 41" xfId="17691"/>
    <cellStyle name="Título 1 9 42" xfId="19099"/>
    <cellStyle name="Título 1 9 43" xfId="20507"/>
    <cellStyle name="Título 1 9 44" xfId="21915"/>
    <cellStyle name="Título 1 9 45" xfId="23323"/>
    <cellStyle name="Título 1 9 46" xfId="24731"/>
    <cellStyle name="Título 1 9 47" xfId="26139"/>
    <cellStyle name="Título 1 9 48" xfId="27547"/>
    <cellStyle name="Título 1 9 49" xfId="28955"/>
    <cellStyle name="Título 1 9 5" xfId="3370"/>
    <cellStyle name="Título 1 9 50" xfId="30365"/>
    <cellStyle name="Título 1 9 51" xfId="31772"/>
    <cellStyle name="Título 1 9 52" xfId="33181"/>
    <cellStyle name="Título 1 9 53" xfId="32187"/>
    <cellStyle name="Título 1 9 54" xfId="36000"/>
    <cellStyle name="Título 1 9 55" xfId="37408"/>
    <cellStyle name="Título 1 9 56" xfId="38816"/>
    <cellStyle name="Título 1 9 57" xfId="40222"/>
    <cellStyle name="Título 1 9 58" xfId="41626"/>
    <cellStyle name="Título 1 9 59" xfId="43026"/>
    <cellStyle name="Título 1 9 6" xfId="3484"/>
    <cellStyle name="Título 1 9 60" xfId="44425"/>
    <cellStyle name="Título 1 9 61" xfId="45818"/>
    <cellStyle name="Título 1 9 62" xfId="47197"/>
    <cellStyle name="Título 1 9 63" xfId="48563"/>
    <cellStyle name="Título 1 9 64" xfId="49913"/>
    <cellStyle name="Título 1 9 65" xfId="51232"/>
    <cellStyle name="Título 1 9 66" xfId="52525"/>
    <cellStyle name="Título 1 9 67" xfId="53763"/>
    <cellStyle name="Título 1 9 68" xfId="54918"/>
    <cellStyle name="Título 1 9 69" xfId="55969"/>
    <cellStyle name="Título 1 9 7" xfId="3395"/>
    <cellStyle name="Título 1 9 70" xfId="56850"/>
    <cellStyle name="Título 1 9 8" xfId="3464"/>
    <cellStyle name="Título 1 9 9" xfId="3411"/>
    <cellStyle name="Título 2" xfId="247" builtinId="17" customBuiltin="1"/>
    <cellStyle name="Título 2 10" xfId="3624"/>
    <cellStyle name="Título 2 10 10" xfId="20887"/>
    <cellStyle name="Título 2 10 11" xfId="22295"/>
    <cellStyle name="Título 2 10 12" xfId="23703"/>
    <cellStyle name="Título 2 10 13" xfId="25111"/>
    <cellStyle name="Título 2 10 14" xfId="26519"/>
    <cellStyle name="Título 2 10 15" xfId="27927"/>
    <cellStyle name="Título 2 10 16" xfId="29336"/>
    <cellStyle name="Título 2 10 17" xfId="30745"/>
    <cellStyle name="Título 2 10 18" xfId="32153"/>
    <cellStyle name="Título 2 10 19" xfId="33561"/>
    <cellStyle name="Título 2 10 2" xfId="8195"/>
    <cellStyle name="Título 2 10 20" xfId="34507"/>
    <cellStyle name="Título 2 10 21" xfId="36381"/>
    <cellStyle name="Título 2 10 22" xfId="37789"/>
    <cellStyle name="Título 2 10 23" xfId="39195"/>
    <cellStyle name="Título 2 10 24" xfId="40600"/>
    <cellStyle name="Título 2 10 25" xfId="42004"/>
    <cellStyle name="Título 2 10 26" xfId="43404"/>
    <cellStyle name="Título 2 10 27" xfId="44801"/>
    <cellStyle name="Título 2 10 28" xfId="46193"/>
    <cellStyle name="Título 2 10 29" xfId="47570"/>
    <cellStyle name="Título 2 10 3" xfId="11031"/>
    <cellStyle name="Título 2 10 30" xfId="48932"/>
    <cellStyle name="Título 2 10 31" xfId="50271"/>
    <cellStyle name="Título 2 10 32" xfId="51581"/>
    <cellStyle name="Título 2 10 33" xfId="52861"/>
    <cellStyle name="Título 2 10 34" xfId="54078"/>
    <cellStyle name="Título 2 10 35" xfId="55206"/>
    <cellStyle name="Título 2 10 36" xfId="56224"/>
    <cellStyle name="Título 2 10 37" xfId="57053"/>
    <cellStyle name="Título 2 10 4" xfId="12439"/>
    <cellStyle name="Título 2 10 5" xfId="13847"/>
    <cellStyle name="Título 2 10 6" xfId="15255"/>
    <cellStyle name="Título 2 10 7" xfId="16663"/>
    <cellStyle name="Título 2 10 8" xfId="18071"/>
    <cellStyle name="Título 2 10 9" xfId="19479"/>
    <cellStyle name="Título 2 11" xfId="3740"/>
    <cellStyle name="Título 2 11 10" xfId="9855"/>
    <cellStyle name="Título 2 11 11" xfId="10286"/>
    <cellStyle name="Título 2 11 12" xfId="5822"/>
    <cellStyle name="Título 2 11 13" xfId="6200"/>
    <cellStyle name="Título 2 11 14" xfId="8779"/>
    <cellStyle name="Título 2 11 15" xfId="10473"/>
    <cellStyle name="Título 2 11 16" xfId="11881"/>
    <cellStyle name="Título 2 11 17" xfId="13289"/>
    <cellStyle name="Título 2 11 18" xfId="14697"/>
    <cellStyle name="Título 2 11 19" xfId="16105"/>
    <cellStyle name="Título 2 11 2" xfId="8354"/>
    <cellStyle name="Título 2 11 20" xfId="32508"/>
    <cellStyle name="Título 2 11 21" xfId="35471"/>
    <cellStyle name="Título 2 11 22" xfId="32347"/>
    <cellStyle name="Título 2 11 23" xfId="31998"/>
    <cellStyle name="Título 2 11 24" xfId="29628"/>
    <cellStyle name="Título 2 11 25" xfId="33514"/>
    <cellStyle name="Título 2 11 26" xfId="35774"/>
    <cellStyle name="Título 2 11 27" xfId="33810"/>
    <cellStyle name="Título 2 11 28" xfId="28553"/>
    <cellStyle name="Título 2 11 29" xfId="32224"/>
    <cellStyle name="Título 2 11 3" xfId="8931"/>
    <cellStyle name="Título 2 11 30" xfId="31274"/>
    <cellStyle name="Título 2 11 31" xfId="33963"/>
    <cellStyle name="Título 2 11 32" xfId="33922"/>
    <cellStyle name="Título 2 11 33" xfId="35823"/>
    <cellStyle name="Título 2 11 34" xfId="37231"/>
    <cellStyle name="Título 2 11 35" xfId="38639"/>
    <cellStyle name="Título 2 11 36" xfId="40045"/>
    <cellStyle name="Título 2 11 37" xfId="41450"/>
    <cellStyle name="Título 2 11 4" xfId="8452"/>
    <cellStyle name="Título 2 11 5" xfId="9526"/>
    <cellStyle name="Título 2 11 6" xfId="10357"/>
    <cellStyle name="Título 2 11 7" xfId="7736"/>
    <cellStyle name="Título 2 11 8" xfId="10022"/>
    <cellStyle name="Título 2 11 9" xfId="8850"/>
    <cellStyle name="Título 2 12" xfId="3861"/>
    <cellStyle name="Título 2 12 10" xfId="21380"/>
    <cellStyle name="Título 2 12 11" xfId="22788"/>
    <cellStyle name="Título 2 12 12" xfId="24196"/>
    <cellStyle name="Título 2 12 13" xfId="25604"/>
    <cellStyle name="Título 2 12 14" xfId="27012"/>
    <cellStyle name="Título 2 12 15" xfId="28420"/>
    <cellStyle name="Título 2 12 16" xfId="29830"/>
    <cellStyle name="Título 2 12 17" xfId="31237"/>
    <cellStyle name="Título 2 12 18" xfId="32647"/>
    <cellStyle name="Título 2 12 19" xfId="34054"/>
    <cellStyle name="Título 2 12 2" xfId="8467"/>
    <cellStyle name="Título 2 12 20" xfId="35152"/>
    <cellStyle name="Título 2 12 21" xfId="36875"/>
    <cellStyle name="Título 2 12 22" xfId="38283"/>
    <cellStyle name="Título 2 12 23" xfId="39689"/>
    <cellStyle name="Título 2 12 24" xfId="41094"/>
    <cellStyle name="Título 2 12 25" xfId="42496"/>
    <cellStyle name="Título 2 12 26" xfId="43895"/>
    <cellStyle name="Título 2 12 27" xfId="45291"/>
    <cellStyle name="Título 2 12 28" xfId="46679"/>
    <cellStyle name="Título 2 12 29" xfId="48049"/>
    <cellStyle name="Título 2 12 3" xfId="11524"/>
    <cellStyle name="Título 2 12 30" xfId="49402"/>
    <cellStyle name="Título 2 12 31" xfId="50730"/>
    <cellStyle name="Título 2 12 32" xfId="52034"/>
    <cellStyle name="Título 2 12 33" xfId="53294"/>
    <cellStyle name="Título 2 12 34" xfId="54488"/>
    <cellStyle name="Título 2 12 35" xfId="55579"/>
    <cellStyle name="Título 2 12 36" xfId="56543"/>
    <cellStyle name="Título 2 12 37" xfId="57299"/>
    <cellStyle name="Título 2 12 4" xfId="12932"/>
    <cellStyle name="Título 2 12 5" xfId="14340"/>
    <cellStyle name="Título 2 12 6" xfId="15748"/>
    <cellStyle name="Título 2 12 7" xfId="17156"/>
    <cellStyle name="Título 2 12 8" xfId="18564"/>
    <cellStyle name="Título 2 12 9" xfId="19972"/>
    <cellStyle name="Título 2 13" xfId="3984"/>
    <cellStyle name="Título 2 13 10" xfId="7956"/>
    <cellStyle name="Título 2 13 11" xfId="11267"/>
    <cellStyle name="Título 2 13 12" xfId="12675"/>
    <cellStyle name="Título 2 13 13" xfId="14083"/>
    <cellStyle name="Título 2 13 14" xfId="15491"/>
    <cellStyle name="Título 2 13 15" xfId="16899"/>
    <cellStyle name="Título 2 13 16" xfId="18307"/>
    <cellStyle name="Título 2 13 17" xfId="19715"/>
    <cellStyle name="Título 2 13 18" xfId="21123"/>
    <cellStyle name="Título 2 13 19" xfId="22531"/>
    <cellStyle name="Título 2 13 2" xfId="8579"/>
    <cellStyle name="Título 2 13 20" xfId="28297"/>
    <cellStyle name="Título 2 13 21" xfId="33387"/>
    <cellStyle name="Título 2 13 22" xfId="29479"/>
    <cellStyle name="Título 2 13 23" xfId="34805"/>
    <cellStyle name="Título 2 13 24" xfId="24166"/>
    <cellStyle name="Título 2 13 25" xfId="35395"/>
    <cellStyle name="Título 2 13 26" xfId="35601"/>
    <cellStyle name="Título 2 13 27" xfId="35357"/>
    <cellStyle name="Título 2 13 28" xfId="34757"/>
    <cellStyle name="Título 2 13 29" xfId="36617"/>
    <cellStyle name="Título 2 13 3" xfId="9758"/>
    <cellStyle name="Título 2 13 30" xfId="38025"/>
    <cellStyle name="Título 2 13 31" xfId="39431"/>
    <cellStyle name="Título 2 13 32" xfId="40836"/>
    <cellStyle name="Título 2 13 33" xfId="42240"/>
    <cellStyle name="Título 2 13 34" xfId="43639"/>
    <cellStyle name="Título 2 13 35" xfId="45035"/>
    <cellStyle name="Título 2 13 36" xfId="46426"/>
    <cellStyle name="Título 2 13 37" xfId="47800"/>
    <cellStyle name="Título 2 13 4" xfId="8282"/>
    <cellStyle name="Título 2 13 5" xfId="9916"/>
    <cellStyle name="Título 2 13 6" xfId="8017"/>
    <cellStyle name="Título 2 13 7" xfId="6434"/>
    <cellStyle name="Título 2 13 8" xfId="8356"/>
    <cellStyle name="Título 2 13 9" xfId="8595"/>
    <cellStyle name="Título 2 14" xfId="4107"/>
    <cellStyle name="Título 2 14 10" xfId="18459"/>
    <cellStyle name="Título 2 14 11" xfId="19867"/>
    <cellStyle name="Título 2 14 12" xfId="21275"/>
    <cellStyle name="Título 2 14 13" xfId="22683"/>
    <cellStyle name="Título 2 14 14" xfId="24091"/>
    <cellStyle name="Título 2 14 15" xfId="25499"/>
    <cellStyle name="Título 2 14 16" xfId="26907"/>
    <cellStyle name="Título 2 14 17" xfId="28315"/>
    <cellStyle name="Título 2 14 18" xfId="29724"/>
    <cellStyle name="Título 2 14 19" xfId="31131"/>
    <cellStyle name="Título 2 14 2" xfId="8691"/>
    <cellStyle name="Título 2 14 20" xfId="35700"/>
    <cellStyle name="Título 2 14 21" xfId="34324"/>
    <cellStyle name="Título 2 14 22" xfId="35035"/>
    <cellStyle name="Título 2 14 23" xfId="36769"/>
    <cellStyle name="Título 2 14 24" xfId="38177"/>
    <cellStyle name="Título 2 14 25" xfId="39583"/>
    <cellStyle name="Título 2 14 26" xfId="40988"/>
    <cellStyle name="Título 2 14 27" xfId="42391"/>
    <cellStyle name="Título 2 14 28" xfId="43790"/>
    <cellStyle name="Título 2 14 29" xfId="45186"/>
    <cellStyle name="Título 2 14 3" xfId="8720"/>
    <cellStyle name="Título 2 14 30" xfId="46576"/>
    <cellStyle name="Título 2 14 31" xfId="47948"/>
    <cellStyle name="Título 2 14 32" xfId="49302"/>
    <cellStyle name="Título 2 14 33" xfId="50634"/>
    <cellStyle name="Título 2 14 34" xfId="51939"/>
    <cellStyle name="Título 2 14 35" xfId="53203"/>
    <cellStyle name="Título 2 14 36" xfId="54399"/>
    <cellStyle name="Título 2 14 37" xfId="55497"/>
    <cellStyle name="Título 2 14 4" xfId="6853"/>
    <cellStyle name="Título 2 14 5" xfId="11419"/>
    <cellStyle name="Título 2 14 6" xfId="12827"/>
    <cellStyle name="Título 2 14 7" xfId="14235"/>
    <cellStyle name="Título 2 14 8" xfId="15643"/>
    <cellStyle name="Título 2 14 9" xfId="17051"/>
    <cellStyle name="Título 2 15" xfId="4231"/>
    <cellStyle name="Título 2 15 10" xfId="18295"/>
    <cellStyle name="Título 2 15 11" xfId="19703"/>
    <cellStyle name="Título 2 15 12" xfId="21111"/>
    <cellStyle name="Título 2 15 13" xfId="22519"/>
    <cellStyle name="Título 2 15 14" xfId="23927"/>
    <cellStyle name="Título 2 15 15" xfId="25335"/>
    <cellStyle name="Título 2 15 16" xfId="26743"/>
    <cellStyle name="Título 2 15 17" xfId="28151"/>
    <cellStyle name="Título 2 15 18" xfId="29560"/>
    <cellStyle name="Título 2 15 19" xfId="30969"/>
    <cellStyle name="Título 2 15 2" xfId="8804"/>
    <cellStyle name="Título 2 15 20" xfId="33449"/>
    <cellStyle name="Título 2 15 21" xfId="30868"/>
    <cellStyle name="Título 2 15 22" xfId="34745"/>
    <cellStyle name="Título 2 15 23" xfId="36605"/>
    <cellStyle name="Título 2 15 24" xfId="38013"/>
    <cellStyle name="Título 2 15 25" xfId="39419"/>
    <cellStyle name="Título 2 15 26" xfId="40824"/>
    <cellStyle name="Título 2 15 27" xfId="42228"/>
    <cellStyle name="Título 2 15 28" xfId="43627"/>
    <cellStyle name="Título 2 15 29" xfId="45023"/>
    <cellStyle name="Título 2 15 3" xfId="10054"/>
    <cellStyle name="Título 2 15 30" xfId="46414"/>
    <cellStyle name="Título 2 15 31" xfId="47788"/>
    <cellStyle name="Título 2 15 32" xfId="49147"/>
    <cellStyle name="Título 2 15 33" xfId="50484"/>
    <cellStyle name="Título 2 15 34" xfId="51792"/>
    <cellStyle name="Título 2 15 35" xfId="53062"/>
    <cellStyle name="Título 2 15 36" xfId="54265"/>
    <cellStyle name="Título 2 15 37" xfId="55376"/>
    <cellStyle name="Título 2 15 4" xfId="7724"/>
    <cellStyle name="Título 2 15 5" xfId="11255"/>
    <cellStyle name="Título 2 15 6" xfId="12663"/>
    <cellStyle name="Título 2 15 7" xfId="14071"/>
    <cellStyle name="Título 2 15 8" xfId="15479"/>
    <cellStyle name="Título 2 15 9" xfId="16887"/>
    <cellStyle name="Título 2 16" xfId="4355"/>
    <cellStyle name="Título 2 16 10" xfId="16568"/>
    <cellStyle name="Título 2 16 11" xfId="17976"/>
    <cellStyle name="Título 2 16 12" xfId="19384"/>
    <cellStyle name="Título 2 16 13" xfId="20792"/>
    <cellStyle name="Título 2 16 14" xfId="22200"/>
    <cellStyle name="Título 2 16 15" xfId="23608"/>
    <cellStyle name="Título 2 16 16" xfId="25016"/>
    <cellStyle name="Título 2 16 17" xfId="26424"/>
    <cellStyle name="Título 2 16 18" xfId="27832"/>
    <cellStyle name="Título 2 16 19" xfId="29241"/>
    <cellStyle name="Título 2 16 2" xfId="8916"/>
    <cellStyle name="Título 2 16 20" xfId="33381"/>
    <cellStyle name="Título 2 16 21" xfId="31481"/>
    <cellStyle name="Título 2 16 22" xfId="30981"/>
    <cellStyle name="Título 2 16 23" xfId="34409"/>
    <cellStyle name="Título 2 16 24" xfId="36286"/>
    <cellStyle name="Título 2 16 25" xfId="37694"/>
    <cellStyle name="Título 2 16 26" xfId="39100"/>
    <cellStyle name="Título 2 16 27" xfId="40505"/>
    <cellStyle name="Título 2 16 28" xfId="41909"/>
    <cellStyle name="Título 2 16 29" xfId="43309"/>
    <cellStyle name="Título 2 16 3" xfId="9611"/>
    <cellStyle name="Título 2 16 30" xfId="44706"/>
    <cellStyle name="Título 2 16 31" xfId="46098"/>
    <cellStyle name="Título 2 16 32" xfId="47475"/>
    <cellStyle name="Título 2 16 33" xfId="48840"/>
    <cellStyle name="Título 2 16 34" xfId="50181"/>
    <cellStyle name="Título 2 16 35" xfId="51494"/>
    <cellStyle name="Título 2 16 36" xfId="52778"/>
    <cellStyle name="Título 2 16 37" xfId="53997"/>
    <cellStyle name="Título 2 16 4" xfId="6061"/>
    <cellStyle name="Título 2 16 5" xfId="5778"/>
    <cellStyle name="Título 2 16 6" xfId="10936"/>
    <cellStyle name="Título 2 16 7" xfId="12344"/>
    <cellStyle name="Título 2 16 8" xfId="13752"/>
    <cellStyle name="Título 2 16 9" xfId="15160"/>
    <cellStyle name="Título 2 17" xfId="4479"/>
    <cellStyle name="Título 2 17 10" xfId="16707"/>
    <cellStyle name="Título 2 17 11" xfId="18115"/>
    <cellStyle name="Título 2 17 12" xfId="19523"/>
    <cellStyle name="Título 2 17 13" xfId="20931"/>
    <cellStyle name="Título 2 17 14" xfId="22339"/>
    <cellStyle name="Título 2 17 15" xfId="23747"/>
    <cellStyle name="Título 2 17 16" xfId="25155"/>
    <cellStyle name="Título 2 17 17" xfId="26563"/>
    <cellStyle name="Título 2 17 18" xfId="27971"/>
    <cellStyle name="Título 2 17 19" xfId="29380"/>
    <cellStyle name="Título 2 17 2" xfId="9026"/>
    <cellStyle name="Título 2 17 20" xfId="27091"/>
    <cellStyle name="Título 2 17 21" xfId="35269"/>
    <cellStyle name="Título 2 17 22" xfId="35017"/>
    <cellStyle name="Título 2 17 23" xfId="34553"/>
    <cellStyle name="Título 2 17 24" xfId="36425"/>
    <cellStyle name="Título 2 17 25" xfId="37833"/>
    <cellStyle name="Título 2 17 26" xfId="39239"/>
    <cellStyle name="Título 2 17 27" xfId="40644"/>
    <cellStyle name="Título 2 17 28" xfId="42048"/>
    <cellStyle name="Título 2 17 29" xfId="43448"/>
    <cellStyle name="Título 2 17 3" xfId="8933"/>
    <cellStyle name="Título 2 17 30" xfId="44844"/>
    <cellStyle name="Título 2 17 31" xfId="46236"/>
    <cellStyle name="Título 2 17 32" xfId="47613"/>
    <cellStyle name="Título 2 17 33" xfId="48974"/>
    <cellStyle name="Título 2 17 34" xfId="50313"/>
    <cellStyle name="Título 2 17 35" xfId="51623"/>
    <cellStyle name="Título 2 17 36" xfId="52901"/>
    <cellStyle name="Título 2 17 37" xfId="54109"/>
    <cellStyle name="Título 2 17 4" xfId="8151"/>
    <cellStyle name="Título 2 17 5" xfId="8409"/>
    <cellStyle name="Título 2 17 6" xfId="11075"/>
    <cellStyle name="Título 2 17 7" xfId="12483"/>
    <cellStyle name="Título 2 17 8" xfId="13891"/>
    <cellStyle name="Título 2 17 9" xfId="15299"/>
    <cellStyle name="Título 2 18" xfId="4594"/>
    <cellStyle name="Título 2 18 10" xfId="20192"/>
    <cellStyle name="Título 2 18 11" xfId="21600"/>
    <cellStyle name="Título 2 18 12" xfId="23008"/>
    <cellStyle name="Título 2 18 13" xfId="24416"/>
    <cellStyle name="Título 2 18 14" xfId="25824"/>
    <cellStyle name="Título 2 18 15" xfId="27232"/>
    <cellStyle name="Título 2 18 16" xfId="28640"/>
    <cellStyle name="Título 2 18 17" xfId="30050"/>
    <cellStyle name="Título 2 18 18" xfId="31457"/>
    <cellStyle name="Título 2 18 19" xfId="32867"/>
    <cellStyle name="Título 2 18 2" xfId="9133"/>
    <cellStyle name="Título 2 18 20" xfId="29358"/>
    <cellStyle name="Título 2 18 21" xfId="33790"/>
    <cellStyle name="Título 2 18 22" xfId="37095"/>
    <cellStyle name="Título 2 18 23" xfId="38503"/>
    <cellStyle name="Título 2 18 24" xfId="39909"/>
    <cellStyle name="Título 2 18 25" xfId="41314"/>
    <cellStyle name="Título 2 18 26" xfId="42716"/>
    <cellStyle name="Título 2 18 27" xfId="44115"/>
    <cellStyle name="Título 2 18 28" xfId="45511"/>
    <cellStyle name="Título 2 18 29" xfId="46897"/>
    <cellStyle name="Título 2 18 3" xfId="3555"/>
    <cellStyle name="Título 2 18 30" xfId="48267"/>
    <cellStyle name="Título 2 18 31" xfId="49619"/>
    <cellStyle name="Título 2 18 32" xfId="50945"/>
    <cellStyle name="Título 2 18 33" xfId="52248"/>
    <cellStyle name="Título 2 18 34" xfId="53501"/>
    <cellStyle name="Título 2 18 35" xfId="54685"/>
    <cellStyle name="Título 2 18 36" xfId="55763"/>
    <cellStyle name="Título 2 18 37" xfId="56701"/>
    <cellStyle name="Título 2 18 4" xfId="11744"/>
    <cellStyle name="Título 2 18 5" xfId="13152"/>
    <cellStyle name="Título 2 18 6" xfId="14560"/>
    <cellStyle name="Título 2 18 7" xfId="15968"/>
    <cellStyle name="Título 2 18 8" xfId="17376"/>
    <cellStyle name="Título 2 18 9" xfId="18784"/>
    <cellStyle name="Título 2 19" xfId="4730"/>
    <cellStyle name="Título 2 19 10" xfId="19275"/>
    <cellStyle name="Título 2 19 11" xfId="20683"/>
    <cellStyle name="Título 2 19 12" xfId="22091"/>
    <cellStyle name="Título 2 19 13" xfId="23499"/>
    <cellStyle name="Título 2 19 14" xfId="24907"/>
    <cellStyle name="Título 2 19 15" xfId="26315"/>
    <cellStyle name="Título 2 19 16" xfId="27723"/>
    <cellStyle name="Título 2 19 17" xfId="29132"/>
    <cellStyle name="Título 2 19 18" xfId="30541"/>
    <cellStyle name="Título 2 19 19" xfId="31949"/>
    <cellStyle name="Título 2 19 2" xfId="9257"/>
    <cellStyle name="Título 2 19 20" xfId="26219"/>
    <cellStyle name="Título 2 19 21" xfId="25875"/>
    <cellStyle name="Título 2 19 22" xfId="36177"/>
    <cellStyle name="Título 2 19 23" xfId="37585"/>
    <cellStyle name="Título 2 19 24" xfId="38991"/>
    <cellStyle name="Título 2 19 25" xfId="40397"/>
    <cellStyle name="Título 2 19 26" xfId="41801"/>
    <cellStyle name="Título 2 19 27" xfId="43201"/>
    <cellStyle name="Título 2 19 28" xfId="44600"/>
    <cellStyle name="Título 2 19 29" xfId="45992"/>
    <cellStyle name="Título 2 19 3" xfId="9887"/>
    <cellStyle name="Título 2 19 30" xfId="47369"/>
    <cellStyle name="Título 2 19 31" xfId="48734"/>
    <cellStyle name="Título 2 19 32" xfId="50079"/>
    <cellStyle name="Título 2 19 33" xfId="51392"/>
    <cellStyle name="Título 2 19 34" xfId="52679"/>
    <cellStyle name="Título 2 19 35" xfId="53908"/>
    <cellStyle name="Título 2 19 36" xfId="55051"/>
    <cellStyle name="Título 2 19 37" xfId="56087"/>
    <cellStyle name="Título 2 19 4" xfId="10827"/>
    <cellStyle name="Título 2 19 5" xfId="12235"/>
    <cellStyle name="Título 2 19 6" xfId="13643"/>
    <cellStyle name="Título 2 19 7" xfId="15051"/>
    <cellStyle name="Título 2 19 8" xfId="16459"/>
    <cellStyle name="Título 2 19 9" xfId="17867"/>
    <cellStyle name="Título 2 2" xfId="308"/>
    <cellStyle name="Título 2 2 10" xfId="899"/>
    <cellStyle name="Título 2 2 11" xfId="1059"/>
    <cellStyle name="Título 2 2 12" xfId="1219"/>
    <cellStyle name="Título 2 2 13" xfId="1379"/>
    <cellStyle name="Título 2 2 14" xfId="1538"/>
    <cellStyle name="Título 2 2 15" xfId="1697"/>
    <cellStyle name="Título 2 2 16" xfId="1929"/>
    <cellStyle name="Título 2 2 17" xfId="1779"/>
    <cellStyle name="Título 2 2 18" xfId="2247"/>
    <cellStyle name="Título 2 2 19" xfId="2242"/>
    <cellStyle name="Título 2 2 2" xfId="377"/>
    <cellStyle name="Título 2 2 20" xfId="2879"/>
    <cellStyle name="Título 2 2 3" xfId="434"/>
    <cellStyle name="Título 2 2 4" xfId="536"/>
    <cellStyle name="Título 2 2 5" xfId="593"/>
    <cellStyle name="Título 2 2 5 2" xfId="57914"/>
    <cellStyle name="Título 2 2 6" xfId="650"/>
    <cellStyle name="Título 2 2 6 2" xfId="57993"/>
    <cellStyle name="Título 2 2 7" xfId="701"/>
    <cellStyle name="Título 2 2 7 2" xfId="58062"/>
    <cellStyle name="Título 2 2 8" xfId="507"/>
    <cellStyle name="Título 2 2 9" xfId="713"/>
    <cellStyle name="Título 2 20" xfId="4853"/>
    <cellStyle name="Título 2 20 10" xfId="19372"/>
    <cellStyle name="Título 2 20 11" xfId="20780"/>
    <cellStyle name="Título 2 20 12" xfId="22188"/>
    <cellStyle name="Título 2 20 13" xfId="23596"/>
    <cellStyle name="Título 2 20 14" xfId="25004"/>
    <cellStyle name="Título 2 20 15" xfId="26412"/>
    <cellStyle name="Título 2 20 16" xfId="27820"/>
    <cellStyle name="Título 2 20 17" xfId="29229"/>
    <cellStyle name="Título 2 20 18" xfId="30638"/>
    <cellStyle name="Título 2 20 19" xfId="32046"/>
    <cellStyle name="Título 2 20 2" xfId="9371"/>
    <cellStyle name="Título 2 20 20" xfId="35764"/>
    <cellStyle name="Título 2 20 21" xfId="34397"/>
    <cellStyle name="Título 2 20 22" xfId="36274"/>
    <cellStyle name="Título 2 20 23" xfId="37682"/>
    <cellStyle name="Título 2 20 24" xfId="39088"/>
    <cellStyle name="Título 2 20 25" xfId="40493"/>
    <cellStyle name="Título 2 20 26" xfId="41897"/>
    <cellStyle name="Título 2 20 27" xfId="43297"/>
    <cellStyle name="Título 2 20 28" xfId="44694"/>
    <cellStyle name="Título 2 20 29" xfId="46086"/>
    <cellStyle name="Título 2 20 3" xfId="8840"/>
    <cellStyle name="Título 2 20 30" xfId="47463"/>
    <cellStyle name="Título 2 20 31" xfId="48828"/>
    <cellStyle name="Título 2 20 32" xfId="50169"/>
    <cellStyle name="Título 2 20 33" xfId="51482"/>
    <cellStyle name="Título 2 20 34" xfId="52767"/>
    <cellStyle name="Título 2 20 35" xfId="53987"/>
    <cellStyle name="Título 2 20 36" xfId="55125"/>
    <cellStyle name="Título 2 20 37" xfId="56152"/>
    <cellStyle name="Título 2 20 4" xfId="10924"/>
    <cellStyle name="Título 2 20 5" xfId="12332"/>
    <cellStyle name="Título 2 20 6" xfId="13740"/>
    <cellStyle name="Título 2 20 7" xfId="15148"/>
    <cellStyle name="Título 2 20 8" xfId="16556"/>
    <cellStyle name="Título 2 20 9" xfId="17964"/>
    <cellStyle name="Título 2 21" xfId="4977"/>
    <cellStyle name="Título 2 21 10" xfId="21072"/>
    <cellStyle name="Título 2 21 11" xfId="22480"/>
    <cellStyle name="Título 2 21 12" xfId="23888"/>
    <cellStyle name="Título 2 21 13" xfId="25296"/>
    <cellStyle name="Título 2 21 14" xfId="26704"/>
    <cellStyle name="Título 2 21 15" xfId="28112"/>
    <cellStyle name="Título 2 21 16" xfId="29521"/>
    <cellStyle name="Título 2 21 17" xfId="30930"/>
    <cellStyle name="Título 2 21 18" xfId="32338"/>
    <cellStyle name="Título 2 21 19" xfId="33745"/>
    <cellStyle name="Título 2 21 2" xfId="9481"/>
    <cellStyle name="Título 2 21 20" xfId="34818"/>
    <cellStyle name="Título 2 21 21" xfId="36566"/>
    <cellStyle name="Título 2 21 22" xfId="37974"/>
    <cellStyle name="Título 2 21 23" xfId="39380"/>
    <cellStyle name="Título 2 21 24" xfId="40785"/>
    <cellStyle name="Título 2 21 25" xfId="42189"/>
    <cellStyle name="Título 2 21 26" xfId="43588"/>
    <cellStyle name="Título 2 21 27" xfId="44984"/>
    <cellStyle name="Título 2 21 28" xfId="46375"/>
    <cellStyle name="Título 2 21 29" xfId="47749"/>
    <cellStyle name="Título 2 21 3" xfId="11216"/>
    <cellStyle name="Título 2 21 30" xfId="49108"/>
    <cellStyle name="Título 2 21 31" xfId="50445"/>
    <cellStyle name="Título 2 21 32" xfId="51753"/>
    <cellStyle name="Título 2 21 33" xfId="53024"/>
    <cellStyle name="Título 2 21 34" xfId="54227"/>
    <cellStyle name="Título 2 21 35" xfId="55338"/>
    <cellStyle name="Título 2 21 36" xfId="56339"/>
    <cellStyle name="Título 2 21 37" xfId="57139"/>
    <cellStyle name="Título 2 21 4" xfId="12624"/>
    <cellStyle name="Título 2 21 5" xfId="14032"/>
    <cellStyle name="Título 2 21 6" xfId="15440"/>
    <cellStyle name="Título 2 21 7" xfId="16848"/>
    <cellStyle name="Título 2 21 8" xfId="18256"/>
    <cellStyle name="Título 2 21 9" xfId="19664"/>
    <cellStyle name="Título 2 22" xfId="5097"/>
    <cellStyle name="Título 2 22 10" xfId="20351"/>
    <cellStyle name="Título 2 22 11" xfId="21759"/>
    <cellStyle name="Título 2 22 12" xfId="23167"/>
    <cellStyle name="Título 2 22 13" xfId="24575"/>
    <cellStyle name="Título 2 22 14" xfId="25983"/>
    <cellStyle name="Título 2 22 15" xfId="27391"/>
    <cellStyle name="Título 2 22 16" xfId="28799"/>
    <cellStyle name="Título 2 22 17" xfId="30209"/>
    <cellStyle name="Título 2 22 18" xfId="31616"/>
    <cellStyle name="Título 2 22 19" xfId="33026"/>
    <cellStyle name="Título 2 22 2" xfId="9591"/>
    <cellStyle name="Título 2 22 20" xfId="32866"/>
    <cellStyle name="Título 2 22 21" xfId="35845"/>
    <cellStyle name="Título 2 22 22" xfId="37253"/>
    <cellStyle name="Título 2 22 23" xfId="38661"/>
    <cellStyle name="Título 2 22 24" xfId="40067"/>
    <cellStyle name="Título 2 22 25" xfId="41472"/>
    <cellStyle name="Título 2 22 26" xfId="42872"/>
    <cellStyle name="Título 2 22 27" xfId="44271"/>
    <cellStyle name="Título 2 22 28" xfId="45666"/>
    <cellStyle name="Título 2 22 29" xfId="47049"/>
    <cellStyle name="Título 2 22 3" xfId="10495"/>
    <cellStyle name="Título 2 22 30" xfId="48416"/>
    <cellStyle name="Título 2 22 31" xfId="49767"/>
    <cellStyle name="Título 2 22 32" xfId="51087"/>
    <cellStyle name="Título 2 22 33" xfId="52383"/>
    <cellStyle name="Título 2 22 34" xfId="53627"/>
    <cellStyle name="Título 2 22 35" xfId="54796"/>
    <cellStyle name="Título 2 22 36" xfId="55859"/>
    <cellStyle name="Título 2 22 37" xfId="56772"/>
    <cellStyle name="Título 2 22 4" xfId="11903"/>
    <cellStyle name="Título 2 22 5" xfId="13311"/>
    <cellStyle name="Título 2 22 6" xfId="14719"/>
    <cellStyle name="Título 2 22 7" xfId="16127"/>
    <cellStyle name="Título 2 22 8" xfId="17535"/>
    <cellStyle name="Título 2 22 9" xfId="18943"/>
    <cellStyle name="Título 2 23" xfId="5228"/>
    <cellStyle name="Título 2 23 10" xfId="18402"/>
    <cellStyle name="Título 2 23 11" xfId="19810"/>
    <cellStyle name="Título 2 23 12" xfId="21218"/>
    <cellStyle name="Título 2 23 13" xfId="22626"/>
    <cellStyle name="Título 2 23 14" xfId="24034"/>
    <cellStyle name="Título 2 23 15" xfId="25442"/>
    <cellStyle name="Título 2 23 16" xfId="26850"/>
    <cellStyle name="Título 2 23 17" xfId="28258"/>
    <cellStyle name="Título 2 23 18" xfId="29667"/>
    <cellStyle name="Título 2 23 19" xfId="31075"/>
    <cellStyle name="Título 2 23 2" xfId="9720"/>
    <cellStyle name="Título 2 23 20" xfId="31739"/>
    <cellStyle name="Título 2 23 21" xfId="29493"/>
    <cellStyle name="Título 2 23 22" xfId="34862"/>
    <cellStyle name="Título 2 23 23" xfId="36712"/>
    <cellStyle name="Título 2 23 24" xfId="38120"/>
    <cellStyle name="Título 2 23 25" xfId="39526"/>
    <cellStyle name="Título 2 23 26" xfId="40931"/>
    <cellStyle name="Título 2 23 27" xfId="42334"/>
    <cellStyle name="Título 2 23 28" xfId="43733"/>
    <cellStyle name="Título 2 23 29" xfId="45129"/>
    <cellStyle name="Título 2 23 3" xfId="9064"/>
    <cellStyle name="Título 2 23 30" xfId="46519"/>
    <cellStyle name="Título 2 23 31" xfId="47893"/>
    <cellStyle name="Título 2 23 32" xfId="49250"/>
    <cellStyle name="Título 2 23 33" xfId="50583"/>
    <cellStyle name="Título 2 23 34" xfId="51888"/>
    <cellStyle name="Título 2 23 35" xfId="53156"/>
    <cellStyle name="Título 2 23 36" xfId="54357"/>
    <cellStyle name="Título 2 23 37" xfId="55461"/>
    <cellStyle name="Título 2 23 4" xfId="7352"/>
    <cellStyle name="Título 2 23 5" xfId="11362"/>
    <cellStyle name="Título 2 23 6" xfId="12770"/>
    <cellStyle name="Título 2 23 7" xfId="14178"/>
    <cellStyle name="Título 2 23 8" xfId="15586"/>
    <cellStyle name="Título 2 23 9" xfId="16994"/>
    <cellStyle name="Título 2 24" xfId="5354"/>
    <cellStyle name="Título 2 24 10" xfId="21170"/>
    <cellStyle name="Título 2 24 11" xfId="22578"/>
    <cellStyle name="Título 2 24 12" xfId="23986"/>
    <cellStyle name="Título 2 24 13" xfId="25394"/>
    <cellStyle name="Título 2 24 14" xfId="26802"/>
    <cellStyle name="Título 2 24 15" xfId="28210"/>
    <cellStyle name="Título 2 24 16" xfId="29619"/>
    <cellStyle name="Título 2 24 17" xfId="31028"/>
    <cellStyle name="Título 2 24 18" xfId="32436"/>
    <cellStyle name="Título 2 24 19" xfId="33843"/>
    <cellStyle name="Título 2 24 2" xfId="9843"/>
    <cellStyle name="Título 2 24 20" xfId="34807"/>
    <cellStyle name="Título 2 24 21" xfId="36664"/>
    <cellStyle name="Título 2 24 22" xfId="38072"/>
    <cellStyle name="Título 2 24 23" xfId="39478"/>
    <cellStyle name="Título 2 24 24" xfId="40883"/>
    <cellStyle name="Título 2 24 25" xfId="42286"/>
    <cellStyle name="Título 2 24 26" xfId="43685"/>
    <cellStyle name="Título 2 24 27" xfId="45081"/>
    <cellStyle name="Título 2 24 28" xfId="46472"/>
    <cellStyle name="Título 2 24 29" xfId="47846"/>
    <cellStyle name="Título 2 24 3" xfId="11314"/>
    <cellStyle name="Título 2 24 30" xfId="49204"/>
    <cellStyle name="Título 2 24 31" xfId="50539"/>
    <cellStyle name="Título 2 24 32" xfId="51844"/>
    <cellStyle name="Título 2 24 33" xfId="53112"/>
    <cellStyle name="Título 2 24 34" xfId="54314"/>
    <cellStyle name="Título 2 24 35" xfId="55419"/>
    <cellStyle name="Título 2 24 36" xfId="56404"/>
    <cellStyle name="Título 2 24 37" xfId="57190"/>
    <cellStyle name="Título 2 24 4" xfId="12722"/>
    <cellStyle name="Título 2 24 5" xfId="14130"/>
    <cellStyle name="Título 2 24 6" xfId="15538"/>
    <cellStyle name="Título 2 24 7" xfId="16946"/>
    <cellStyle name="Título 2 24 8" xfId="18354"/>
    <cellStyle name="Título 2 24 9" xfId="19762"/>
    <cellStyle name="Título 2 25" xfId="5480"/>
    <cellStyle name="Título 2 25 10" xfId="20448"/>
    <cellStyle name="Título 2 25 11" xfId="21856"/>
    <cellStyle name="Título 2 25 12" xfId="23264"/>
    <cellStyle name="Título 2 25 13" xfId="24672"/>
    <cellStyle name="Título 2 25 14" xfId="26080"/>
    <cellStyle name="Título 2 25 15" xfId="27488"/>
    <cellStyle name="Título 2 25 16" xfId="28896"/>
    <cellStyle name="Título 2 25 17" xfId="30306"/>
    <cellStyle name="Título 2 25 18" xfId="31713"/>
    <cellStyle name="Título 2 25 19" xfId="33123"/>
    <cellStyle name="Título 2 25 2" xfId="9964"/>
    <cellStyle name="Título 2 25 20" xfId="30927"/>
    <cellStyle name="Título 2 25 21" xfId="35941"/>
    <cellStyle name="Título 2 25 22" xfId="37349"/>
    <cellStyle name="Título 2 25 23" xfId="38757"/>
    <cellStyle name="Título 2 25 24" xfId="40163"/>
    <cellStyle name="Título 2 25 25" xfId="41568"/>
    <cellStyle name="Título 2 25 26" xfId="42968"/>
    <cellStyle name="Título 2 25 27" xfId="44367"/>
    <cellStyle name="Título 2 25 28" xfId="45761"/>
    <cellStyle name="Título 2 25 29" xfId="47142"/>
    <cellStyle name="Título 2 25 3" xfId="10592"/>
    <cellStyle name="Título 2 25 30" xfId="48509"/>
    <cellStyle name="Título 2 25 31" xfId="49859"/>
    <cellStyle name="Título 2 25 32" xfId="51178"/>
    <cellStyle name="Título 2 25 33" xfId="52473"/>
    <cellStyle name="Título 2 25 34" xfId="53713"/>
    <cellStyle name="Título 2 25 35" xfId="54876"/>
    <cellStyle name="Título 2 25 36" xfId="55933"/>
    <cellStyle name="Título 2 25 37" xfId="56828"/>
    <cellStyle name="Título 2 25 4" xfId="12000"/>
    <cellStyle name="Título 2 25 5" xfId="13408"/>
    <cellStyle name="Título 2 25 6" xfId="14816"/>
    <cellStyle name="Título 2 25 7" xfId="16224"/>
    <cellStyle name="Título 2 25 8" xfId="17632"/>
    <cellStyle name="Título 2 25 9" xfId="19040"/>
    <cellStyle name="Título 2 26" xfId="5602"/>
    <cellStyle name="Título 2 26 10" xfId="13173"/>
    <cellStyle name="Título 2 26 11" xfId="14581"/>
    <cellStyle name="Título 2 26 12" xfId="15989"/>
    <cellStyle name="Título 2 26 13" xfId="17397"/>
    <cellStyle name="Título 2 26 14" xfId="18805"/>
    <cellStyle name="Título 2 26 15" xfId="20213"/>
    <cellStyle name="Título 2 26 16" xfId="21621"/>
    <cellStyle name="Título 2 26 17" xfId="23029"/>
    <cellStyle name="Título 2 26 18" xfId="24437"/>
    <cellStyle name="Título 2 26 19" xfId="25845"/>
    <cellStyle name="Título 2 26 2" xfId="10083"/>
    <cellStyle name="Título 2 26 20" xfId="31395"/>
    <cellStyle name="Título 2 26 21" xfId="29232"/>
    <cellStyle name="Título 2 26 22" xfId="34115"/>
    <cellStyle name="Título 2 26 23" xfId="28152"/>
    <cellStyle name="Título 2 26 24" xfId="18903"/>
    <cellStyle name="Título 2 26 25" xfId="32453"/>
    <cellStyle name="Título 2 26 26" xfId="32936"/>
    <cellStyle name="Título 2 26 27" xfId="37116"/>
    <cellStyle name="Título 2 26 28" xfId="38524"/>
    <cellStyle name="Título 2 26 29" xfId="39930"/>
    <cellStyle name="Título 2 26 3" xfId="9229"/>
    <cellStyle name="Título 2 26 30" xfId="41335"/>
    <cellStyle name="Título 2 26 31" xfId="42737"/>
    <cellStyle name="Título 2 26 32" xfId="44136"/>
    <cellStyle name="Título 2 26 33" xfId="45532"/>
    <cellStyle name="Título 2 26 34" xfId="46918"/>
    <cellStyle name="Título 2 26 35" xfId="48288"/>
    <cellStyle name="Título 2 26 36" xfId="49640"/>
    <cellStyle name="Título 2 26 37" xfId="50966"/>
    <cellStyle name="Título 2 26 4" xfId="10379"/>
    <cellStyle name="Título 2 26 5" xfId="9540"/>
    <cellStyle name="Título 2 26 6" xfId="6893"/>
    <cellStyle name="Título 2 26 7" xfId="9786"/>
    <cellStyle name="Título 2 26 8" xfId="9447"/>
    <cellStyle name="Título 2 26 9" xfId="11765"/>
    <cellStyle name="Título 2 27" xfId="5766"/>
    <cellStyle name="Título 2 27 10" xfId="12224"/>
    <cellStyle name="Título 2 27 11" xfId="13632"/>
    <cellStyle name="Título 2 27 12" xfId="15040"/>
    <cellStyle name="Título 2 27 13" xfId="16448"/>
    <cellStyle name="Título 2 27 14" xfId="17856"/>
    <cellStyle name="Título 2 27 15" xfId="19264"/>
    <cellStyle name="Título 2 27 16" xfId="20672"/>
    <cellStyle name="Título 2 27 17" xfId="22080"/>
    <cellStyle name="Título 2 27 18" xfId="23488"/>
    <cellStyle name="Título 2 27 19" xfId="24896"/>
    <cellStyle name="Título 2 27 2" xfId="10239"/>
    <cellStyle name="Título 2 27 20" xfId="25945"/>
    <cellStyle name="Título 2 27 21" xfId="25984"/>
    <cellStyle name="Título 2 27 22" xfId="35753"/>
    <cellStyle name="Título 2 27 23" xfId="35502"/>
    <cellStyle name="Título 2 27 24" xfId="33915"/>
    <cellStyle name="Título 2 27 25" xfId="18314"/>
    <cellStyle name="Título 2 27 26" xfId="32941"/>
    <cellStyle name="Título 2 27 27" xfId="36166"/>
    <cellStyle name="Título 2 27 28" xfId="37574"/>
    <cellStyle name="Título 2 27 29" xfId="38980"/>
    <cellStyle name="Título 2 27 3" xfId="7911"/>
    <cellStyle name="Título 2 27 30" xfId="40386"/>
    <cellStyle name="Título 2 27 31" xfId="41790"/>
    <cellStyle name="Título 2 27 32" xfId="43190"/>
    <cellStyle name="Título 2 27 33" xfId="44589"/>
    <cellStyle name="Título 2 27 34" xfId="45982"/>
    <cellStyle name="Título 2 27 35" xfId="47359"/>
    <cellStyle name="Título 2 27 36" xfId="48724"/>
    <cellStyle name="Título 2 27 37" xfId="50070"/>
    <cellStyle name="Título 2 27 4" xfId="8762"/>
    <cellStyle name="Título 2 27 5" xfId="8829"/>
    <cellStyle name="Título 2 27 6" xfId="8479"/>
    <cellStyle name="Título 2 27 7" xfId="7940"/>
    <cellStyle name="Título 2 27 8" xfId="8977"/>
    <cellStyle name="Título 2 27 9" xfId="10816"/>
    <cellStyle name="Título 2 28" xfId="5869"/>
    <cellStyle name="Título 2 28 10" xfId="21533"/>
    <cellStyle name="Título 2 28 11" xfId="22941"/>
    <cellStyle name="Título 2 28 12" xfId="24349"/>
    <cellStyle name="Título 2 28 13" xfId="25757"/>
    <cellStyle name="Título 2 28 14" xfId="27165"/>
    <cellStyle name="Título 2 28 15" xfId="28573"/>
    <cellStyle name="Título 2 28 16" xfId="29983"/>
    <cellStyle name="Título 2 28 17" xfId="31390"/>
    <cellStyle name="Título 2 28 18" xfId="32800"/>
    <cellStyle name="Título 2 28 19" xfId="34206"/>
    <cellStyle name="Título 2 28 2" xfId="10328"/>
    <cellStyle name="Título 2 28 20" xfId="35319"/>
    <cellStyle name="Título 2 28 21" xfId="37028"/>
    <cellStyle name="Título 2 28 22" xfId="38436"/>
    <cellStyle name="Título 2 28 23" xfId="39842"/>
    <cellStyle name="Título 2 28 24" xfId="41247"/>
    <cellStyle name="Título 2 28 25" xfId="42649"/>
    <cellStyle name="Título 2 28 26" xfId="44048"/>
    <cellStyle name="Título 2 28 27" xfId="45444"/>
    <cellStyle name="Título 2 28 28" xfId="46831"/>
    <cellStyle name="Título 2 28 29" xfId="48201"/>
    <cellStyle name="Título 2 28 3" xfId="11677"/>
    <cellStyle name="Título 2 28 30" xfId="49553"/>
    <cellStyle name="Título 2 28 31" xfId="50879"/>
    <cellStyle name="Título 2 28 32" xfId="52182"/>
    <cellStyle name="Título 2 28 33" xfId="53437"/>
    <cellStyle name="Título 2 28 34" xfId="54625"/>
    <cellStyle name="Título 2 28 35" xfId="55709"/>
    <cellStyle name="Título 2 28 36" xfId="56653"/>
    <cellStyle name="Título 2 28 37" xfId="57387"/>
    <cellStyle name="Título 2 28 4" xfId="13085"/>
    <cellStyle name="Título 2 28 5" xfId="14493"/>
    <cellStyle name="Título 2 28 6" xfId="15901"/>
    <cellStyle name="Título 2 28 7" xfId="17309"/>
    <cellStyle name="Título 2 28 8" xfId="18717"/>
    <cellStyle name="Título 2 28 9" xfId="20125"/>
    <cellStyle name="Título 2 29" xfId="5996"/>
    <cellStyle name="Título 2 29 10" xfId="21711"/>
    <cellStyle name="Título 2 29 11" xfId="23119"/>
    <cellStyle name="Título 2 29 12" xfId="24527"/>
    <cellStyle name="Título 2 29 13" xfId="25935"/>
    <cellStyle name="Título 2 29 14" xfId="27343"/>
    <cellStyle name="Título 2 29 15" xfId="28751"/>
    <cellStyle name="Título 2 29 16" xfId="30161"/>
    <cellStyle name="Título 2 29 17" xfId="31568"/>
    <cellStyle name="Título 2 29 18" xfId="32978"/>
    <cellStyle name="Título 2 29 19" xfId="34384"/>
    <cellStyle name="Título 2 29 2" xfId="10447"/>
    <cellStyle name="Título 2 29 20" xfId="35797"/>
    <cellStyle name="Título 2 29 21" xfId="37205"/>
    <cellStyle name="Título 2 29 22" xfId="38613"/>
    <cellStyle name="Título 2 29 23" xfId="40019"/>
    <cellStyle name="Título 2 29 24" xfId="41424"/>
    <cellStyle name="Título 2 29 25" xfId="42826"/>
    <cellStyle name="Título 2 29 26" xfId="44225"/>
    <cellStyle name="Título 2 29 27" xfId="45621"/>
    <cellStyle name="Título 2 29 28" xfId="47005"/>
    <cellStyle name="Título 2 29 29" xfId="48374"/>
    <cellStyle name="Título 2 29 3" xfId="11855"/>
    <cellStyle name="Título 2 29 30" xfId="49725"/>
    <cellStyle name="Título 2 29 31" xfId="51047"/>
    <cellStyle name="Título 2 29 32" xfId="52345"/>
    <cellStyle name="Título 2 29 33" xfId="53590"/>
    <cellStyle name="Título 2 29 34" xfId="54761"/>
    <cellStyle name="Título 2 29 35" xfId="55830"/>
    <cellStyle name="Título 2 29 36" xfId="56755"/>
    <cellStyle name="Título 2 29 37" xfId="57461"/>
    <cellStyle name="Título 2 29 4" xfId="13263"/>
    <cellStyle name="Título 2 29 5" xfId="14671"/>
    <cellStyle name="Título 2 29 6" xfId="16079"/>
    <cellStyle name="Título 2 29 7" xfId="17487"/>
    <cellStyle name="Título 2 29 8" xfId="18895"/>
    <cellStyle name="Título 2 29 9" xfId="20303"/>
    <cellStyle name="Título 2 3" xfId="416"/>
    <cellStyle name="Título 2 3 10" xfId="1632"/>
    <cellStyle name="Título 2 3 11" xfId="1788"/>
    <cellStyle name="Título 2 3 12" xfId="2386"/>
    <cellStyle name="Título 2 3 13" xfId="2233"/>
    <cellStyle name="Título 2 3 14" xfId="2347"/>
    <cellStyle name="Título 2 3 15" xfId="2431"/>
    <cellStyle name="Título 2 3 16" xfId="3138"/>
    <cellStyle name="Título 2 3 2" xfId="787"/>
    <cellStyle name="Título 2 3 2 2" xfId="57954"/>
    <cellStyle name="Título 2 3 3" xfId="745"/>
    <cellStyle name="Título 2 3 3 2" xfId="58033"/>
    <cellStyle name="Título 2 3 4" xfId="739"/>
    <cellStyle name="Título 2 3 4 2" xfId="58102"/>
    <cellStyle name="Título 2 3 5" xfId="834"/>
    <cellStyle name="Título 2 3 6" xfId="994"/>
    <cellStyle name="Título 2 3 7" xfId="1154"/>
    <cellStyle name="Título 2 3 8" xfId="1314"/>
    <cellStyle name="Título 2 3 9" xfId="1473"/>
    <cellStyle name="Título 2 30" xfId="6123"/>
    <cellStyle name="Título 2 30 10" xfId="21828"/>
    <cellStyle name="Título 2 30 11" xfId="23236"/>
    <cellStyle name="Título 2 30 12" xfId="24644"/>
    <cellStyle name="Título 2 30 13" xfId="26052"/>
    <cellStyle name="Título 2 30 14" xfId="27460"/>
    <cellStyle name="Título 2 30 15" xfId="28868"/>
    <cellStyle name="Título 2 30 16" xfId="30278"/>
    <cellStyle name="Título 2 30 17" xfId="31685"/>
    <cellStyle name="Título 2 30 18" xfId="33095"/>
    <cellStyle name="Título 2 30 19" xfId="34501"/>
    <cellStyle name="Título 2 30 2" xfId="10564"/>
    <cellStyle name="Título 2 30 20" xfId="35913"/>
    <cellStyle name="Título 2 30 21" xfId="37321"/>
    <cellStyle name="Título 2 30 22" xfId="38729"/>
    <cellStyle name="Título 2 30 23" xfId="40135"/>
    <cellStyle name="Título 2 30 24" xfId="41540"/>
    <cellStyle name="Título 2 30 25" xfId="42940"/>
    <cellStyle name="Título 2 30 26" xfId="44339"/>
    <cellStyle name="Título 2 30 27" xfId="45734"/>
    <cellStyle name="Título 2 30 28" xfId="47115"/>
    <cellStyle name="Título 2 30 29" xfId="48482"/>
    <cellStyle name="Título 2 30 3" xfId="11972"/>
    <cellStyle name="Título 2 30 30" xfId="49832"/>
    <cellStyle name="Título 2 30 31" xfId="51152"/>
    <cellStyle name="Título 2 30 32" xfId="52447"/>
    <cellStyle name="Título 2 30 33" xfId="53688"/>
    <cellStyle name="Título 2 30 34" xfId="54852"/>
    <cellStyle name="Título 2 30 35" xfId="55914"/>
    <cellStyle name="Título 2 30 36" xfId="56818"/>
    <cellStyle name="Título 2 30 37" xfId="57498"/>
    <cellStyle name="Título 2 30 4" xfId="13380"/>
    <cellStyle name="Título 2 30 5" xfId="14788"/>
    <cellStyle name="Título 2 30 6" xfId="16196"/>
    <cellStyle name="Título 2 30 7" xfId="17604"/>
    <cellStyle name="Título 2 30 8" xfId="19012"/>
    <cellStyle name="Título 2 30 9" xfId="20420"/>
    <cellStyle name="Título 2 31" xfId="6250"/>
    <cellStyle name="Título 2 31 10" xfId="21945"/>
    <cellStyle name="Título 2 31 11" xfId="23353"/>
    <cellStyle name="Título 2 31 12" xfId="24761"/>
    <cellStyle name="Título 2 31 13" xfId="26169"/>
    <cellStyle name="Título 2 31 14" xfId="27577"/>
    <cellStyle name="Título 2 31 15" xfId="28985"/>
    <cellStyle name="Título 2 31 16" xfId="30395"/>
    <cellStyle name="Título 2 31 17" xfId="31802"/>
    <cellStyle name="Título 2 31 18" xfId="33211"/>
    <cellStyle name="Título 2 31 19" xfId="34618"/>
    <cellStyle name="Título 2 31 2" xfId="10681"/>
    <cellStyle name="Título 2 31 20" xfId="36030"/>
    <cellStyle name="Título 2 31 21" xfId="37438"/>
    <cellStyle name="Título 2 31 22" xfId="38846"/>
    <cellStyle name="Título 2 31 23" xfId="40252"/>
    <cellStyle name="Título 2 31 24" xfId="41656"/>
    <cellStyle name="Título 2 31 25" xfId="43056"/>
    <cellStyle name="Título 2 31 26" xfId="44455"/>
    <cellStyle name="Título 2 31 27" xfId="45848"/>
    <cellStyle name="Título 2 31 28" xfId="47227"/>
    <cellStyle name="Título 2 31 29" xfId="48593"/>
    <cellStyle name="Título 2 31 3" xfId="12089"/>
    <cellStyle name="Título 2 31 30" xfId="49943"/>
    <cellStyle name="Título 2 31 31" xfId="51262"/>
    <cellStyle name="Título 2 31 32" xfId="52555"/>
    <cellStyle name="Título 2 31 33" xfId="53793"/>
    <cellStyle name="Título 2 31 34" xfId="54947"/>
    <cellStyle name="Título 2 31 35" xfId="55998"/>
    <cellStyle name="Título 2 31 36" xfId="56877"/>
    <cellStyle name="Título 2 31 37" xfId="57535"/>
    <cellStyle name="Título 2 31 4" xfId="13497"/>
    <cellStyle name="Título 2 31 5" xfId="14905"/>
    <cellStyle name="Título 2 31 6" xfId="16313"/>
    <cellStyle name="Título 2 31 7" xfId="17721"/>
    <cellStyle name="Título 2 31 8" xfId="19129"/>
    <cellStyle name="Título 2 31 9" xfId="20537"/>
    <cellStyle name="Título 2 32" xfId="6377"/>
    <cellStyle name="Título 2 32 10" xfId="22059"/>
    <cellStyle name="Título 2 32 11" xfId="23467"/>
    <cellStyle name="Título 2 32 12" xfId="24875"/>
    <cellStyle name="Título 2 32 13" xfId="26283"/>
    <cellStyle name="Título 2 32 14" xfId="27691"/>
    <cellStyle name="Título 2 32 15" xfId="29100"/>
    <cellStyle name="Título 2 32 16" xfId="30509"/>
    <cellStyle name="Título 2 32 17" xfId="31917"/>
    <cellStyle name="Título 2 32 18" xfId="33326"/>
    <cellStyle name="Título 2 32 19" xfId="34734"/>
    <cellStyle name="Título 2 32 2" xfId="10795"/>
    <cellStyle name="Título 2 32 20" xfId="36145"/>
    <cellStyle name="Título 2 32 21" xfId="37553"/>
    <cellStyle name="Título 2 32 22" xfId="38959"/>
    <cellStyle name="Título 2 32 23" xfId="40365"/>
    <cellStyle name="Título 2 32 24" xfId="41769"/>
    <cellStyle name="Título 2 32 25" xfId="43169"/>
    <cellStyle name="Título 2 32 26" xfId="44568"/>
    <cellStyle name="Título 2 32 27" xfId="45961"/>
    <cellStyle name="Título 2 32 28" xfId="47338"/>
    <cellStyle name="Título 2 32 29" xfId="48703"/>
    <cellStyle name="Título 2 32 3" xfId="12203"/>
    <cellStyle name="Título 2 32 30" xfId="50049"/>
    <cellStyle name="Título 2 32 31" xfId="51365"/>
    <cellStyle name="Título 2 32 32" xfId="52654"/>
    <cellStyle name="Título 2 32 33" xfId="53885"/>
    <cellStyle name="Título 2 32 34" xfId="55028"/>
    <cellStyle name="Título 2 32 35" xfId="56069"/>
    <cellStyle name="Título 2 32 36" xfId="56934"/>
    <cellStyle name="Título 2 32 37" xfId="57571"/>
    <cellStyle name="Título 2 32 4" xfId="13611"/>
    <cellStyle name="Título 2 32 5" xfId="15019"/>
    <cellStyle name="Título 2 32 6" xfId="16427"/>
    <cellStyle name="Título 2 32 7" xfId="17835"/>
    <cellStyle name="Título 2 32 8" xfId="19243"/>
    <cellStyle name="Título 2 32 9" xfId="20651"/>
    <cellStyle name="Título 2 33" xfId="6504"/>
    <cellStyle name="Título 2 33 10" xfId="22175"/>
    <cellStyle name="Título 2 33 11" xfId="23583"/>
    <cellStyle name="Título 2 33 12" xfId="24991"/>
    <cellStyle name="Título 2 33 13" xfId="26399"/>
    <cellStyle name="Título 2 33 14" xfId="27807"/>
    <cellStyle name="Título 2 33 15" xfId="29216"/>
    <cellStyle name="Título 2 33 16" xfId="30625"/>
    <cellStyle name="Título 2 33 17" xfId="32033"/>
    <cellStyle name="Título 2 33 18" xfId="33442"/>
    <cellStyle name="Título 2 33 19" xfId="34850"/>
    <cellStyle name="Título 2 33 2" xfId="10911"/>
    <cellStyle name="Título 2 33 20" xfId="36261"/>
    <cellStyle name="Título 2 33 21" xfId="37669"/>
    <cellStyle name="Título 2 33 22" xfId="39075"/>
    <cellStyle name="Título 2 33 23" xfId="40480"/>
    <cellStyle name="Título 2 33 24" xfId="41884"/>
    <cellStyle name="Título 2 33 25" xfId="43284"/>
    <cellStyle name="Título 2 33 26" xfId="44682"/>
    <cellStyle name="Título 2 33 27" xfId="46074"/>
    <cellStyle name="Título 2 33 28" xfId="47451"/>
    <cellStyle name="Título 2 33 29" xfId="48816"/>
    <cellStyle name="Título 2 33 3" xfId="12319"/>
    <cellStyle name="Título 2 33 30" xfId="50157"/>
    <cellStyle name="Título 2 33 31" xfId="51470"/>
    <cellStyle name="Título 2 33 32" xfId="52755"/>
    <cellStyle name="Título 2 33 33" xfId="53976"/>
    <cellStyle name="Título 2 33 34" xfId="55114"/>
    <cellStyle name="Título 2 33 35" xfId="56143"/>
    <cellStyle name="Título 2 33 36" xfId="56994"/>
    <cellStyle name="Título 2 33 37" xfId="57607"/>
    <cellStyle name="Título 2 33 4" xfId="13727"/>
    <cellStyle name="Título 2 33 5" xfId="15135"/>
    <cellStyle name="Título 2 33 6" xfId="16543"/>
    <cellStyle name="Título 2 33 7" xfId="17951"/>
    <cellStyle name="Título 2 33 8" xfId="19359"/>
    <cellStyle name="Título 2 33 9" xfId="20767"/>
    <cellStyle name="Título 2 34" xfId="6631"/>
    <cellStyle name="Título 2 34 10" xfId="22289"/>
    <cellStyle name="Título 2 34 11" xfId="23697"/>
    <cellStyle name="Título 2 34 12" xfId="25105"/>
    <cellStyle name="Título 2 34 13" xfId="26513"/>
    <cellStyle name="Título 2 34 14" xfId="27921"/>
    <cellStyle name="Título 2 34 15" xfId="29330"/>
    <cellStyle name="Título 2 34 16" xfId="30739"/>
    <cellStyle name="Título 2 34 17" xfId="32147"/>
    <cellStyle name="Título 2 34 18" xfId="33555"/>
    <cellStyle name="Título 2 34 19" xfId="34964"/>
    <cellStyle name="Título 2 34 2" xfId="11025"/>
    <cellStyle name="Título 2 34 20" xfId="36375"/>
    <cellStyle name="Título 2 34 21" xfId="37783"/>
    <cellStyle name="Título 2 34 22" xfId="39189"/>
    <cellStyle name="Título 2 34 23" xfId="40594"/>
    <cellStyle name="Título 2 34 24" xfId="41998"/>
    <cellStyle name="Título 2 34 25" xfId="43398"/>
    <cellStyle name="Título 2 34 26" xfId="44795"/>
    <cellStyle name="Título 2 34 27" xfId="46187"/>
    <cellStyle name="Título 2 34 28" xfId="47564"/>
    <cellStyle name="Título 2 34 29" xfId="48926"/>
    <cellStyle name="Título 2 34 3" xfId="12433"/>
    <cellStyle name="Título 2 34 30" xfId="50265"/>
    <cellStyle name="Título 2 34 31" xfId="51575"/>
    <cellStyle name="Título 2 34 32" xfId="52855"/>
    <cellStyle name="Título 2 34 33" xfId="54072"/>
    <cellStyle name="Título 2 34 34" xfId="55200"/>
    <cellStyle name="Título 2 34 35" xfId="56218"/>
    <cellStyle name="Título 2 34 36" xfId="57048"/>
    <cellStyle name="Título 2 34 37" xfId="57643"/>
    <cellStyle name="Título 2 34 4" xfId="13841"/>
    <cellStyle name="Título 2 34 5" xfId="15249"/>
    <cellStyle name="Título 2 34 6" xfId="16657"/>
    <cellStyle name="Título 2 34 7" xfId="18065"/>
    <cellStyle name="Título 2 34 8" xfId="19473"/>
    <cellStyle name="Título 2 34 9" xfId="20881"/>
    <cellStyle name="Título 2 35" xfId="6758"/>
    <cellStyle name="Título 2 35 10" xfId="22401"/>
    <cellStyle name="Título 2 35 11" xfId="23809"/>
    <cellStyle name="Título 2 35 12" xfId="25217"/>
    <cellStyle name="Título 2 35 13" xfId="26625"/>
    <cellStyle name="Título 2 35 14" xfId="28033"/>
    <cellStyle name="Título 2 35 15" xfId="29442"/>
    <cellStyle name="Título 2 35 16" xfId="30851"/>
    <cellStyle name="Título 2 35 17" xfId="32259"/>
    <cellStyle name="Título 2 35 18" xfId="33667"/>
    <cellStyle name="Título 2 35 19" xfId="35075"/>
    <cellStyle name="Título 2 35 2" xfId="11137"/>
    <cellStyle name="Título 2 35 20" xfId="36487"/>
    <cellStyle name="Título 2 35 21" xfId="37895"/>
    <cellStyle name="Título 2 35 22" xfId="39301"/>
    <cellStyle name="Título 2 35 23" xfId="40706"/>
    <cellStyle name="Título 2 35 24" xfId="42110"/>
    <cellStyle name="Título 2 35 25" xfId="43509"/>
    <cellStyle name="Título 2 35 26" xfId="44905"/>
    <cellStyle name="Título 2 35 27" xfId="46297"/>
    <cellStyle name="Título 2 35 28" xfId="47674"/>
    <cellStyle name="Título 2 35 29" xfId="49033"/>
    <cellStyle name="Título 2 35 3" xfId="12545"/>
    <cellStyle name="Título 2 35 30" xfId="50372"/>
    <cellStyle name="Título 2 35 31" xfId="51682"/>
    <cellStyle name="Título 2 35 32" xfId="52958"/>
    <cellStyle name="Título 2 35 33" xfId="54165"/>
    <cellStyle name="Título 2 35 34" xfId="55285"/>
    <cellStyle name="Título 2 35 35" xfId="56292"/>
    <cellStyle name="Título 2 35 36" xfId="57106"/>
    <cellStyle name="Título 2 35 37" xfId="57679"/>
    <cellStyle name="Título 2 35 4" xfId="13953"/>
    <cellStyle name="Título 2 35 5" xfId="15361"/>
    <cellStyle name="Título 2 35 6" xfId="16769"/>
    <cellStyle name="Título 2 35 7" xfId="18177"/>
    <cellStyle name="Título 2 35 8" xfId="19585"/>
    <cellStyle name="Título 2 35 9" xfId="20993"/>
    <cellStyle name="Título 2 36" xfId="6885"/>
    <cellStyle name="Título 2 36 10" xfId="22510"/>
    <cellStyle name="Título 2 36 11" xfId="23918"/>
    <cellStyle name="Título 2 36 12" xfId="25326"/>
    <cellStyle name="Título 2 36 13" xfId="26734"/>
    <cellStyle name="Título 2 36 14" xfId="28142"/>
    <cellStyle name="Título 2 36 15" xfId="29551"/>
    <cellStyle name="Título 2 36 16" xfId="30960"/>
    <cellStyle name="Título 2 36 17" xfId="32368"/>
    <cellStyle name="Título 2 36 18" xfId="33775"/>
    <cellStyle name="Título 2 36 19" xfId="35184"/>
    <cellStyle name="Título 2 36 2" xfId="11246"/>
    <cellStyle name="Título 2 36 20" xfId="36596"/>
    <cellStyle name="Título 2 36 21" xfId="38004"/>
    <cellStyle name="Título 2 36 22" xfId="39410"/>
    <cellStyle name="Título 2 36 23" xfId="40815"/>
    <cellStyle name="Título 2 36 24" xfId="42219"/>
    <cellStyle name="Título 2 36 25" xfId="43618"/>
    <cellStyle name="Título 2 36 26" xfId="45014"/>
    <cellStyle name="Título 2 36 27" xfId="46405"/>
    <cellStyle name="Título 2 36 28" xfId="47779"/>
    <cellStyle name="Título 2 36 29" xfId="49138"/>
    <cellStyle name="Título 2 36 3" xfId="12654"/>
    <cellStyle name="Título 2 36 30" xfId="50475"/>
    <cellStyle name="Título 2 36 31" xfId="51783"/>
    <cellStyle name="Título 2 36 32" xfId="53053"/>
    <cellStyle name="Título 2 36 33" xfId="54256"/>
    <cellStyle name="Título 2 36 34" xfId="55367"/>
    <cellStyle name="Título 2 36 35" xfId="56366"/>
    <cellStyle name="Título 2 36 36" xfId="57165"/>
    <cellStyle name="Título 2 36 37" xfId="57715"/>
    <cellStyle name="Título 2 36 4" xfId="14062"/>
    <cellStyle name="Título 2 36 5" xfId="15470"/>
    <cellStyle name="Título 2 36 6" xfId="16878"/>
    <cellStyle name="Título 2 36 7" xfId="18286"/>
    <cellStyle name="Título 2 36 8" xfId="19694"/>
    <cellStyle name="Título 2 36 9" xfId="21102"/>
    <cellStyle name="Título 2 37" xfId="7012"/>
    <cellStyle name="Título 2 37 10" xfId="22616"/>
    <cellStyle name="Título 2 37 11" xfId="24024"/>
    <cellStyle name="Título 2 37 12" xfId="25432"/>
    <cellStyle name="Título 2 37 13" xfId="26840"/>
    <cellStyle name="Título 2 37 14" xfId="28248"/>
    <cellStyle name="Título 2 37 15" xfId="29657"/>
    <cellStyle name="Título 2 37 16" xfId="31066"/>
    <cellStyle name="Título 2 37 17" xfId="32474"/>
    <cellStyle name="Título 2 37 18" xfId="33881"/>
    <cellStyle name="Título 2 37 19" xfId="35290"/>
    <cellStyle name="Título 2 37 2" xfId="11352"/>
    <cellStyle name="Título 2 37 20" xfId="36702"/>
    <cellStyle name="Título 2 37 21" xfId="38110"/>
    <cellStyle name="Título 2 37 22" xfId="39516"/>
    <cellStyle name="Título 2 37 23" xfId="40921"/>
    <cellStyle name="Título 2 37 24" xfId="42324"/>
    <cellStyle name="Título 2 37 25" xfId="43723"/>
    <cellStyle name="Título 2 37 26" xfId="45119"/>
    <cellStyle name="Título 2 37 27" xfId="46509"/>
    <cellStyle name="Título 2 37 28" xfId="47883"/>
    <cellStyle name="Título 2 37 29" xfId="49241"/>
    <cellStyle name="Título 2 37 3" xfId="12760"/>
    <cellStyle name="Título 2 37 30" xfId="50575"/>
    <cellStyle name="Título 2 37 31" xfId="51880"/>
    <cellStyle name="Título 2 37 32" xfId="53148"/>
    <cellStyle name="Título 2 37 33" xfId="54349"/>
    <cellStyle name="Título 2 37 34" xfId="55453"/>
    <cellStyle name="Título 2 37 35" xfId="56437"/>
    <cellStyle name="Título 2 37 36" xfId="57219"/>
    <cellStyle name="Título 2 37 37" xfId="57750"/>
    <cellStyle name="Título 2 37 4" xfId="14168"/>
    <cellStyle name="Título 2 37 5" xfId="15576"/>
    <cellStyle name="Título 2 37 6" xfId="16984"/>
    <cellStyle name="Título 2 37 7" xfId="18392"/>
    <cellStyle name="Título 2 37 8" xfId="19800"/>
    <cellStyle name="Título 2 37 9" xfId="21208"/>
    <cellStyle name="Título 2 38" xfId="7139"/>
    <cellStyle name="Título 2 38 10" xfId="22719"/>
    <cellStyle name="Título 2 38 11" xfId="24127"/>
    <cellStyle name="Título 2 38 12" xfId="25535"/>
    <cellStyle name="Título 2 38 13" xfId="26943"/>
    <cellStyle name="Título 2 38 14" xfId="28351"/>
    <cellStyle name="Título 2 38 15" xfId="29760"/>
    <cellStyle name="Título 2 38 16" xfId="31167"/>
    <cellStyle name="Título 2 38 17" xfId="32577"/>
    <cellStyle name="Título 2 38 18" xfId="33984"/>
    <cellStyle name="Título 2 38 19" xfId="35392"/>
    <cellStyle name="Título 2 38 2" xfId="11455"/>
    <cellStyle name="Título 2 38 20" xfId="36805"/>
    <cellStyle name="Título 2 38 21" xfId="38213"/>
    <cellStyle name="Título 2 38 22" xfId="39619"/>
    <cellStyle name="Título 2 38 23" xfId="41024"/>
    <cellStyle name="Título 2 38 24" xfId="42427"/>
    <cellStyle name="Título 2 38 25" xfId="43826"/>
    <cellStyle name="Título 2 38 26" xfId="45222"/>
    <cellStyle name="Título 2 38 27" xfId="46612"/>
    <cellStyle name="Título 2 38 28" xfId="47984"/>
    <cellStyle name="Título 2 38 29" xfId="49337"/>
    <cellStyle name="Título 2 38 3" xfId="12863"/>
    <cellStyle name="Título 2 38 30" xfId="50669"/>
    <cellStyle name="Título 2 38 31" xfId="51973"/>
    <cellStyle name="Título 2 38 32" xfId="53236"/>
    <cellStyle name="Título 2 38 33" xfId="54431"/>
    <cellStyle name="Título 2 38 34" xfId="55529"/>
    <cellStyle name="Título 2 38 35" xfId="56500"/>
    <cellStyle name="Título 2 38 36" xfId="57273"/>
    <cellStyle name="Título 2 38 37" xfId="57784"/>
    <cellStyle name="Título 2 38 4" xfId="14271"/>
    <cellStyle name="Título 2 38 5" xfId="15679"/>
    <cellStyle name="Título 2 38 6" xfId="17087"/>
    <cellStyle name="Título 2 38 7" xfId="18495"/>
    <cellStyle name="Título 2 38 8" xfId="19903"/>
    <cellStyle name="Título 2 38 9" xfId="21311"/>
    <cellStyle name="Título 2 39" xfId="7266"/>
    <cellStyle name="Título 2 39 10" xfId="22818"/>
    <cellStyle name="Título 2 39 11" xfId="24226"/>
    <cellStyle name="Título 2 39 12" xfId="25634"/>
    <cellStyle name="Título 2 39 13" xfId="27042"/>
    <cellStyle name="Título 2 39 14" xfId="28450"/>
    <cellStyle name="Título 2 39 15" xfId="29860"/>
    <cellStyle name="Título 2 39 16" xfId="31267"/>
    <cellStyle name="Título 2 39 17" xfId="32677"/>
    <cellStyle name="Título 2 39 18" xfId="34084"/>
    <cellStyle name="Título 2 39 19" xfId="35492"/>
    <cellStyle name="Título 2 39 2" xfId="11554"/>
    <cellStyle name="Título 2 39 20" xfId="36905"/>
    <cellStyle name="Título 2 39 21" xfId="38313"/>
    <cellStyle name="Título 2 39 22" xfId="39719"/>
    <cellStyle name="Título 2 39 23" xfId="41124"/>
    <cellStyle name="Título 2 39 24" xfId="42526"/>
    <cellStyle name="Título 2 39 25" xfId="43925"/>
    <cellStyle name="Título 2 39 26" xfId="45321"/>
    <cellStyle name="Título 2 39 27" xfId="46709"/>
    <cellStyle name="Título 2 39 28" xfId="48079"/>
    <cellStyle name="Título 2 39 29" xfId="49432"/>
    <cellStyle name="Título 2 39 3" xfId="12962"/>
    <cellStyle name="Título 2 39 30" xfId="50760"/>
    <cellStyle name="Título 2 39 31" xfId="52064"/>
    <cellStyle name="Título 2 39 32" xfId="53324"/>
    <cellStyle name="Título 2 39 33" xfId="54517"/>
    <cellStyle name="Título 2 39 34" xfId="55608"/>
    <cellStyle name="Título 2 39 35" xfId="56571"/>
    <cellStyle name="Título 2 39 36" xfId="57326"/>
    <cellStyle name="Título 2 39 37" xfId="57818"/>
    <cellStyle name="Título 2 39 4" xfId="14370"/>
    <cellStyle name="Título 2 39 5" xfId="15778"/>
    <cellStyle name="Título 2 39 6" xfId="17186"/>
    <cellStyle name="Título 2 39 7" xfId="18594"/>
    <cellStyle name="Título 2 39 8" xfId="20002"/>
    <cellStyle name="Título 2 39 9" xfId="21410"/>
    <cellStyle name="Título 2 4" xfId="2871"/>
    <cellStyle name="Título 2 4 2" xfId="3139"/>
    <cellStyle name="Título 2 40" xfId="7393"/>
    <cellStyle name="Título 2 40 10" xfId="22915"/>
    <cellStyle name="Título 2 40 11" xfId="24323"/>
    <cellStyle name="Título 2 40 12" xfId="25731"/>
    <cellStyle name="Título 2 40 13" xfId="27139"/>
    <cellStyle name="Título 2 40 14" xfId="28547"/>
    <cellStyle name="Título 2 40 15" xfId="29957"/>
    <cellStyle name="Título 2 40 16" xfId="31364"/>
    <cellStyle name="Título 2 40 17" xfId="32774"/>
    <cellStyle name="Título 2 40 18" xfId="34180"/>
    <cellStyle name="Título 2 40 19" xfId="35589"/>
    <cellStyle name="Título 2 40 2" xfId="11651"/>
    <cellStyle name="Título 2 40 20" xfId="37002"/>
    <cellStyle name="Título 2 40 21" xfId="38410"/>
    <cellStyle name="Título 2 40 22" xfId="39816"/>
    <cellStyle name="Título 2 40 23" xfId="41221"/>
    <cellStyle name="Título 2 40 24" xfId="42623"/>
    <cellStyle name="Título 2 40 25" xfId="44022"/>
    <cellStyle name="Título 2 40 26" xfId="45418"/>
    <cellStyle name="Título 2 40 27" xfId="46806"/>
    <cellStyle name="Título 2 40 28" xfId="48176"/>
    <cellStyle name="Título 2 40 29" xfId="49528"/>
    <cellStyle name="Título 2 40 3" xfId="13059"/>
    <cellStyle name="Título 2 40 30" xfId="50854"/>
    <cellStyle name="Título 2 40 31" xfId="52158"/>
    <cellStyle name="Título 2 40 32" xfId="53413"/>
    <cellStyle name="Título 2 40 33" xfId="54602"/>
    <cellStyle name="Título 2 40 34" xfId="55687"/>
    <cellStyle name="Título 2 40 35" xfId="56640"/>
    <cellStyle name="Título 2 40 36" xfId="57377"/>
    <cellStyle name="Título 2 40 37" xfId="57852"/>
    <cellStyle name="Título 2 40 4" xfId="14467"/>
    <cellStyle name="Título 2 40 5" xfId="15875"/>
    <cellStyle name="Título 2 40 6" xfId="17283"/>
    <cellStyle name="Título 2 40 7" xfId="18691"/>
    <cellStyle name="Título 2 40 8" xfId="20099"/>
    <cellStyle name="Título 2 40 9" xfId="21507"/>
    <cellStyle name="Título 2 41" xfId="7519"/>
    <cellStyle name="Título 2 41 10" xfId="23003"/>
    <cellStyle name="Título 2 41 11" xfId="24411"/>
    <cellStyle name="Título 2 41 12" xfId="25819"/>
    <cellStyle name="Título 2 41 13" xfId="27227"/>
    <cellStyle name="Título 2 41 14" xfId="28635"/>
    <cellStyle name="Título 2 41 15" xfId="30045"/>
    <cellStyle name="Título 2 41 16" xfId="31452"/>
    <cellStyle name="Título 2 41 17" xfId="32862"/>
    <cellStyle name="Título 2 41 18" xfId="34268"/>
    <cellStyle name="Título 2 41 19" xfId="35677"/>
    <cellStyle name="Título 2 41 2" xfId="11739"/>
    <cellStyle name="Título 2 41 20" xfId="37090"/>
    <cellStyle name="Título 2 41 21" xfId="38498"/>
    <cellStyle name="Título 2 41 22" xfId="39904"/>
    <cellStyle name="Título 2 41 23" xfId="41309"/>
    <cellStyle name="Título 2 41 24" xfId="42711"/>
    <cellStyle name="Título 2 41 25" xfId="44110"/>
    <cellStyle name="Título 2 41 26" xfId="45506"/>
    <cellStyle name="Título 2 41 27" xfId="46892"/>
    <cellStyle name="Título 2 41 28" xfId="48262"/>
    <cellStyle name="Título 2 41 29" xfId="49614"/>
    <cellStyle name="Título 2 41 3" xfId="13147"/>
    <cellStyle name="Título 2 41 30" xfId="50940"/>
    <cellStyle name="Título 2 41 31" xfId="52243"/>
    <cellStyle name="Título 2 41 32" xfId="53496"/>
    <cellStyle name="Título 2 41 33" xfId="54681"/>
    <cellStyle name="Título 2 41 34" xfId="55759"/>
    <cellStyle name="Título 2 41 35" xfId="56698"/>
    <cellStyle name="Título 2 41 36" xfId="57424"/>
    <cellStyle name="Título 2 41 37" xfId="57884"/>
    <cellStyle name="Título 2 41 4" xfId="14555"/>
    <cellStyle name="Título 2 41 5" xfId="15963"/>
    <cellStyle name="Título 2 41 6" xfId="17371"/>
    <cellStyle name="Título 2 41 7" xfId="18779"/>
    <cellStyle name="Título 2 41 8" xfId="20187"/>
    <cellStyle name="Título 2 41 9" xfId="21595"/>
    <cellStyle name="Título 2 42" xfId="7646"/>
    <cellStyle name="Título 2 43" xfId="8441"/>
    <cellStyle name="Título 2 44" xfId="10957"/>
    <cellStyle name="Título 2 45" xfId="12365"/>
    <cellStyle name="Título 2 46" xfId="13773"/>
    <cellStyle name="Título 2 47" xfId="15181"/>
    <cellStyle name="Título 2 48" xfId="16589"/>
    <cellStyle name="Título 2 49" xfId="17997"/>
    <cellStyle name="Título 2 5" xfId="3140"/>
    <cellStyle name="Título 2 50" xfId="19405"/>
    <cellStyle name="Título 2 51" xfId="20813"/>
    <cellStyle name="Título 2 52" xfId="22221"/>
    <cellStyle name="Título 2 53" xfId="23629"/>
    <cellStyle name="Título 2 54" xfId="25037"/>
    <cellStyle name="Título 2 55" xfId="26445"/>
    <cellStyle name="Título 2 56" xfId="27853"/>
    <cellStyle name="Título 2 57" xfId="29262"/>
    <cellStyle name="Título 2 58" xfId="30671"/>
    <cellStyle name="Título 2 59" xfId="32079"/>
    <cellStyle name="Título 2 6" xfId="3141"/>
    <cellStyle name="Título 2 60" xfId="35463"/>
    <cellStyle name="Título 2 61" xfId="34430"/>
    <cellStyle name="Título 2 62" xfId="36307"/>
    <cellStyle name="Título 2 63" xfId="37715"/>
    <cellStyle name="Título 2 64" xfId="39121"/>
    <cellStyle name="Título 2 65" xfId="40526"/>
    <cellStyle name="Título 2 66" xfId="41930"/>
    <cellStyle name="Título 2 67" xfId="43330"/>
    <cellStyle name="Título 2 68" xfId="44727"/>
    <cellStyle name="Título 2 69" xfId="46119"/>
    <cellStyle name="Título 2 7" xfId="3142"/>
    <cellStyle name="Título 2 70" xfId="47496"/>
    <cellStyle name="Título 2 71" xfId="48859"/>
    <cellStyle name="Título 2 72" xfId="50200"/>
    <cellStyle name="Título 2 73" xfId="51513"/>
    <cellStyle name="Título 2 74" xfId="52795"/>
    <cellStyle name="Título 2 75" xfId="54012"/>
    <cellStyle name="Título 2 76" xfId="55145"/>
    <cellStyle name="Título 2 77" xfId="56170"/>
    <cellStyle name="Título 2 8" xfId="3158"/>
    <cellStyle name="Título 2 8 10" xfId="4603"/>
    <cellStyle name="Título 2 8 11" xfId="4740"/>
    <cellStyle name="Título 2 8 12" xfId="4862"/>
    <cellStyle name="Título 2 8 13" xfId="4988"/>
    <cellStyle name="Título 2 8 14" xfId="5106"/>
    <cellStyle name="Título 2 8 15" xfId="5239"/>
    <cellStyle name="Título 2 8 16" xfId="5365"/>
    <cellStyle name="Título 2 8 17" xfId="5489"/>
    <cellStyle name="Título 2 8 18" xfId="5612"/>
    <cellStyle name="Título 2 8 19" xfId="5710"/>
    <cellStyle name="Título 2 8 2" xfId="3634"/>
    <cellStyle name="Título 2 8 20" xfId="5880"/>
    <cellStyle name="Título 2 8 21" xfId="6007"/>
    <cellStyle name="Título 2 8 22" xfId="6134"/>
    <cellStyle name="Título 2 8 23" xfId="6261"/>
    <cellStyle name="Título 2 8 24" xfId="6388"/>
    <cellStyle name="Título 2 8 25" xfId="6515"/>
    <cellStyle name="Título 2 8 26" xfId="6642"/>
    <cellStyle name="Título 2 8 27" xfId="6769"/>
    <cellStyle name="Título 2 8 28" xfId="6896"/>
    <cellStyle name="Título 2 8 29" xfId="7023"/>
    <cellStyle name="Título 2 8 3" xfId="3750"/>
    <cellStyle name="Título 2 8 30" xfId="7150"/>
    <cellStyle name="Título 2 8 31" xfId="7277"/>
    <cellStyle name="Título 2 8 32" xfId="7404"/>
    <cellStyle name="Título 2 8 33" xfId="7530"/>
    <cellStyle name="Título 2 8 34" xfId="7657"/>
    <cellStyle name="Título 2 8 35" xfId="7748"/>
    <cellStyle name="Título 2 8 36" xfId="11474"/>
    <cellStyle name="Título 2 8 37" xfId="12882"/>
    <cellStyle name="Título 2 8 38" xfId="14290"/>
    <cellStyle name="Título 2 8 39" xfId="15698"/>
    <cellStyle name="Título 2 8 4" xfId="3871"/>
    <cellStyle name="Título 2 8 40" xfId="17106"/>
    <cellStyle name="Título 2 8 41" xfId="18514"/>
    <cellStyle name="Título 2 8 42" xfId="19922"/>
    <cellStyle name="Título 2 8 43" xfId="21330"/>
    <cellStyle name="Título 2 8 44" xfId="22738"/>
    <cellStyle name="Título 2 8 45" xfId="24146"/>
    <cellStyle name="Título 2 8 46" xfId="25554"/>
    <cellStyle name="Título 2 8 47" xfId="26962"/>
    <cellStyle name="Título 2 8 48" xfId="28370"/>
    <cellStyle name="Título 2 8 49" xfId="29779"/>
    <cellStyle name="Título 2 8 5" xfId="3994"/>
    <cellStyle name="Título 2 8 50" xfId="31186"/>
    <cellStyle name="Título 2 8 51" xfId="32596"/>
    <cellStyle name="Título 2 8 52" xfId="34003"/>
    <cellStyle name="Título 2 8 53" xfId="35095"/>
    <cellStyle name="Título 2 8 54" xfId="36824"/>
    <cellStyle name="Título 2 8 55" xfId="38232"/>
    <cellStyle name="Título 2 8 56" xfId="39638"/>
    <cellStyle name="Título 2 8 57" xfId="41043"/>
    <cellStyle name="Título 2 8 58" xfId="42445"/>
    <cellStyle name="Título 2 8 59" xfId="43844"/>
    <cellStyle name="Título 2 8 6" xfId="4117"/>
    <cellStyle name="Título 2 8 60" xfId="45240"/>
    <cellStyle name="Título 2 8 61" xfId="46630"/>
    <cellStyle name="Título 2 8 62" xfId="48002"/>
    <cellStyle name="Título 2 8 63" xfId="49355"/>
    <cellStyle name="Título 2 8 64" xfId="50686"/>
    <cellStyle name="Título 2 8 65" xfId="51990"/>
    <cellStyle name="Título 2 8 66" xfId="53253"/>
    <cellStyle name="Título 2 8 67" xfId="54448"/>
    <cellStyle name="Título 2 8 68" xfId="55544"/>
    <cellStyle name="Título 2 8 69" xfId="56513"/>
    <cellStyle name="Título 2 8 7" xfId="4241"/>
    <cellStyle name="Título 2 8 70" xfId="57281"/>
    <cellStyle name="Título 2 8 8" xfId="4364"/>
    <cellStyle name="Título 2 8 9" xfId="4489"/>
    <cellStyle name="Título 2 9" xfId="3199"/>
    <cellStyle name="Título 2 9 10" xfId="4234"/>
    <cellStyle name="Título 2 9 11" xfId="4063"/>
    <cellStyle name="Título 2 9 12" xfId="4700"/>
    <cellStyle name="Título 2 9 13" xfId="3704"/>
    <cellStyle name="Título 2 9 14" xfId="4733"/>
    <cellStyle name="Título 2 9 15" xfId="4189"/>
    <cellStyle name="Título 2 9 16" xfId="5199"/>
    <cellStyle name="Título 2 9 17" xfId="4061"/>
    <cellStyle name="Título 2 9 18" xfId="5231"/>
    <cellStyle name="Título 2 9 19" xfId="5357"/>
    <cellStyle name="Título 2 9 2" xfId="3240"/>
    <cellStyle name="Título 2 9 20" xfId="5569"/>
    <cellStyle name="Título 2 9 21" xfId="5839"/>
    <cellStyle name="Título 2 9 22" xfId="5539"/>
    <cellStyle name="Título 2 9 23" xfId="5872"/>
    <cellStyle name="Título 2 9 24" xfId="5999"/>
    <cellStyle name="Título 2 9 25" xfId="6126"/>
    <cellStyle name="Título 2 9 26" xfId="6253"/>
    <cellStyle name="Título 2 9 27" xfId="6380"/>
    <cellStyle name="Título 2 9 28" xfId="6507"/>
    <cellStyle name="Título 2 9 29" xfId="6634"/>
    <cellStyle name="Título 2 9 3" xfId="3592"/>
    <cellStyle name="Título 2 9 30" xfId="6761"/>
    <cellStyle name="Título 2 9 31" xfId="6888"/>
    <cellStyle name="Título 2 9 32" xfId="7015"/>
    <cellStyle name="Título 2 9 33" xfId="7142"/>
    <cellStyle name="Título 2 9 34" xfId="7269"/>
    <cellStyle name="Título 2 9 35" xfId="7788"/>
    <cellStyle name="Título 2 9 36" xfId="10534"/>
    <cellStyle name="Título 2 9 37" xfId="11942"/>
    <cellStyle name="Título 2 9 38" xfId="13350"/>
    <cellStyle name="Título 2 9 39" xfId="14758"/>
    <cellStyle name="Título 2 9 4" xfId="3710"/>
    <cellStyle name="Título 2 9 40" xfId="16166"/>
    <cellStyle name="Título 2 9 41" xfId="17574"/>
    <cellStyle name="Título 2 9 42" xfId="18982"/>
    <cellStyle name="Título 2 9 43" xfId="20390"/>
    <cellStyle name="Título 2 9 44" xfId="21798"/>
    <cellStyle name="Título 2 9 45" xfId="23206"/>
    <cellStyle name="Título 2 9 46" xfId="24614"/>
    <cellStyle name="Título 2 9 47" xfId="26022"/>
    <cellStyle name="Título 2 9 48" xfId="27430"/>
    <cellStyle name="Título 2 9 49" xfId="28838"/>
    <cellStyle name="Título 2 9 5" xfId="3246"/>
    <cellStyle name="Título 2 9 50" xfId="30248"/>
    <cellStyle name="Título 2 9 51" xfId="31655"/>
    <cellStyle name="Título 2 9 52" xfId="33065"/>
    <cellStyle name="Título 2 9 53" xfId="33706"/>
    <cellStyle name="Título 2 9 54" xfId="35883"/>
    <cellStyle name="Título 2 9 55" xfId="37291"/>
    <cellStyle name="Título 2 9 56" xfId="38699"/>
    <cellStyle name="Título 2 9 57" xfId="40105"/>
    <cellStyle name="Título 2 9 58" xfId="41510"/>
    <cellStyle name="Título 2 9 59" xfId="42910"/>
    <cellStyle name="Título 2 9 6" xfId="3743"/>
    <cellStyle name="Título 2 9 60" xfId="44309"/>
    <cellStyle name="Título 2 9 61" xfId="45704"/>
    <cellStyle name="Título 2 9 62" xfId="47085"/>
    <cellStyle name="Título 2 9 63" xfId="48452"/>
    <cellStyle name="Título 2 9 64" xfId="49802"/>
    <cellStyle name="Título 2 9 65" xfId="51122"/>
    <cellStyle name="Título 2 9 66" xfId="52417"/>
    <cellStyle name="Título 2 9 67" xfId="53658"/>
    <cellStyle name="Título 2 9 68" xfId="54823"/>
    <cellStyle name="Título 2 9 69" xfId="55885"/>
    <cellStyle name="Título 2 9 7" xfId="3864"/>
    <cellStyle name="Título 2 9 70" xfId="56790"/>
    <cellStyle name="Título 2 9 8" xfId="3987"/>
    <cellStyle name="Título 2 9 9" xfId="4110"/>
    <cellStyle name="Título 3" xfId="248" builtinId="18" customBuiltin="1"/>
    <cellStyle name="Título 3 10" xfId="3623"/>
    <cellStyle name="Título 3 10 10" xfId="18299"/>
    <cellStyle name="Título 3 10 11" xfId="19707"/>
    <cellStyle name="Título 3 10 12" xfId="21115"/>
    <cellStyle name="Título 3 10 13" xfId="22523"/>
    <cellStyle name="Título 3 10 14" xfId="23931"/>
    <cellStyle name="Título 3 10 15" xfId="25339"/>
    <cellStyle name="Título 3 10 16" xfId="26747"/>
    <cellStyle name="Título 3 10 17" xfId="28155"/>
    <cellStyle name="Título 3 10 18" xfId="29564"/>
    <cellStyle name="Título 3 10 19" xfId="30973"/>
    <cellStyle name="Título 3 10 2" xfId="8194"/>
    <cellStyle name="Título 3 10 20" xfId="34624"/>
    <cellStyle name="Título 3 10 21" xfId="22580"/>
    <cellStyle name="Título 3 10 22" xfId="34749"/>
    <cellStyle name="Título 3 10 23" xfId="36609"/>
    <cellStyle name="Título 3 10 24" xfId="38017"/>
    <cellStyle name="Título 3 10 25" xfId="39423"/>
    <cellStyle name="Título 3 10 26" xfId="40828"/>
    <cellStyle name="Título 3 10 27" xfId="42232"/>
    <cellStyle name="Título 3 10 28" xfId="43631"/>
    <cellStyle name="Título 3 10 29" xfId="45027"/>
    <cellStyle name="Título 3 10 3" xfId="8251"/>
    <cellStyle name="Título 3 10 30" xfId="46418"/>
    <cellStyle name="Título 3 10 31" xfId="47792"/>
    <cellStyle name="Título 3 10 32" xfId="49151"/>
    <cellStyle name="Título 3 10 33" xfId="50488"/>
    <cellStyle name="Título 3 10 34" xfId="51795"/>
    <cellStyle name="Título 3 10 35" xfId="53065"/>
    <cellStyle name="Título 3 10 36" xfId="54268"/>
    <cellStyle name="Título 3 10 37" xfId="55377"/>
    <cellStyle name="Título 3 10 4" xfId="8303"/>
    <cellStyle name="Título 3 10 5" xfId="11259"/>
    <cellStyle name="Título 3 10 6" xfId="12667"/>
    <cellStyle name="Título 3 10 7" xfId="14075"/>
    <cellStyle name="Título 3 10 8" xfId="15483"/>
    <cellStyle name="Título 3 10 9" xfId="16891"/>
    <cellStyle name="Título 3 11" xfId="3739"/>
    <cellStyle name="Título 3 11 10" xfId="19262"/>
    <cellStyle name="Título 3 11 11" xfId="20670"/>
    <cellStyle name="Título 3 11 12" xfId="22078"/>
    <cellStyle name="Título 3 11 13" xfId="23486"/>
    <cellStyle name="Título 3 11 14" xfId="24894"/>
    <cellStyle name="Título 3 11 15" xfId="26302"/>
    <cellStyle name="Título 3 11 16" xfId="27710"/>
    <cellStyle name="Título 3 11 17" xfId="29119"/>
    <cellStyle name="Título 3 11 18" xfId="30528"/>
    <cellStyle name="Título 3 11 19" xfId="31936"/>
    <cellStyle name="Título 3 11 2" xfId="8353"/>
    <cellStyle name="Título 3 11 20" xfId="32389"/>
    <cellStyle name="Título 3 11 21" xfId="26102"/>
    <cellStyle name="Título 3 11 22" xfId="36164"/>
    <cellStyle name="Título 3 11 23" xfId="37572"/>
    <cellStyle name="Título 3 11 24" xfId="38978"/>
    <cellStyle name="Título 3 11 25" xfId="40384"/>
    <cellStyle name="Título 3 11 26" xfId="41788"/>
    <cellStyle name="Título 3 11 27" xfId="43188"/>
    <cellStyle name="Título 3 11 28" xfId="44587"/>
    <cellStyle name="Título 3 11 29" xfId="45980"/>
    <cellStyle name="Título 3 11 3" xfId="9041"/>
    <cellStyle name="Título 3 11 30" xfId="47357"/>
    <cellStyle name="Título 3 11 31" xfId="48722"/>
    <cellStyle name="Título 3 11 32" xfId="50068"/>
    <cellStyle name="Título 3 11 33" xfId="51383"/>
    <cellStyle name="Título 3 11 34" xfId="52671"/>
    <cellStyle name="Título 3 11 35" xfId="53900"/>
    <cellStyle name="Título 3 11 36" xfId="55043"/>
    <cellStyle name="Título 3 11 37" xfId="56080"/>
    <cellStyle name="Título 3 11 4" xfId="10814"/>
    <cellStyle name="Título 3 11 5" xfId="12222"/>
    <cellStyle name="Título 3 11 6" xfId="13630"/>
    <cellStyle name="Título 3 11 7" xfId="15038"/>
    <cellStyle name="Título 3 11 8" xfId="16446"/>
    <cellStyle name="Título 3 11 9" xfId="17854"/>
    <cellStyle name="Título 3 12" xfId="3860"/>
    <cellStyle name="Título 3 12 10" xfId="21479"/>
    <cellStyle name="Título 3 12 11" xfId="22887"/>
    <cellStyle name="Título 3 12 12" xfId="24295"/>
    <cellStyle name="Título 3 12 13" xfId="25703"/>
    <cellStyle name="Título 3 12 14" xfId="27111"/>
    <cellStyle name="Título 3 12 15" xfId="28519"/>
    <cellStyle name="Título 3 12 16" xfId="29929"/>
    <cellStyle name="Título 3 12 17" xfId="31336"/>
    <cellStyle name="Título 3 12 18" xfId="32746"/>
    <cellStyle name="Título 3 12 19" xfId="34152"/>
    <cellStyle name="Título 3 12 2" xfId="8466"/>
    <cellStyle name="Título 3 12 20" xfId="35258"/>
    <cellStyle name="Título 3 12 21" xfId="36974"/>
    <cellStyle name="Título 3 12 22" xfId="38382"/>
    <cellStyle name="Título 3 12 23" xfId="39788"/>
    <cellStyle name="Título 3 12 24" xfId="41193"/>
    <cellStyle name="Título 3 12 25" xfId="42595"/>
    <cellStyle name="Título 3 12 26" xfId="43994"/>
    <cellStyle name="Título 3 12 27" xfId="45390"/>
    <cellStyle name="Título 3 12 28" xfId="46778"/>
    <cellStyle name="Título 3 12 29" xfId="48148"/>
    <cellStyle name="Título 3 12 3" xfId="11623"/>
    <cellStyle name="Título 3 12 30" xfId="49500"/>
    <cellStyle name="Título 3 12 31" xfId="50826"/>
    <cellStyle name="Título 3 12 32" xfId="52130"/>
    <cellStyle name="Título 3 12 33" xfId="53385"/>
    <cellStyle name="Título 3 12 34" xfId="54574"/>
    <cellStyle name="Título 3 12 35" xfId="55659"/>
    <cellStyle name="Título 3 12 36" xfId="56613"/>
    <cellStyle name="Título 3 12 37" xfId="57350"/>
    <cellStyle name="Título 3 12 4" xfId="13031"/>
    <cellStyle name="Título 3 12 5" xfId="14439"/>
    <cellStyle name="Título 3 12 6" xfId="15847"/>
    <cellStyle name="Título 3 12 7" xfId="17255"/>
    <cellStyle name="Título 3 12 8" xfId="18663"/>
    <cellStyle name="Título 3 12 9" xfId="20071"/>
    <cellStyle name="Título 3 13" xfId="3983"/>
    <cellStyle name="Título 3 13 10" xfId="19931"/>
    <cellStyle name="Título 3 13 11" xfId="21339"/>
    <cellStyle name="Título 3 13 12" xfId="22747"/>
    <cellStyle name="Título 3 13 13" xfId="24155"/>
    <cellStyle name="Título 3 13 14" xfId="25563"/>
    <cellStyle name="Título 3 13 15" xfId="26971"/>
    <cellStyle name="Título 3 13 16" xfId="28379"/>
    <cellStyle name="Título 3 13 17" xfId="29789"/>
    <cellStyle name="Título 3 13 18" xfId="31196"/>
    <cellStyle name="Título 3 13 19" xfId="32606"/>
    <cellStyle name="Título 3 13 2" xfId="8578"/>
    <cellStyle name="Título 3 13 20" xfId="26762"/>
    <cellStyle name="Título 3 13 21" xfId="35105"/>
    <cellStyle name="Título 3 13 22" xfId="36834"/>
    <cellStyle name="Título 3 13 23" xfId="38242"/>
    <cellStyle name="Título 3 13 24" xfId="39648"/>
    <cellStyle name="Título 3 13 25" xfId="41053"/>
    <cellStyle name="Título 3 13 26" xfId="42455"/>
    <cellStyle name="Título 3 13 27" xfId="43854"/>
    <cellStyle name="Título 3 13 28" xfId="45250"/>
    <cellStyle name="Título 3 13 29" xfId="46640"/>
    <cellStyle name="Título 3 13 3" xfId="9880"/>
    <cellStyle name="Título 3 13 30" xfId="48012"/>
    <cellStyle name="Título 3 13 31" xfId="49365"/>
    <cellStyle name="Título 3 13 32" xfId="50696"/>
    <cellStyle name="Título 3 13 33" xfId="52000"/>
    <cellStyle name="Título 3 13 34" xfId="53263"/>
    <cellStyle name="Título 3 13 35" xfId="54457"/>
    <cellStyle name="Título 3 13 36" xfId="55552"/>
    <cellStyle name="Título 3 13 37" xfId="56520"/>
    <cellStyle name="Título 3 13 4" xfId="11483"/>
    <cellStyle name="Título 3 13 5" xfId="12891"/>
    <cellStyle name="Título 3 13 6" xfId="14299"/>
    <cellStyle name="Título 3 13 7" xfId="15707"/>
    <cellStyle name="Título 3 13 8" xfId="17115"/>
    <cellStyle name="Título 3 13 9" xfId="18523"/>
    <cellStyle name="Título 3 14" xfId="4106"/>
    <cellStyle name="Título 3 14 10" xfId="20012"/>
    <cellStyle name="Título 3 14 11" xfId="21420"/>
    <cellStyle name="Título 3 14 12" xfId="22828"/>
    <cellStyle name="Título 3 14 13" xfId="24236"/>
    <cellStyle name="Título 3 14 14" xfId="25644"/>
    <cellStyle name="Título 3 14 15" xfId="27052"/>
    <cellStyle name="Título 3 14 16" xfId="28460"/>
    <cellStyle name="Título 3 14 17" xfId="29870"/>
    <cellStyle name="Título 3 14 18" xfId="31277"/>
    <cellStyle name="Título 3 14 19" xfId="32687"/>
    <cellStyle name="Título 3 14 2" xfId="8690"/>
    <cellStyle name="Título 3 14 20" xfId="35757"/>
    <cellStyle name="Título 3 14 21" xfId="35195"/>
    <cellStyle name="Título 3 14 22" xfId="36915"/>
    <cellStyle name="Título 3 14 23" xfId="38323"/>
    <cellStyle name="Título 3 14 24" xfId="39729"/>
    <cellStyle name="Título 3 14 25" xfId="41134"/>
    <cellStyle name="Título 3 14 26" xfId="42536"/>
    <cellStyle name="Título 3 14 27" xfId="43935"/>
    <cellStyle name="Título 3 14 28" xfId="45331"/>
    <cellStyle name="Título 3 14 29" xfId="46719"/>
    <cellStyle name="Título 3 14 3" xfId="8833"/>
    <cellStyle name="Título 3 14 30" xfId="48089"/>
    <cellStyle name="Título 3 14 31" xfId="49442"/>
    <cellStyle name="Título 3 14 32" xfId="50769"/>
    <cellStyle name="Título 3 14 33" xfId="52073"/>
    <cellStyle name="Título 3 14 34" xfId="53333"/>
    <cellStyle name="Título 3 14 35" xfId="54526"/>
    <cellStyle name="Título 3 14 36" xfId="55617"/>
    <cellStyle name="Título 3 14 37" xfId="56578"/>
    <cellStyle name="Título 3 14 4" xfId="11564"/>
    <cellStyle name="Título 3 14 5" xfId="12972"/>
    <cellStyle name="Título 3 14 6" xfId="14380"/>
    <cellStyle name="Título 3 14 7" xfId="15788"/>
    <cellStyle name="Título 3 14 8" xfId="17196"/>
    <cellStyle name="Título 3 14 9" xfId="18604"/>
    <cellStyle name="Título 3 15" xfId="4230"/>
    <cellStyle name="Título 3 15 10" xfId="7999"/>
    <cellStyle name="Título 3 15 11" xfId="7617"/>
    <cellStyle name="Título 3 15 12" xfId="11811"/>
    <cellStyle name="Título 3 15 13" xfId="13219"/>
    <cellStyle name="Título 3 15 14" xfId="14627"/>
    <cellStyle name="Título 3 15 15" xfId="16035"/>
    <cellStyle name="Título 3 15 16" xfId="17443"/>
    <cellStyle name="Título 3 15 17" xfId="18851"/>
    <cellStyle name="Título 3 15 18" xfId="20259"/>
    <cellStyle name="Título 3 15 19" xfId="21667"/>
    <cellStyle name="Título 3 15 2" xfId="8803"/>
    <cellStyle name="Título 3 15 20" xfId="26976"/>
    <cellStyle name="Título 3 15 21" xfId="35504"/>
    <cellStyle name="Título 3 15 22" xfId="28499"/>
    <cellStyle name="Título 3 15 23" xfId="29019"/>
    <cellStyle name="Título 3 15 24" xfId="34509"/>
    <cellStyle name="Título 3 15 25" xfId="30426"/>
    <cellStyle name="Título 3 15 26" xfId="33885"/>
    <cellStyle name="Título 3 15 27" xfId="35262"/>
    <cellStyle name="Título 3 15 28" xfId="33632"/>
    <cellStyle name="Título 3 15 29" xfId="35411"/>
    <cellStyle name="Título 3 15 3" xfId="8295"/>
    <cellStyle name="Título 3 15 30" xfId="37161"/>
    <cellStyle name="Título 3 15 31" xfId="38569"/>
    <cellStyle name="Título 3 15 32" xfId="39975"/>
    <cellStyle name="Título 3 15 33" xfId="41380"/>
    <cellStyle name="Título 3 15 34" xfId="42782"/>
    <cellStyle name="Título 3 15 35" xfId="44181"/>
    <cellStyle name="Título 3 15 36" xfId="45577"/>
    <cellStyle name="Título 3 15 37" xfId="46962"/>
    <cellStyle name="Título 3 15 4" xfId="8481"/>
    <cellStyle name="Título 3 15 5" xfId="10047"/>
    <cellStyle name="Título 3 15 6" xfId="9767"/>
    <cellStyle name="Título 3 15 7" xfId="7904"/>
    <cellStyle name="Título 3 15 8" xfId="8867"/>
    <cellStyle name="Título 3 15 9" xfId="7917"/>
    <cellStyle name="Título 3 16" xfId="4354"/>
    <cellStyle name="Título 3 16 10" xfId="18935"/>
    <cellStyle name="Título 3 16 11" xfId="20343"/>
    <cellStyle name="Título 3 16 12" xfId="21751"/>
    <cellStyle name="Título 3 16 13" xfId="23159"/>
    <cellStyle name="Título 3 16 14" xfId="24567"/>
    <cellStyle name="Título 3 16 15" xfId="25975"/>
    <cellStyle name="Título 3 16 16" xfId="27383"/>
    <cellStyle name="Título 3 16 17" xfId="28791"/>
    <cellStyle name="Título 3 16 18" xfId="30201"/>
    <cellStyle name="Título 3 16 19" xfId="31608"/>
    <cellStyle name="Título 3 16 2" xfId="8915"/>
    <cellStyle name="Título 3 16 20" xfId="32382"/>
    <cellStyle name="Título 3 16 21" xfId="32177"/>
    <cellStyle name="Título 3 16 22" xfId="35837"/>
    <cellStyle name="Título 3 16 23" xfId="37245"/>
    <cellStyle name="Título 3 16 24" xfId="38653"/>
    <cellStyle name="Título 3 16 25" xfId="40059"/>
    <cellStyle name="Título 3 16 26" xfId="41464"/>
    <cellStyle name="Título 3 16 27" xfId="42864"/>
    <cellStyle name="Título 3 16 28" xfId="44263"/>
    <cellStyle name="Título 3 16 29" xfId="45658"/>
    <cellStyle name="Título 3 16 3" xfId="9740"/>
    <cellStyle name="Título 3 16 30" xfId="47041"/>
    <cellStyle name="Título 3 16 31" xfId="48408"/>
    <cellStyle name="Título 3 16 32" xfId="49759"/>
    <cellStyle name="Título 3 16 33" xfId="51079"/>
    <cellStyle name="Título 3 16 34" xfId="52375"/>
    <cellStyle name="Título 3 16 35" xfId="53620"/>
    <cellStyle name="Título 3 16 36" xfId="54789"/>
    <cellStyle name="Título 3 16 37" xfId="55853"/>
    <cellStyle name="Título 3 16 4" xfId="10487"/>
    <cellStyle name="Título 3 16 5" xfId="11895"/>
    <cellStyle name="Título 3 16 6" xfId="13303"/>
    <cellStyle name="Título 3 16 7" xfId="14711"/>
    <cellStyle name="Título 3 16 8" xfId="16119"/>
    <cellStyle name="Título 3 16 9" xfId="17527"/>
    <cellStyle name="Título 3 17" xfId="4478"/>
    <cellStyle name="Título 3 17 10" xfId="19031"/>
    <cellStyle name="Título 3 17 11" xfId="20439"/>
    <cellStyle name="Título 3 17 12" xfId="21847"/>
    <cellStyle name="Título 3 17 13" xfId="23255"/>
    <cellStyle name="Título 3 17 14" xfId="24663"/>
    <cellStyle name="Título 3 17 15" xfId="26071"/>
    <cellStyle name="Título 3 17 16" xfId="27479"/>
    <cellStyle name="Título 3 17 17" xfId="28887"/>
    <cellStyle name="Título 3 17 18" xfId="30297"/>
    <cellStyle name="Título 3 17 19" xfId="31704"/>
    <cellStyle name="Título 3 17 2" xfId="9025"/>
    <cellStyle name="Título 3 17 20" xfId="31932"/>
    <cellStyle name="Título 3 17 21" xfId="19722"/>
    <cellStyle name="Título 3 17 22" xfId="35932"/>
    <cellStyle name="Título 3 17 23" xfId="37340"/>
    <cellStyle name="Título 3 17 24" xfId="38748"/>
    <cellStyle name="Título 3 17 25" xfId="40154"/>
    <cellStyle name="Título 3 17 26" xfId="41559"/>
    <cellStyle name="Título 3 17 27" xfId="42959"/>
    <cellStyle name="Título 3 17 28" xfId="44358"/>
    <cellStyle name="Título 3 17 29" xfId="45752"/>
    <cellStyle name="Título 3 17 3" xfId="9043"/>
    <cellStyle name="Título 3 17 30" xfId="47133"/>
    <cellStyle name="Título 3 17 31" xfId="48500"/>
    <cellStyle name="Título 3 17 32" xfId="49850"/>
    <cellStyle name="Título 3 17 33" xfId="51169"/>
    <cellStyle name="Título 3 17 34" xfId="52464"/>
    <cellStyle name="Título 3 17 35" xfId="53704"/>
    <cellStyle name="Título 3 17 36" xfId="54868"/>
    <cellStyle name="Título 3 17 37" xfId="55927"/>
    <cellStyle name="Título 3 17 4" xfId="10583"/>
    <cellStyle name="Título 3 17 5" xfId="11991"/>
    <cellStyle name="Título 3 17 6" xfId="13399"/>
    <cellStyle name="Título 3 17 7" xfId="14807"/>
    <cellStyle name="Título 3 17 8" xfId="16215"/>
    <cellStyle name="Título 3 17 9" xfId="17623"/>
    <cellStyle name="Título 3 18" xfId="4593"/>
    <cellStyle name="Título 3 18 10" xfId="19808"/>
    <cellStyle name="Título 3 18 11" xfId="21216"/>
    <cellStyle name="Título 3 18 12" xfId="22624"/>
    <cellStyle name="Título 3 18 13" xfId="24032"/>
    <cellStyle name="Título 3 18 14" xfId="25440"/>
    <cellStyle name="Título 3 18 15" xfId="26848"/>
    <cellStyle name="Título 3 18 16" xfId="28256"/>
    <cellStyle name="Título 3 18 17" xfId="29665"/>
    <cellStyle name="Título 3 18 18" xfId="31073"/>
    <cellStyle name="Título 3 18 19" xfId="32482"/>
    <cellStyle name="Título 3 18 2" xfId="9132"/>
    <cellStyle name="Título 3 18 20" xfId="34282"/>
    <cellStyle name="Título 3 18 21" xfId="34860"/>
    <cellStyle name="Título 3 18 22" xfId="36710"/>
    <cellStyle name="Título 3 18 23" xfId="38118"/>
    <cellStyle name="Título 3 18 24" xfId="39524"/>
    <cellStyle name="Título 3 18 25" xfId="40929"/>
    <cellStyle name="Título 3 18 26" xfId="42332"/>
    <cellStyle name="Título 3 18 27" xfId="43731"/>
    <cellStyle name="Título 3 18 28" xfId="45127"/>
    <cellStyle name="Título 3 18 29" xfId="46517"/>
    <cellStyle name="Título 3 18 3" xfId="7344"/>
    <cellStyle name="Título 3 18 30" xfId="47891"/>
    <cellStyle name="Título 3 18 31" xfId="49248"/>
    <cellStyle name="Título 3 18 32" xfId="50581"/>
    <cellStyle name="Título 3 18 33" xfId="51886"/>
    <cellStyle name="Título 3 18 34" xfId="53154"/>
    <cellStyle name="Título 3 18 35" xfId="54355"/>
    <cellStyle name="Título 3 18 36" xfId="55459"/>
    <cellStyle name="Título 3 18 37" xfId="56443"/>
    <cellStyle name="Título 3 18 4" xfId="11360"/>
    <cellStyle name="Título 3 18 5" xfId="12768"/>
    <cellStyle name="Título 3 18 6" xfId="14176"/>
    <cellStyle name="Título 3 18 7" xfId="15584"/>
    <cellStyle name="Título 3 18 8" xfId="16992"/>
    <cellStyle name="Título 3 18 9" xfId="18400"/>
    <cellStyle name="Título 3 19" xfId="4729"/>
    <cellStyle name="Título 3 19 10" xfId="19065"/>
    <cellStyle name="Título 3 19 11" xfId="20473"/>
    <cellStyle name="Título 3 19 12" xfId="21881"/>
    <cellStyle name="Título 3 19 13" xfId="23289"/>
    <cellStyle name="Título 3 19 14" xfId="24697"/>
    <cellStyle name="Título 3 19 15" xfId="26105"/>
    <cellStyle name="Título 3 19 16" xfId="27513"/>
    <cellStyle name="Título 3 19 17" xfId="28921"/>
    <cellStyle name="Título 3 19 18" xfId="30331"/>
    <cellStyle name="Título 3 19 19" xfId="31738"/>
    <cellStyle name="Título 3 19 2" xfId="9256"/>
    <cellStyle name="Título 3 19 20" xfId="33007"/>
    <cellStyle name="Título 3 19 21" xfId="28109"/>
    <cellStyle name="Título 3 19 22" xfId="35966"/>
    <cellStyle name="Título 3 19 23" xfId="37374"/>
    <cellStyle name="Título 3 19 24" xfId="38782"/>
    <cellStyle name="Título 3 19 25" xfId="40188"/>
    <cellStyle name="Título 3 19 26" xfId="41593"/>
    <cellStyle name="Título 3 19 27" xfId="42993"/>
    <cellStyle name="Título 3 19 28" xfId="44392"/>
    <cellStyle name="Título 3 19 29" xfId="45786"/>
    <cellStyle name="Título 3 19 3" xfId="10006"/>
    <cellStyle name="Título 3 19 30" xfId="47166"/>
    <cellStyle name="Título 3 19 31" xfId="48532"/>
    <cellStyle name="Título 3 19 32" xfId="49882"/>
    <cellStyle name="Título 3 19 33" xfId="51201"/>
    <cellStyle name="Título 3 19 34" xfId="52495"/>
    <cellStyle name="Título 3 19 35" xfId="53734"/>
    <cellStyle name="Título 3 19 36" xfId="54893"/>
    <cellStyle name="Título 3 19 37" xfId="55947"/>
    <cellStyle name="Título 3 19 4" xfId="10617"/>
    <cellStyle name="Título 3 19 5" xfId="12025"/>
    <cellStyle name="Título 3 19 6" xfId="13433"/>
    <cellStyle name="Título 3 19 7" xfId="14841"/>
    <cellStyle name="Título 3 19 8" xfId="16249"/>
    <cellStyle name="Título 3 19 9" xfId="17657"/>
    <cellStyle name="Título 3 2" xfId="309"/>
    <cellStyle name="Título 3 2 10" xfId="1415"/>
    <cellStyle name="Título 3 2 11" xfId="1573"/>
    <cellStyle name="Título 3 2 12" xfId="1731"/>
    <cellStyle name="Título 3 2 13" xfId="1887"/>
    <cellStyle name="Título 3 2 14" xfId="2042"/>
    <cellStyle name="Título 3 2 15" xfId="2192"/>
    <cellStyle name="Título 3 2 16" xfId="1403"/>
    <cellStyle name="Título 3 2 17" xfId="2531"/>
    <cellStyle name="Título 3 2 18" xfId="2686"/>
    <cellStyle name="Título 3 2 19" xfId="2832"/>
    <cellStyle name="Título 3 2 2" xfId="378"/>
    <cellStyle name="Título 3 2 20" xfId="2698"/>
    <cellStyle name="Título 3 2 3" xfId="435"/>
    <cellStyle name="Título 3 2 4" xfId="537"/>
    <cellStyle name="Título 3 2 5" xfId="594"/>
    <cellStyle name="Título 3 2 5 2" xfId="57915"/>
    <cellStyle name="Título 3 2 6" xfId="651"/>
    <cellStyle name="Título 3 2 6 2" xfId="57994"/>
    <cellStyle name="Título 3 2 7" xfId="935"/>
    <cellStyle name="Título 3 2 7 2" xfId="58063"/>
    <cellStyle name="Título 3 2 8" xfId="1095"/>
    <cellStyle name="Título 3 2 9" xfId="1255"/>
    <cellStyle name="Título 3 20" xfId="4852"/>
    <cellStyle name="Título 3 20 10" xfId="16931"/>
    <cellStyle name="Título 3 20 11" xfId="18339"/>
    <cellStyle name="Título 3 20 12" xfId="19747"/>
    <cellStyle name="Título 3 20 13" xfId="21155"/>
    <cellStyle name="Título 3 20 14" xfId="22563"/>
    <cellStyle name="Título 3 20 15" xfId="23971"/>
    <cellStyle name="Título 3 20 16" xfId="25379"/>
    <cellStyle name="Título 3 20 17" xfId="26787"/>
    <cellStyle name="Título 3 20 18" xfId="28195"/>
    <cellStyle name="Título 3 20 19" xfId="29604"/>
    <cellStyle name="Título 3 20 2" xfId="9370"/>
    <cellStyle name="Título 3 20 20" xfId="33815"/>
    <cellStyle name="Título 3 20 21" xfId="33359"/>
    <cellStyle name="Título 3 20 22" xfId="32002"/>
    <cellStyle name="Título 3 20 23" xfId="34789"/>
    <cellStyle name="Título 3 20 24" xfId="36649"/>
    <cellStyle name="Título 3 20 25" xfId="38057"/>
    <cellStyle name="Título 3 20 26" xfId="39463"/>
    <cellStyle name="Título 3 20 27" xfId="40868"/>
    <cellStyle name="Título 3 20 28" xfId="42271"/>
    <cellStyle name="Título 3 20 29" xfId="43670"/>
    <cellStyle name="Título 3 20 3" xfId="8951"/>
    <cellStyle name="Título 3 20 30" xfId="45066"/>
    <cellStyle name="Título 3 20 31" xfId="46457"/>
    <cellStyle name="Título 3 20 32" xfId="47831"/>
    <cellStyle name="Título 3 20 33" xfId="49189"/>
    <cellStyle name="Título 3 20 34" xfId="50524"/>
    <cellStyle name="Título 3 20 35" xfId="51829"/>
    <cellStyle name="Título 3 20 36" xfId="53097"/>
    <cellStyle name="Título 3 20 37" xfId="54299"/>
    <cellStyle name="Título 3 20 4" xfId="8084"/>
    <cellStyle name="Título 3 20 5" xfId="9148"/>
    <cellStyle name="Título 3 20 6" xfId="11299"/>
    <cellStyle name="Título 3 20 7" xfId="12707"/>
    <cellStyle name="Título 3 20 8" xfId="14115"/>
    <cellStyle name="Título 3 20 9" xfId="15523"/>
    <cellStyle name="Título 3 21" xfId="4976"/>
    <cellStyle name="Título 3 21 10" xfId="21178"/>
    <cellStyle name="Título 3 21 11" xfId="22586"/>
    <cellStyle name="Título 3 21 12" xfId="23994"/>
    <cellStyle name="Título 3 21 13" xfId="25402"/>
    <cellStyle name="Título 3 21 14" xfId="26810"/>
    <cellStyle name="Título 3 21 15" xfId="28218"/>
    <cellStyle name="Título 3 21 16" xfId="29627"/>
    <cellStyle name="Título 3 21 17" xfId="31036"/>
    <cellStyle name="Título 3 21 18" xfId="32444"/>
    <cellStyle name="Título 3 21 19" xfId="33851"/>
    <cellStyle name="Título 3 21 2" xfId="9480"/>
    <cellStyle name="Título 3 21 20" xfId="33629"/>
    <cellStyle name="Título 3 21 21" xfId="36672"/>
    <cellStyle name="Título 3 21 22" xfId="38080"/>
    <cellStyle name="Título 3 21 23" xfId="39486"/>
    <cellStyle name="Título 3 21 24" xfId="40891"/>
    <cellStyle name="Título 3 21 25" xfId="42294"/>
    <cellStyle name="Título 3 21 26" xfId="43693"/>
    <cellStyle name="Título 3 21 27" xfId="45089"/>
    <cellStyle name="Título 3 21 28" xfId="46479"/>
    <cellStyle name="Título 3 21 29" xfId="47853"/>
    <cellStyle name="Título 3 21 3" xfId="11322"/>
    <cellStyle name="Título 3 21 30" xfId="49211"/>
    <cellStyle name="Título 3 21 31" xfId="50546"/>
    <cellStyle name="Título 3 21 32" xfId="51851"/>
    <cellStyle name="Título 3 21 33" xfId="53119"/>
    <cellStyle name="Título 3 21 34" xfId="54321"/>
    <cellStyle name="Título 3 21 35" xfId="55425"/>
    <cellStyle name="Título 3 21 36" xfId="56409"/>
    <cellStyle name="Título 3 21 37" xfId="57193"/>
    <cellStyle name="Título 3 21 4" xfId="12730"/>
    <cellStyle name="Título 3 21 5" xfId="14138"/>
    <cellStyle name="Título 3 21 6" xfId="15546"/>
    <cellStyle name="Título 3 21 7" xfId="16954"/>
    <cellStyle name="Título 3 21 8" xfId="18362"/>
    <cellStyle name="Título 3 21 9" xfId="19770"/>
    <cellStyle name="Título 3 22" xfId="5096"/>
    <cellStyle name="Título 3 22 10" xfId="20468"/>
    <cellStyle name="Título 3 22 11" xfId="21876"/>
    <cellStyle name="Título 3 22 12" xfId="23284"/>
    <cellStyle name="Título 3 22 13" xfId="24692"/>
    <cellStyle name="Título 3 22 14" xfId="26100"/>
    <cellStyle name="Título 3 22 15" xfId="27508"/>
    <cellStyle name="Título 3 22 16" xfId="28916"/>
    <cellStyle name="Título 3 22 17" xfId="30326"/>
    <cellStyle name="Título 3 22 18" xfId="31733"/>
    <cellStyle name="Título 3 22 19" xfId="33143"/>
    <cellStyle name="Título 3 22 2" xfId="9590"/>
    <cellStyle name="Título 3 22 20" xfId="30860"/>
    <cellStyle name="Título 3 22 21" xfId="35961"/>
    <cellStyle name="Título 3 22 22" xfId="37369"/>
    <cellStyle name="Título 3 22 23" xfId="38777"/>
    <cellStyle name="Título 3 22 24" xfId="40183"/>
    <cellStyle name="Título 3 22 25" xfId="41588"/>
    <cellStyle name="Título 3 22 26" xfId="42988"/>
    <cellStyle name="Título 3 22 27" xfId="44387"/>
    <cellStyle name="Título 3 22 28" xfId="45781"/>
    <cellStyle name="Título 3 22 29" xfId="47161"/>
    <cellStyle name="Título 3 22 3" xfId="10612"/>
    <cellStyle name="Título 3 22 30" xfId="48528"/>
    <cellStyle name="Título 3 22 31" xfId="49878"/>
    <cellStyle name="Título 3 22 32" xfId="51197"/>
    <cellStyle name="Título 3 22 33" xfId="52491"/>
    <cellStyle name="Título 3 22 34" xfId="53730"/>
    <cellStyle name="Título 3 22 35" xfId="54889"/>
    <cellStyle name="Título 3 22 36" xfId="55944"/>
    <cellStyle name="Título 3 22 37" xfId="56832"/>
    <cellStyle name="Título 3 22 4" xfId="12020"/>
    <cellStyle name="Título 3 22 5" xfId="13428"/>
    <cellStyle name="Título 3 22 6" xfId="14836"/>
    <cellStyle name="Título 3 22 7" xfId="16244"/>
    <cellStyle name="Título 3 22 8" xfId="17652"/>
    <cellStyle name="Título 3 22 9" xfId="19060"/>
    <cellStyle name="Título 3 23" xfId="5227"/>
    <cellStyle name="Título 3 23 10" xfId="16355"/>
    <cellStyle name="Título 3 23 11" xfId="17763"/>
    <cellStyle name="Título 3 23 12" xfId="19171"/>
    <cellStyle name="Título 3 23 13" xfId="20579"/>
    <cellStyle name="Título 3 23 14" xfId="21987"/>
    <cellStyle name="Título 3 23 15" xfId="23395"/>
    <cellStyle name="Título 3 23 16" xfId="24803"/>
    <cellStyle name="Título 3 23 17" xfId="26211"/>
    <cellStyle name="Título 3 23 18" xfId="27619"/>
    <cellStyle name="Título 3 23 19" xfId="29027"/>
    <cellStyle name="Título 3 23 2" xfId="9719"/>
    <cellStyle name="Título 3 23 20" xfId="29695"/>
    <cellStyle name="Título 3 23 21" xfId="33941"/>
    <cellStyle name="Título 3 23 22" xfId="34031"/>
    <cellStyle name="Título 3 23 23" xfId="32952"/>
    <cellStyle name="Título 3 23 24" xfId="36072"/>
    <cellStyle name="Título 3 23 25" xfId="37480"/>
    <cellStyle name="Título 3 23 26" xfId="38886"/>
    <cellStyle name="Título 3 23 27" xfId="40292"/>
    <cellStyle name="Título 3 23 28" xfId="41696"/>
    <cellStyle name="Título 3 23 29" xfId="43096"/>
    <cellStyle name="Título 3 23 3" xfId="8418"/>
    <cellStyle name="Título 3 23 30" xfId="44495"/>
    <cellStyle name="Título 3 23 31" xfId="45888"/>
    <cellStyle name="Título 3 23 32" xfId="47265"/>
    <cellStyle name="Título 3 23 33" xfId="48631"/>
    <cellStyle name="Título 3 23 34" xfId="49980"/>
    <cellStyle name="Título 3 23 35" xfId="51298"/>
    <cellStyle name="Título 3 23 36" xfId="52590"/>
    <cellStyle name="Título 3 23 37" xfId="53824"/>
    <cellStyle name="Título 3 23 4" xfId="9894"/>
    <cellStyle name="Título 3 23 5" xfId="10113"/>
    <cellStyle name="Título 3 23 6" xfId="10723"/>
    <cellStyle name="Título 3 23 7" xfId="12131"/>
    <cellStyle name="Título 3 23 8" xfId="13539"/>
    <cellStyle name="Título 3 23 9" xfId="14947"/>
    <cellStyle name="Título 3 24" xfId="5353"/>
    <cellStyle name="Título 3 24 10" xfId="16133"/>
    <cellStyle name="Título 3 24 11" xfId="17541"/>
    <cellStyle name="Título 3 24 12" xfId="18949"/>
    <cellStyle name="Título 3 24 13" xfId="20357"/>
    <cellStyle name="Título 3 24 14" xfId="21765"/>
    <cellStyle name="Título 3 24 15" xfId="23173"/>
    <cellStyle name="Título 3 24 16" xfId="24581"/>
    <cellStyle name="Título 3 24 17" xfId="25989"/>
    <cellStyle name="Título 3 24 18" xfId="27397"/>
    <cellStyle name="Título 3 24 19" xfId="28805"/>
    <cellStyle name="Título 3 24 2" xfId="9842"/>
    <cellStyle name="Título 3 24 20" xfId="34923"/>
    <cellStyle name="Título 3 24 21" xfId="33987"/>
    <cellStyle name="Título 3 24 22" xfId="33995"/>
    <cellStyle name="Título 3 24 23" xfId="27656"/>
    <cellStyle name="Título 3 24 24" xfId="35851"/>
    <cellStyle name="Título 3 24 25" xfId="37259"/>
    <cellStyle name="Título 3 24 26" xfId="38667"/>
    <cellStyle name="Título 3 24 27" xfId="40073"/>
    <cellStyle name="Título 3 24 28" xfId="41478"/>
    <cellStyle name="Título 3 24 29" xfId="42878"/>
    <cellStyle name="Título 3 24 3" xfId="7992"/>
    <cellStyle name="Título 3 24 30" xfId="44277"/>
    <cellStyle name="Título 3 24 31" xfId="45672"/>
    <cellStyle name="Título 3 24 32" xfId="47054"/>
    <cellStyle name="Título 3 24 33" xfId="48421"/>
    <cellStyle name="Título 3 24 34" xfId="49771"/>
    <cellStyle name="Título 3 24 35" xfId="51091"/>
    <cellStyle name="Título 3 24 36" xfId="52387"/>
    <cellStyle name="Título 3 24 37" xfId="53631"/>
    <cellStyle name="Título 3 24 4" xfId="7650"/>
    <cellStyle name="Título 3 24 5" xfId="9564"/>
    <cellStyle name="Título 3 24 6" xfId="10501"/>
    <cellStyle name="Título 3 24 7" xfId="11909"/>
    <cellStyle name="Título 3 24 8" xfId="13317"/>
    <cellStyle name="Título 3 24 9" xfId="14725"/>
    <cellStyle name="Título 3 25" xfId="5479"/>
    <cellStyle name="Título 3 25 10" xfId="20564"/>
    <cellStyle name="Título 3 25 11" xfId="21972"/>
    <cellStyle name="Título 3 25 12" xfId="23380"/>
    <cellStyle name="Título 3 25 13" xfId="24788"/>
    <cellStyle name="Título 3 25 14" xfId="26196"/>
    <cellStyle name="Título 3 25 15" xfId="27604"/>
    <cellStyle name="Título 3 25 16" xfId="29012"/>
    <cellStyle name="Título 3 25 17" xfId="30421"/>
    <cellStyle name="Título 3 25 18" xfId="31829"/>
    <cellStyle name="Título 3 25 19" xfId="33238"/>
    <cellStyle name="Título 3 25 2" xfId="9963"/>
    <cellStyle name="Título 3 25 20" xfId="23127"/>
    <cellStyle name="Título 3 25 21" xfId="36057"/>
    <cellStyle name="Título 3 25 22" xfId="37465"/>
    <cellStyle name="Título 3 25 23" xfId="38871"/>
    <cellStyle name="Título 3 25 24" xfId="40277"/>
    <cellStyle name="Título 3 25 25" xfId="41681"/>
    <cellStyle name="Título 3 25 26" xfId="43081"/>
    <cellStyle name="Título 3 25 27" xfId="44480"/>
    <cellStyle name="Título 3 25 28" xfId="45873"/>
    <cellStyle name="Título 3 25 29" xfId="47250"/>
    <cellStyle name="Título 3 25 3" xfId="10708"/>
    <cellStyle name="Título 3 25 30" xfId="48616"/>
    <cellStyle name="Título 3 25 31" xfId="49966"/>
    <cellStyle name="Título 3 25 32" xfId="51284"/>
    <cellStyle name="Título 3 25 33" xfId="52576"/>
    <cellStyle name="Título 3 25 34" xfId="53814"/>
    <cellStyle name="Título 3 25 35" xfId="54965"/>
    <cellStyle name="Título 3 25 36" xfId="56012"/>
    <cellStyle name="Título 3 25 37" xfId="56885"/>
    <cellStyle name="Título 3 25 4" xfId="12116"/>
    <cellStyle name="Título 3 25 5" xfId="13524"/>
    <cellStyle name="Título 3 25 6" xfId="14932"/>
    <cellStyle name="Título 3 25 7" xfId="16340"/>
    <cellStyle name="Título 3 25 8" xfId="17748"/>
    <cellStyle name="Título 3 25 9" xfId="19156"/>
    <cellStyle name="Título 3 26" xfId="5601"/>
    <cellStyle name="Título 3 26 10" xfId="19135"/>
    <cellStyle name="Título 3 26 11" xfId="20543"/>
    <cellStyle name="Título 3 26 12" xfId="21951"/>
    <cellStyle name="Título 3 26 13" xfId="23359"/>
    <cellStyle name="Título 3 26 14" xfId="24767"/>
    <cellStyle name="Título 3 26 15" xfId="26175"/>
    <cellStyle name="Título 3 26 16" xfId="27583"/>
    <cellStyle name="Título 3 26 17" xfId="28991"/>
    <cellStyle name="Título 3 26 18" xfId="30401"/>
    <cellStyle name="Título 3 26 19" xfId="31808"/>
    <cellStyle name="Título 3 26 2" xfId="10082"/>
    <cellStyle name="Título 3 26 20" xfId="30079"/>
    <cellStyle name="Título 3 26 21" xfId="33814"/>
    <cellStyle name="Título 3 26 22" xfId="36036"/>
    <cellStyle name="Título 3 26 23" xfId="37444"/>
    <cellStyle name="Título 3 26 24" xfId="38852"/>
    <cellStyle name="Título 3 26 25" xfId="40258"/>
    <cellStyle name="Título 3 26 26" xfId="41662"/>
    <cellStyle name="Título 3 26 27" xfId="43062"/>
    <cellStyle name="Título 3 26 28" xfId="44461"/>
    <cellStyle name="Título 3 26 29" xfId="45854"/>
    <cellStyle name="Título 3 26 3" xfId="8197"/>
    <cellStyle name="Título 3 26 30" xfId="47233"/>
    <cellStyle name="Título 3 26 31" xfId="48599"/>
    <cellStyle name="Título 3 26 32" xfId="49949"/>
    <cellStyle name="Título 3 26 33" xfId="51268"/>
    <cellStyle name="Título 3 26 34" xfId="52561"/>
    <cellStyle name="Título 3 26 35" xfId="53799"/>
    <cellStyle name="Título 3 26 36" xfId="54953"/>
    <cellStyle name="Título 3 26 37" xfId="56004"/>
    <cellStyle name="Título 3 26 4" xfId="10687"/>
    <cellStyle name="Título 3 26 5" xfId="12095"/>
    <cellStyle name="Título 3 26 6" xfId="13503"/>
    <cellStyle name="Título 3 26 7" xfId="14911"/>
    <cellStyle name="Título 3 26 8" xfId="16319"/>
    <cellStyle name="Título 3 26 9" xfId="17727"/>
    <cellStyle name="Título 3 27" xfId="3937"/>
    <cellStyle name="Título 3 27 10" xfId="5926"/>
    <cellStyle name="Título 3 27 11" xfId="8476"/>
    <cellStyle name="Título 3 27 12" xfId="10530"/>
    <cellStyle name="Título 3 27 13" xfId="11938"/>
    <cellStyle name="Título 3 27 14" xfId="13346"/>
    <cellStyle name="Título 3 27 15" xfId="14754"/>
    <cellStyle name="Título 3 27 16" xfId="16162"/>
    <cellStyle name="Título 3 27 17" xfId="17570"/>
    <cellStyle name="Título 3 27 18" xfId="18978"/>
    <cellStyle name="Título 3 27 19" xfId="20386"/>
    <cellStyle name="Título 3 27 2" xfId="8540"/>
    <cellStyle name="Título 3 27 20" xfId="34814"/>
    <cellStyle name="Título 3 27 21" xfId="33828"/>
    <cellStyle name="Título 3 27 22" xfId="32058"/>
    <cellStyle name="Título 3 27 23" xfId="33013"/>
    <cellStyle name="Título 3 27 24" xfId="34283"/>
    <cellStyle name="Título 3 27 25" xfId="33338"/>
    <cellStyle name="Título 3 27 26" xfId="34315"/>
    <cellStyle name="Título 3 27 27" xfId="22314"/>
    <cellStyle name="Título 3 27 28" xfId="35499"/>
    <cellStyle name="Título 3 27 29" xfId="29705"/>
    <cellStyle name="Título 3 27 3" xfId="8080"/>
    <cellStyle name="Título 3 27 30" xfId="35879"/>
    <cellStyle name="Título 3 27 31" xfId="37287"/>
    <cellStyle name="Título 3 27 32" xfId="38695"/>
    <cellStyle name="Título 3 27 33" xfId="40101"/>
    <cellStyle name="Título 3 27 34" xfId="41506"/>
    <cellStyle name="Título 3 27 35" xfId="42906"/>
    <cellStyle name="Título 3 27 36" xfId="44305"/>
    <cellStyle name="Título 3 27 37" xfId="45700"/>
    <cellStyle name="Título 3 27 4" xfId="9607"/>
    <cellStyle name="Título 3 27 5" xfId="5425"/>
    <cellStyle name="Título 3 27 6" xfId="7847"/>
    <cellStyle name="Título 3 27 7" xfId="7397"/>
    <cellStyle name="Título 3 27 8" xfId="7476"/>
    <cellStyle name="Título 3 27 9" xfId="9263"/>
    <cellStyle name="Título 3 28" xfId="5868"/>
    <cellStyle name="Título 3 28 10" xfId="21619"/>
    <cellStyle name="Título 3 28 11" xfId="23027"/>
    <cellStyle name="Título 3 28 12" xfId="24435"/>
    <cellStyle name="Título 3 28 13" xfId="25843"/>
    <cellStyle name="Título 3 28 14" xfId="27251"/>
    <cellStyle name="Título 3 28 15" xfId="28659"/>
    <cellStyle name="Título 3 28 16" xfId="30069"/>
    <cellStyle name="Título 3 28 17" xfId="31476"/>
    <cellStyle name="Título 3 28 18" xfId="32886"/>
    <cellStyle name="Título 3 28 19" xfId="34292"/>
    <cellStyle name="Título 3 28 2" xfId="10327"/>
    <cellStyle name="Título 3 28 20" xfId="32312"/>
    <cellStyle name="Título 3 28 21" xfId="37114"/>
    <cellStyle name="Título 3 28 22" xfId="38522"/>
    <cellStyle name="Título 3 28 23" xfId="39928"/>
    <cellStyle name="Título 3 28 24" xfId="41333"/>
    <cellStyle name="Título 3 28 25" xfId="42735"/>
    <cellStyle name="Título 3 28 26" xfId="44134"/>
    <cellStyle name="Título 3 28 27" xfId="45530"/>
    <cellStyle name="Título 3 28 28" xfId="46916"/>
    <cellStyle name="Título 3 28 29" xfId="48286"/>
    <cellStyle name="Título 3 28 3" xfId="11763"/>
    <cellStyle name="Título 3 28 30" xfId="49638"/>
    <cellStyle name="Título 3 28 31" xfId="50964"/>
    <cellStyle name="Título 3 28 32" xfId="52266"/>
    <cellStyle name="Título 3 28 33" xfId="53518"/>
    <cellStyle name="Título 3 28 34" xfId="54700"/>
    <cellStyle name="Título 3 28 35" xfId="55776"/>
    <cellStyle name="Título 3 28 36" xfId="56711"/>
    <cellStyle name="Título 3 28 37" xfId="57432"/>
    <cellStyle name="Título 3 28 4" xfId="13171"/>
    <cellStyle name="Título 3 28 5" xfId="14579"/>
    <cellStyle name="Título 3 28 6" xfId="15987"/>
    <cellStyle name="Título 3 28 7" xfId="17395"/>
    <cellStyle name="Título 3 28 8" xfId="18803"/>
    <cellStyle name="Título 3 28 9" xfId="20211"/>
    <cellStyle name="Título 3 29" xfId="5995"/>
    <cellStyle name="Título 3 29 10" xfId="21710"/>
    <cellStyle name="Título 3 29 11" xfId="23118"/>
    <cellStyle name="Título 3 29 12" xfId="24526"/>
    <cellStyle name="Título 3 29 13" xfId="25934"/>
    <cellStyle name="Título 3 29 14" xfId="27342"/>
    <cellStyle name="Título 3 29 15" xfId="28750"/>
    <cellStyle name="Título 3 29 16" xfId="30160"/>
    <cellStyle name="Título 3 29 17" xfId="31567"/>
    <cellStyle name="Título 3 29 18" xfId="32977"/>
    <cellStyle name="Título 3 29 19" xfId="34383"/>
    <cellStyle name="Título 3 29 2" xfId="10446"/>
    <cellStyle name="Título 3 29 20" xfId="35796"/>
    <cellStyle name="Título 3 29 21" xfId="37204"/>
    <cellStyle name="Título 3 29 22" xfId="38612"/>
    <cellStyle name="Título 3 29 23" xfId="40018"/>
    <cellStyle name="Título 3 29 24" xfId="41423"/>
    <cellStyle name="Título 3 29 25" xfId="42825"/>
    <cellStyle name="Título 3 29 26" xfId="44224"/>
    <cellStyle name="Título 3 29 27" xfId="45620"/>
    <cellStyle name="Título 3 29 28" xfId="47004"/>
    <cellStyle name="Título 3 29 29" xfId="48373"/>
    <cellStyle name="Título 3 29 3" xfId="11854"/>
    <cellStyle name="Título 3 29 30" xfId="49724"/>
    <cellStyle name="Título 3 29 31" xfId="51046"/>
    <cellStyle name="Título 3 29 32" xfId="52344"/>
    <cellStyle name="Título 3 29 33" xfId="53589"/>
    <cellStyle name="Título 3 29 34" xfId="54760"/>
    <cellStyle name="Título 3 29 35" xfId="55829"/>
    <cellStyle name="Título 3 29 36" xfId="56754"/>
    <cellStyle name="Título 3 29 37" xfId="57460"/>
    <cellStyle name="Título 3 29 4" xfId="13262"/>
    <cellStyle name="Título 3 29 5" xfId="14670"/>
    <cellStyle name="Título 3 29 6" xfId="16078"/>
    <cellStyle name="Título 3 29 7" xfId="17486"/>
    <cellStyle name="Título 3 29 8" xfId="18894"/>
    <cellStyle name="Título 3 29 9" xfId="20302"/>
    <cellStyle name="Título 3 3" xfId="358"/>
    <cellStyle name="Título 3 3 10" xfId="1939"/>
    <cellStyle name="Título 3 3 11" xfId="2091"/>
    <cellStyle name="Título 3 3 12" xfId="2370"/>
    <cellStyle name="Título 3 3 13" xfId="2426"/>
    <cellStyle name="Título 3 3 14" xfId="2583"/>
    <cellStyle name="Título 3 3 15" xfId="2734"/>
    <cellStyle name="Título 3 3 16" xfId="3143"/>
    <cellStyle name="Título 3 3 2" xfId="770"/>
    <cellStyle name="Título 3 3 2 2" xfId="57955"/>
    <cellStyle name="Título 3 3 3" xfId="829"/>
    <cellStyle name="Título 3 3 3 2" xfId="58034"/>
    <cellStyle name="Título 3 3 4" xfId="989"/>
    <cellStyle name="Título 3 3 4 2" xfId="58103"/>
    <cellStyle name="Título 3 3 5" xfId="1149"/>
    <cellStyle name="Título 3 3 6" xfId="1309"/>
    <cellStyle name="Título 3 3 7" xfId="1468"/>
    <cellStyle name="Título 3 3 8" xfId="1627"/>
    <cellStyle name="Título 3 3 9" xfId="1783"/>
    <cellStyle name="Título 3 30" xfId="6122"/>
    <cellStyle name="Título 3 30 10" xfId="21827"/>
    <cellStyle name="Título 3 30 11" xfId="23235"/>
    <cellStyle name="Título 3 30 12" xfId="24643"/>
    <cellStyle name="Título 3 30 13" xfId="26051"/>
    <cellStyle name="Título 3 30 14" xfId="27459"/>
    <cellStyle name="Título 3 30 15" xfId="28867"/>
    <cellStyle name="Título 3 30 16" xfId="30277"/>
    <cellStyle name="Título 3 30 17" xfId="31684"/>
    <cellStyle name="Título 3 30 18" xfId="33094"/>
    <cellStyle name="Título 3 30 19" xfId="34500"/>
    <cellStyle name="Título 3 30 2" xfId="10563"/>
    <cellStyle name="Título 3 30 20" xfId="35912"/>
    <cellStyle name="Título 3 30 21" xfId="37320"/>
    <cellStyle name="Título 3 30 22" xfId="38728"/>
    <cellStyle name="Título 3 30 23" xfId="40134"/>
    <cellStyle name="Título 3 30 24" xfId="41539"/>
    <cellStyle name="Título 3 30 25" xfId="42939"/>
    <cellStyle name="Título 3 30 26" xfId="44338"/>
    <cellStyle name="Título 3 30 27" xfId="45733"/>
    <cellStyle name="Título 3 30 28" xfId="47114"/>
    <cellStyle name="Título 3 30 29" xfId="48481"/>
    <cellStyle name="Título 3 30 3" xfId="11971"/>
    <cellStyle name="Título 3 30 30" xfId="49831"/>
    <cellStyle name="Título 3 30 31" xfId="51151"/>
    <cellStyle name="Título 3 30 32" xfId="52446"/>
    <cellStyle name="Título 3 30 33" xfId="53687"/>
    <cellStyle name="Título 3 30 34" xfId="54851"/>
    <cellStyle name="Título 3 30 35" xfId="55913"/>
    <cellStyle name="Título 3 30 36" xfId="56817"/>
    <cellStyle name="Título 3 30 37" xfId="57497"/>
    <cellStyle name="Título 3 30 4" xfId="13379"/>
    <cellStyle name="Título 3 30 5" xfId="14787"/>
    <cellStyle name="Título 3 30 6" xfId="16195"/>
    <cellStyle name="Título 3 30 7" xfId="17603"/>
    <cellStyle name="Título 3 30 8" xfId="19011"/>
    <cellStyle name="Título 3 30 9" xfId="20419"/>
    <cellStyle name="Título 3 31" xfId="6249"/>
    <cellStyle name="Título 3 31 10" xfId="21944"/>
    <cellStyle name="Título 3 31 11" xfId="23352"/>
    <cellStyle name="Título 3 31 12" xfId="24760"/>
    <cellStyle name="Título 3 31 13" xfId="26168"/>
    <cellStyle name="Título 3 31 14" xfId="27576"/>
    <cellStyle name="Título 3 31 15" xfId="28984"/>
    <cellStyle name="Título 3 31 16" xfId="30394"/>
    <cellStyle name="Título 3 31 17" xfId="31801"/>
    <cellStyle name="Título 3 31 18" xfId="33210"/>
    <cellStyle name="Título 3 31 19" xfId="34617"/>
    <cellStyle name="Título 3 31 2" xfId="10680"/>
    <cellStyle name="Título 3 31 20" xfId="36029"/>
    <cellStyle name="Título 3 31 21" xfId="37437"/>
    <cellStyle name="Título 3 31 22" xfId="38845"/>
    <cellStyle name="Título 3 31 23" xfId="40251"/>
    <cellStyle name="Título 3 31 24" xfId="41655"/>
    <cellStyle name="Título 3 31 25" xfId="43055"/>
    <cellStyle name="Título 3 31 26" xfId="44454"/>
    <cellStyle name="Título 3 31 27" xfId="45847"/>
    <cellStyle name="Título 3 31 28" xfId="47226"/>
    <cellStyle name="Título 3 31 29" xfId="48592"/>
    <cellStyle name="Título 3 31 3" xfId="12088"/>
    <cellStyle name="Título 3 31 30" xfId="49942"/>
    <cellStyle name="Título 3 31 31" xfId="51261"/>
    <cellStyle name="Título 3 31 32" xfId="52554"/>
    <cellStyle name="Título 3 31 33" xfId="53792"/>
    <cellStyle name="Título 3 31 34" xfId="54946"/>
    <cellStyle name="Título 3 31 35" xfId="55997"/>
    <cellStyle name="Título 3 31 36" xfId="56876"/>
    <cellStyle name="Título 3 31 37" xfId="57534"/>
    <cellStyle name="Título 3 31 4" xfId="13496"/>
    <cellStyle name="Título 3 31 5" xfId="14904"/>
    <cellStyle name="Título 3 31 6" xfId="16312"/>
    <cellStyle name="Título 3 31 7" xfId="17720"/>
    <cellStyle name="Título 3 31 8" xfId="19128"/>
    <cellStyle name="Título 3 31 9" xfId="20536"/>
    <cellStyle name="Título 3 32" xfId="6376"/>
    <cellStyle name="Título 3 32 10" xfId="22058"/>
    <cellStyle name="Título 3 32 11" xfId="23466"/>
    <cellStyle name="Título 3 32 12" xfId="24874"/>
    <cellStyle name="Título 3 32 13" xfId="26282"/>
    <cellStyle name="Título 3 32 14" xfId="27690"/>
    <cellStyle name="Título 3 32 15" xfId="29099"/>
    <cellStyle name="Título 3 32 16" xfId="30508"/>
    <cellStyle name="Título 3 32 17" xfId="31916"/>
    <cellStyle name="Título 3 32 18" xfId="33325"/>
    <cellStyle name="Título 3 32 19" xfId="34733"/>
    <cellStyle name="Título 3 32 2" xfId="10794"/>
    <cellStyle name="Título 3 32 20" xfId="36144"/>
    <cellStyle name="Título 3 32 21" xfId="37552"/>
    <cellStyle name="Título 3 32 22" xfId="38958"/>
    <cellStyle name="Título 3 32 23" xfId="40364"/>
    <cellStyle name="Título 3 32 24" xfId="41768"/>
    <cellStyle name="Título 3 32 25" xfId="43168"/>
    <cellStyle name="Título 3 32 26" xfId="44567"/>
    <cellStyle name="Título 3 32 27" xfId="45960"/>
    <cellStyle name="Título 3 32 28" xfId="47337"/>
    <cellStyle name="Título 3 32 29" xfId="48702"/>
    <cellStyle name="Título 3 32 3" xfId="12202"/>
    <cellStyle name="Título 3 32 30" xfId="50048"/>
    <cellStyle name="Título 3 32 31" xfId="51364"/>
    <cellStyle name="Título 3 32 32" xfId="52653"/>
    <cellStyle name="Título 3 32 33" xfId="53884"/>
    <cellStyle name="Título 3 32 34" xfId="55027"/>
    <cellStyle name="Título 3 32 35" xfId="56068"/>
    <cellStyle name="Título 3 32 36" xfId="56933"/>
    <cellStyle name="Título 3 32 37" xfId="57570"/>
    <cellStyle name="Título 3 32 4" xfId="13610"/>
    <cellStyle name="Título 3 32 5" xfId="15018"/>
    <cellStyle name="Título 3 32 6" xfId="16426"/>
    <cellStyle name="Título 3 32 7" xfId="17834"/>
    <cellStyle name="Título 3 32 8" xfId="19242"/>
    <cellStyle name="Título 3 32 9" xfId="20650"/>
    <cellStyle name="Título 3 33" xfId="6503"/>
    <cellStyle name="Título 3 33 10" xfId="22174"/>
    <cellStyle name="Título 3 33 11" xfId="23582"/>
    <cellStyle name="Título 3 33 12" xfId="24990"/>
    <cellStyle name="Título 3 33 13" xfId="26398"/>
    <cellStyle name="Título 3 33 14" xfId="27806"/>
    <cellStyle name="Título 3 33 15" xfId="29215"/>
    <cellStyle name="Título 3 33 16" xfId="30624"/>
    <cellStyle name="Título 3 33 17" xfId="32032"/>
    <cellStyle name="Título 3 33 18" xfId="33441"/>
    <cellStyle name="Título 3 33 19" xfId="34849"/>
    <cellStyle name="Título 3 33 2" xfId="10910"/>
    <cellStyle name="Título 3 33 20" xfId="36260"/>
    <cellStyle name="Título 3 33 21" xfId="37668"/>
    <cellStyle name="Título 3 33 22" xfId="39074"/>
    <cellStyle name="Título 3 33 23" xfId="40479"/>
    <cellStyle name="Título 3 33 24" xfId="41883"/>
    <cellStyle name="Título 3 33 25" xfId="43283"/>
    <cellStyle name="Título 3 33 26" xfId="44681"/>
    <cellStyle name="Título 3 33 27" xfId="46073"/>
    <cellStyle name="Título 3 33 28" xfId="47450"/>
    <cellStyle name="Título 3 33 29" xfId="48815"/>
    <cellStyle name="Título 3 33 3" xfId="12318"/>
    <cellStyle name="Título 3 33 30" xfId="50156"/>
    <cellStyle name="Título 3 33 31" xfId="51469"/>
    <cellStyle name="Título 3 33 32" xfId="52754"/>
    <cellStyle name="Título 3 33 33" xfId="53975"/>
    <cellStyle name="Título 3 33 34" xfId="55113"/>
    <cellStyle name="Título 3 33 35" xfId="56142"/>
    <cellStyle name="Título 3 33 36" xfId="56993"/>
    <cellStyle name="Título 3 33 37" xfId="57606"/>
    <cellStyle name="Título 3 33 4" xfId="13726"/>
    <cellStyle name="Título 3 33 5" xfId="15134"/>
    <cellStyle name="Título 3 33 6" xfId="16542"/>
    <cellStyle name="Título 3 33 7" xfId="17950"/>
    <cellStyle name="Título 3 33 8" xfId="19358"/>
    <cellStyle name="Título 3 33 9" xfId="20766"/>
    <cellStyle name="Título 3 34" xfId="6630"/>
    <cellStyle name="Título 3 34 10" xfId="22288"/>
    <cellStyle name="Título 3 34 11" xfId="23696"/>
    <cellStyle name="Título 3 34 12" xfId="25104"/>
    <cellStyle name="Título 3 34 13" xfId="26512"/>
    <cellStyle name="Título 3 34 14" xfId="27920"/>
    <cellStyle name="Título 3 34 15" xfId="29329"/>
    <cellStyle name="Título 3 34 16" xfId="30738"/>
    <cellStyle name="Título 3 34 17" xfId="32146"/>
    <cellStyle name="Título 3 34 18" xfId="33554"/>
    <cellStyle name="Título 3 34 19" xfId="34963"/>
    <cellStyle name="Título 3 34 2" xfId="11024"/>
    <cellStyle name="Título 3 34 20" xfId="36374"/>
    <cellStyle name="Título 3 34 21" xfId="37782"/>
    <cellStyle name="Título 3 34 22" xfId="39188"/>
    <cellStyle name="Título 3 34 23" xfId="40593"/>
    <cellStyle name="Título 3 34 24" xfId="41997"/>
    <cellStyle name="Título 3 34 25" xfId="43397"/>
    <cellStyle name="Título 3 34 26" xfId="44794"/>
    <cellStyle name="Título 3 34 27" xfId="46186"/>
    <cellStyle name="Título 3 34 28" xfId="47563"/>
    <cellStyle name="Título 3 34 29" xfId="48925"/>
    <cellStyle name="Título 3 34 3" xfId="12432"/>
    <cellStyle name="Título 3 34 30" xfId="50264"/>
    <cellStyle name="Título 3 34 31" xfId="51574"/>
    <cellStyle name="Título 3 34 32" xfId="52854"/>
    <cellStyle name="Título 3 34 33" xfId="54071"/>
    <cellStyle name="Título 3 34 34" xfId="55199"/>
    <cellStyle name="Título 3 34 35" xfId="56217"/>
    <cellStyle name="Título 3 34 36" xfId="57047"/>
    <cellStyle name="Título 3 34 37" xfId="57642"/>
    <cellStyle name="Título 3 34 4" xfId="13840"/>
    <cellStyle name="Título 3 34 5" xfId="15248"/>
    <cellStyle name="Título 3 34 6" xfId="16656"/>
    <cellStyle name="Título 3 34 7" xfId="18064"/>
    <cellStyle name="Título 3 34 8" xfId="19472"/>
    <cellStyle name="Título 3 34 9" xfId="20880"/>
    <cellStyle name="Título 3 35" xfId="6757"/>
    <cellStyle name="Título 3 35 10" xfId="22400"/>
    <cellStyle name="Título 3 35 11" xfId="23808"/>
    <cellStyle name="Título 3 35 12" xfId="25216"/>
    <cellStyle name="Título 3 35 13" xfId="26624"/>
    <cellStyle name="Título 3 35 14" xfId="28032"/>
    <cellStyle name="Título 3 35 15" xfId="29441"/>
    <cellStyle name="Título 3 35 16" xfId="30850"/>
    <cellStyle name="Título 3 35 17" xfId="32258"/>
    <cellStyle name="Título 3 35 18" xfId="33666"/>
    <cellStyle name="Título 3 35 19" xfId="35074"/>
    <cellStyle name="Título 3 35 2" xfId="11136"/>
    <cellStyle name="Título 3 35 20" xfId="36486"/>
    <cellStyle name="Título 3 35 21" xfId="37894"/>
    <cellStyle name="Título 3 35 22" xfId="39300"/>
    <cellStyle name="Título 3 35 23" xfId="40705"/>
    <cellStyle name="Título 3 35 24" xfId="42109"/>
    <cellStyle name="Título 3 35 25" xfId="43508"/>
    <cellStyle name="Título 3 35 26" xfId="44904"/>
    <cellStyle name="Título 3 35 27" xfId="46296"/>
    <cellStyle name="Título 3 35 28" xfId="47673"/>
    <cellStyle name="Título 3 35 29" xfId="49032"/>
    <cellStyle name="Título 3 35 3" xfId="12544"/>
    <cellStyle name="Título 3 35 30" xfId="50371"/>
    <cellStyle name="Título 3 35 31" xfId="51681"/>
    <cellStyle name="Título 3 35 32" xfId="52957"/>
    <cellStyle name="Título 3 35 33" xfId="54164"/>
    <cellStyle name="Título 3 35 34" xfId="55284"/>
    <cellStyle name="Título 3 35 35" xfId="56291"/>
    <cellStyle name="Título 3 35 36" xfId="57105"/>
    <cellStyle name="Título 3 35 37" xfId="57678"/>
    <cellStyle name="Título 3 35 4" xfId="13952"/>
    <cellStyle name="Título 3 35 5" xfId="15360"/>
    <cellStyle name="Título 3 35 6" xfId="16768"/>
    <cellStyle name="Título 3 35 7" xfId="18176"/>
    <cellStyle name="Título 3 35 8" xfId="19584"/>
    <cellStyle name="Título 3 35 9" xfId="20992"/>
    <cellStyle name="Título 3 36" xfId="6884"/>
    <cellStyle name="Título 3 36 10" xfId="22509"/>
    <cellStyle name="Título 3 36 11" xfId="23917"/>
    <cellStyle name="Título 3 36 12" xfId="25325"/>
    <cellStyle name="Título 3 36 13" xfId="26733"/>
    <cellStyle name="Título 3 36 14" xfId="28141"/>
    <cellStyle name="Título 3 36 15" xfId="29550"/>
    <cellStyle name="Título 3 36 16" xfId="30959"/>
    <cellStyle name="Título 3 36 17" xfId="32367"/>
    <cellStyle name="Título 3 36 18" xfId="33774"/>
    <cellStyle name="Título 3 36 19" xfId="35183"/>
    <cellStyle name="Título 3 36 2" xfId="11245"/>
    <cellStyle name="Título 3 36 20" xfId="36595"/>
    <cellStyle name="Título 3 36 21" xfId="38003"/>
    <cellStyle name="Título 3 36 22" xfId="39409"/>
    <cellStyle name="Título 3 36 23" xfId="40814"/>
    <cellStyle name="Título 3 36 24" xfId="42218"/>
    <cellStyle name="Título 3 36 25" xfId="43617"/>
    <cellStyle name="Título 3 36 26" xfId="45013"/>
    <cellStyle name="Título 3 36 27" xfId="46404"/>
    <cellStyle name="Título 3 36 28" xfId="47778"/>
    <cellStyle name="Título 3 36 29" xfId="49137"/>
    <cellStyle name="Título 3 36 3" xfId="12653"/>
    <cellStyle name="Título 3 36 30" xfId="50474"/>
    <cellStyle name="Título 3 36 31" xfId="51782"/>
    <cellStyle name="Título 3 36 32" xfId="53052"/>
    <cellStyle name="Título 3 36 33" xfId="54255"/>
    <cellStyle name="Título 3 36 34" xfId="55366"/>
    <cellStyle name="Título 3 36 35" xfId="56365"/>
    <cellStyle name="Título 3 36 36" xfId="57164"/>
    <cellStyle name="Título 3 36 37" xfId="57714"/>
    <cellStyle name="Título 3 36 4" xfId="14061"/>
    <cellStyle name="Título 3 36 5" xfId="15469"/>
    <cellStyle name="Título 3 36 6" xfId="16877"/>
    <cellStyle name="Título 3 36 7" xfId="18285"/>
    <cellStyle name="Título 3 36 8" xfId="19693"/>
    <cellStyle name="Título 3 36 9" xfId="21101"/>
    <cellStyle name="Título 3 37" xfId="7011"/>
    <cellStyle name="Título 3 37 10" xfId="22615"/>
    <cellStyle name="Título 3 37 11" xfId="24023"/>
    <cellStyle name="Título 3 37 12" xfId="25431"/>
    <cellStyle name="Título 3 37 13" xfId="26839"/>
    <cellStyle name="Título 3 37 14" xfId="28247"/>
    <cellStyle name="Título 3 37 15" xfId="29656"/>
    <cellStyle name="Título 3 37 16" xfId="31065"/>
    <cellStyle name="Título 3 37 17" xfId="32473"/>
    <cellStyle name="Título 3 37 18" xfId="33880"/>
    <cellStyle name="Título 3 37 19" xfId="35289"/>
    <cellStyle name="Título 3 37 2" xfId="11351"/>
    <cellStyle name="Título 3 37 20" xfId="36701"/>
    <cellStyle name="Título 3 37 21" xfId="38109"/>
    <cellStyle name="Título 3 37 22" xfId="39515"/>
    <cellStyle name="Título 3 37 23" xfId="40920"/>
    <cellStyle name="Título 3 37 24" xfId="42323"/>
    <cellStyle name="Título 3 37 25" xfId="43722"/>
    <cellStyle name="Título 3 37 26" xfId="45118"/>
    <cellStyle name="Título 3 37 27" xfId="46508"/>
    <cellStyle name="Título 3 37 28" xfId="47882"/>
    <cellStyle name="Título 3 37 29" xfId="49240"/>
    <cellStyle name="Título 3 37 3" xfId="12759"/>
    <cellStyle name="Título 3 37 30" xfId="50574"/>
    <cellStyle name="Título 3 37 31" xfId="51879"/>
    <cellStyle name="Título 3 37 32" xfId="53147"/>
    <cellStyle name="Título 3 37 33" xfId="54348"/>
    <cellStyle name="Título 3 37 34" xfId="55452"/>
    <cellStyle name="Título 3 37 35" xfId="56436"/>
    <cellStyle name="Título 3 37 36" xfId="57218"/>
    <cellStyle name="Título 3 37 37" xfId="57749"/>
    <cellStyle name="Título 3 37 4" xfId="14167"/>
    <cellStyle name="Título 3 37 5" xfId="15575"/>
    <cellStyle name="Título 3 37 6" xfId="16983"/>
    <cellStyle name="Título 3 37 7" xfId="18391"/>
    <cellStyle name="Título 3 37 8" xfId="19799"/>
    <cellStyle name="Título 3 37 9" xfId="21207"/>
    <cellStyle name="Título 3 38" xfId="7138"/>
    <cellStyle name="Título 3 38 10" xfId="22718"/>
    <cellStyle name="Título 3 38 11" xfId="24126"/>
    <cellStyle name="Título 3 38 12" xfId="25534"/>
    <cellStyle name="Título 3 38 13" xfId="26942"/>
    <cellStyle name="Título 3 38 14" xfId="28350"/>
    <cellStyle name="Título 3 38 15" xfId="29759"/>
    <cellStyle name="Título 3 38 16" xfId="31166"/>
    <cellStyle name="Título 3 38 17" xfId="32576"/>
    <cellStyle name="Título 3 38 18" xfId="33983"/>
    <cellStyle name="Título 3 38 19" xfId="35391"/>
    <cellStyle name="Título 3 38 2" xfId="11454"/>
    <cellStyle name="Título 3 38 20" xfId="36804"/>
    <cellStyle name="Título 3 38 21" xfId="38212"/>
    <cellStyle name="Título 3 38 22" xfId="39618"/>
    <cellStyle name="Título 3 38 23" xfId="41023"/>
    <cellStyle name="Título 3 38 24" xfId="42426"/>
    <cellStyle name="Título 3 38 25" xfId="43825"/>
    <cellStyle name="Título 3 38 26" xfId="45221"/>
    <cellStyle name="Título 3 38 27" xfId="46611"/>
    <cellStyle name="Título 3 38 28" xfId="47983"/>
    <cellStyle name="Título 3 38 29" xfId="49336"/>
    <cellStyle name="Título 3 38 3" xfId="12862"/>
    <cellStyle name="Título 3 38 30" xfId="50668"/>
    <cellStyle name="Título 3 38 31" xfId="51972"/>
    <cellStyle name="Título 3 38 32" xfId="53235"/>
    <cellStyle name="Título 3 38 33" xfId="54430"/>
    <cellStyle name="Título 3 38 34" xfId="55528"/>
    <cellStyle name="Título 3 38 35" xfId="56499"/>
    <cellStyle name="Título 3 38 36" xfId="57272"/>
    <cellStyle name="Título 3 38 37" xfId="57783"/>
    <cellStyle name="Título 3 38 4" xfId="14270"/>
    <cellStyle name="Título 3 38 5" xfId="15678"/>
    <cellStyle name="Título 3 38 6" xfId="17086"/>
    <cellStyle name="Título 3 38 7" xfId="18494"/>
    <cellStyle name="Título 3 38 8" xfId="19902"/>
    <cellStyle name="Título 3 38 9" xfId="21310"/>
    <cellStyle name="Título 3 39" xfId="7265"/>
    <cellStyle name="Título 3 39 10" xfId="22817"/>
    <cellStyle name="Título 3 39 11" xfId="24225"/>
    <cellStyle name="Título 3 39 12" xfId="25633"/>
    <cellStyle name="Título 3 39 13" xfId="27041"/>
    <cellStyle name="Título 3 39 14" xfId="28449"/>
    <cellStyle name="Título 3 39 15" xfId="29859"/>
    <cellStyle name="Título 3 39 16" xfId="31266"/>
    <cellStyle name="Título 3 39 17" xfId="32676"/>
    <cellStyle name="Título 3 39 18" xfId="34083"/>
    <cellStyle name="Título 3 39 19" xfId="35491"/>
    <cellStyle name="Título 3 39 2" xfId="11553"/>
    <cellStyle name="Título 3 39 20" xfId="36904"/>
    <cellStyle name="Título 3 39 21" xfId="38312"/>
    <cellStyle name="Título 3 39 22" xfId="39718"/>
    <cellStyle name="Título 3 39 23" xfId="41123"/>
    <cellStyle name="Título 3 39 24" xfId="42525"/>
    <cellStyle name="Título 3 39 25" xfId="43924"/>
    <cellStyle name="Título 3 39 26" xfId="45320"/>
    <cellStyle name="Título 3 39 27" xfId="46708"/>
    <cellStyle name="Título 3 39 28" xfId="48078"/>
    <cellStyle name="Título 3 39 29" xfId="49431"/>
    <cellStyle name="Título 3 39 3" xfId="12961"/>
    <cellStyle name="Título 3 39 30" xfId="50759"/>
    <cellStyle name="Título 3 39 31" xfId="52063"/>
    <cellStyle name="Título 3 39 32" xfId="53323"/>
    <cellStyle name="Título 3 39 33" xfId="54516"/>
    <cellStyle name="Título 3 39 34" xfId="55607"/>
    <cellStyle name="Título 3 39 35" xfId="56570"/>
    <cellStyle name="Título 3 39 36" xfId="57325"/>
    <cellStyle name="Título 3 39 37" xfId="57817"/>
    <cellStyle name="Título 3 39 4" xfId="14369"/>
    <cellStyle name="Título 3 39 5" xfId="15777"/>
    <cellStyle name="Título 3 39 6" xfId="17185"/>
    <cellStyle name="Título 3 39 7" xfId="18593"/>
    <cellStyle name="Título 3 39 8" xfId="20001"/>
    <cellStyle name="Título 3 39 9" xfId="21409"/>
    <cellStyle name="Título 3 4" xfId="2643"/>
    <cellStyle name="Título 3 4 2" xfId="3144"/>
    <cellStyle name="Título 3 40" xfId="7392"/>
    <cellStyle name="Título 3 40 10" xfId="22914"/>
    <cellStyle name="Título 3 40 11" xfId="24322"/>
    <cellStyle name="Título 3 40 12" xfId="25730"/>
    <cellStyle name="Título 3 40 13" xfId="27138"/>
    <cellStyle name="Título 3 40 14" xfId="28546"/>
    <cellStyle name="Título 3 40 15" xfId="29956"/>
    <cellStyle name="Título 3 40 16" xfId="31363"/>
    <cellStyle name="Título 3 40 17" xfId="32773"/>
    <cellStyle name="Título 3 40 18" xfId="34179"/>
    <cellStyle name="Título 3 40 19" xfId="35588"/>
    <cellStyle name="Título 3 40 2" xfId="11650"/>
    <cellStyle name="Título 3 40 20" xfId="37001"/>
    <cellStyle name="Título 3 40 21" xfId="38409"/>
    <cellStyle name="Título 3 40 22" xfId="39815"/>
    <cellStyle name="Título 3 40 23" xfId="41220"/>
    <cellStyle name="Título 3 40 24" xfId="42622"/>
    <cellStyle name="Título 3 40 25" xfId="44021"/>
    <cellStyle name="Título 3 40 26" xfId="45417"/>
    <cellStyle name="Título 3 40 27" xfId="46805"/>
    <cellStyle name="Título 3 40 28" xfId="48175"/>
    <cellStyle name="Título 3 40 29" xfId="49527"/>
    <cellStyle name="Título 3 40 3" xfId="13058"/>
    <cellStyle name="Título 3 40 30" xfId="50853"/>
    <cellStyle name="Título 3 40 31" xfId="52157"/>
    <cellStyle name="Título 3 40 32" xfId="53412"/>
    <cellStyle name="Título 3 40 33" xfId="54601"/>
    <cellStyle name="Título 3 40 34" xfId="55686"/>
    <cellStyle name="Título 3 40 35" xfId="56639"/>
    <cellStyle name="Título 3 40 36" xfId="57376"/>
    <cellStyle name="Título 3 40 37" xfId="57851"/>
    <cellStyle name="Título 3 40 4" xfId="14466"/>
    <cellStyle name="Título 3 40 5" xfId="15874"/>
    <cellStyle name="Título 3 40 6" xfId="17282"/>
    <cellStyle name="Título 3 40 7" xfId="18690"/>
    <cellStyle name="Título 3 40 8" xfId="20098"/>
    <cellStyle name="Título 3 40 9" xfId="21506"/>
    <cellStyle name="Título 3 41" xfId="7518"/>
    <cellStyle name="Título 3 41 10" xfId="23002"/>
    <cellStyle name="Título 3 41 11" xfId="24410"/>
    <cellStyle name="Título 3 41 12" xfId="25818"/>
    <cellStyle name="Título 3 41 13" xfId="27226"/>
    <cellStyle name="Título 3 41 14" xfId="28634"/>
    <cellStyle name="Título 3 41 15" xfId="30044"/>
    <cellStyle name="Título 3 41 16" xfId="31451"/>
    <cellStyle name="Título 3 41 17" xfId="32861"/>
    <cellStyle name="Título 3 41 18" xfId="34267"/>
    <cellStyle name="Título 3 41 19" xfId="35676"/>
    <cellStyle name="Título 3 41 2" xfId="11738"/>
    <cellStyle name="Título 3 41 20" xfId="37089"/>
    <cellStyle name="Título 3 41 21" xfId="38497"/>
    <cellStyle name="Título 3 41 22" xfId="39903"/>
    <cellStyle name="Título 3 41 23" xfId="41308"/>
    <cellStyle name="Título 3 41 24" xfId="42710"/>
    <cellStyle name="Título 3 41 25" xfId="44109"/>
    <cellStyle name="Título 3 41 26" xfId="45505"/>
    <cellStyle name="Título 3 41 27" xfId="46891"/>
    <cellStyle name="Título 3 41 28" xfId="48261"/>
    <cellStyle name="Título 3 41 29" xfId="49613"/>
    <cellStyle name="Título 3 41 3" xfId="13146"/>
    <cellStyle name="Título 3 41 30" xfId="50939"/>
    <cellStyle name="Título 3 41 31" xfId="52242"/>
    <cellStyle name="Título 3 41 32" xfId="53495"/>
    <cellStyle name="Título 3 41 33" xfId="54680"/>
    <cellStyle name="Título 3 41 34" xfId="55758"/>
    <cellStyle name="Título 3 41 35" xfId="56697"/>
    <cellStyle name="Título 3 41 36" xfId="57423"/>
    <cellStyle name="Título 3 41 37" xfId="57883"/>
    <cellStyle name="Título 3 41 4" xfId="14554"/>
    <cellStyle name="Título 3 41 5" xfId="15962"/>
    <cellStyle name="Título 3 41 6" xfId="17370"/>
    <cellStyle name="Título 3 41 7" xfId="18778"/>
    <cellStyle name="Título 3 41 8" xfId="20186"/>
    <cellStyle name="Título 3 41 9" xfId="21594"/>
    <cellStyle name="Título 3 42" xfId="7645"/>
    <cellStyle name="Título 3 43" xfId="8299"/>
    <cellStyle name="Título 3 44" xfId="11566"/>
    <cellStyle name="Título 3 45" xfId="12974"/>
    <cellStyle name="Título 3 46" xfId="14382"/>
    <cellStyle name="Título 3 47" xfId="15790"/>
    <cellStyle name="Título 3 48" xfId="17198"/>
    <cellStyle name="Título 3 49" xfId="18606"/>
    <cellStyle name="Título 3 5" xfId="3145"/>
    <cellStyle name="Título 3 50" xfId="20014"/>
    <cellStyle name="Título 3 51" xfId="21422"/>
    <cellStyle name="Título 3 52" xfId="22830"/>
    <cellStyle name="Título 3 53" xfId="24238"/>
    <cellStyle name="Título 3 54" xfId="25646"/>
    <cellStyle name="Título 3 55" xfId="27054"/>
    <cellStyle name="Título 3 56" xfId="28462"/>
    <cellStyle name="Título 3 57" xfId="29872"/>
    <cellStyle name="Título 3 58" xfId="31279"/>
    <cellStyle name="Título 3 59" xfId="32689"/>
    <cellStyle name="Título 3 6" xfId="3146"/>
    <cellStyle name="Título 3 60" xfId="35362"/>
    <cellStyle name="Título 3 61" xfId="35197"/>
    <cellStyle name="Título 3 62" xfId="36917"/>
    <cellStyle name="Título 3 63" xfId="38325"/>
    <cellStyle name="Título 3 64" xfId="39731"/>
    <cellStyle name="Título 3 65" xfId="41136"/>
    <cellStyle name="Título 3 66" xfId="42538"/>
    <cellStyle name="Título 3 67" xfId="43937"/>
    <cellStyle name="Título 3 68" xfId="45333"/>
    <cellStyle name="Título 3 69" xfId="46721"/>
    <cellStyle name="Título 3 7" xfId="3147"/>
    <cellStyle name="Título 3 70" xfId="48091"/>
    <cellStyle name="Título 3 71" xfId="49444"/>
    <cellStyle name="Título 3 72" xfId="50771"/>
    <cellStyle name="Título 3 73" xfId="52075"/>
    <cellStyle name="Título 3 74" xfId="53335"/>
    <cellStyle name="Título 3 75" xfId="54528"/>
    <cellStyle name="Título 3 76" xfId="55619"/>
    <cellStyle name="Título 3 77" xfId="56580"/>
    <cellStyle name="Título 3 8" xfId="3159"/>
    <cellStyle name="Título 3 8 10" xfId="4604"/>
    <cellStyle name="Título 3 8 11" xfId="4741"/>
    <cellStyle name="Título 3 8 12" xfId="4863"/>
    <cellStyle name="Título 3 8 13" xfId="4989"/>
    <cellStyle name="Título 3 8 14" xfId="5107"/>
    <cellStyle name="Título 3 8 15" xfId="5240"/>
    <cellStyle name="Título 3 8 16" xfId="5366"/>
    <cellStyle name="Título 3 8 17" xfId="5490"/>
    <cellStyle name="Título 3 8 18" xfId="5613"/>
    <cellStyle name="Título 3 8 19" xfId="5711"/>
    <cellStyle name="Título 3 8 2" xfId="3635"/>
    <cellStyle name="Título 3 8 20" xfId="5881"/>
    <cellStyle name="Título 3 8 21" xfId="6008"/>
    <cellStyle name="Título 3 8 22" xfId="6135"/>
    <cellStyle name="Título 3 8 23" xfId="6262"/>
    <cellStyle name="Título 3 8 24" xfId="6389"/>
    <cellStyle name="Título 3 8 25" xfId="6516"/>
    <cellStyle name="Título 3 8 26" xfId="6643"/>
    <cellStyle name="Título 3 8 27" xfId="6770"/>
    <cellStyle name="Título 3 8 28" xfId="6897"/>
    <cellStyle name="Título 3 8 29" xfId="7024"/>
    <cellStyle name="Título 3 8 3" xfId="3751"/>
    <cellStyle name="Título 3 8 30" xfId="7151"/>
    <cellStyle name="Título 3 8 31" xfId="7278"/>
    <cellStyle name="Título 3 8 32" xfId="7405"/>
    <cellStyle name="Título 3 8 33" xfId="7531"/>
    <cellStyle name="Título 3 8 34" xfId="7658"/>
    <cellStyle name="Título 3 8 35" xfId="7749"/>
    <cellStyle name="Título 3 8 36" xfId="8375"/>
    <cellStyle name="Título 3 8 37" xfId="10191"/>
    <cellStyle name="Título 3 8 38" xfId="10367"/>
    <cellStyle name="Título 3 8 39" xfId="8015"/>
    <cellStyle name="Título 3 8 4" xfId="3872"/>
    <cellStyle name="Título 3 8 40" xfId="6962"/>
    <cellStyle name="Título 3 8 41" xfId="11211"/>
    <cellStyle name="Título 3 8 42" xfId="12619"/>
    <cellStyle name="Título 3 8 43" xfId="14027"/>
    <cellStyle name="Título 3 8 44" xfId="15435"/>
    <cellStyle name="Título 3 8 45" xfId="16843"/>
    <cellStyle name="Título 3 8 46" xfId="18251"/>
    <cellStyle name="Título 3 8 47" xfId="19659"/>
    <cellStyle name="Título 3 8 48" xfId="21067"/>
    <cellStyle name="Título 3 8 49" xfId="22475"/>
    <cellStyle name="Título 3 8 5" xfId="3995"/>
    <cellStyle name="Título 3 8 50" xfId="23883"/>
    <cellStyle name="Título 3 8 51" xfId="25291"/>
    <cellStyle name="Título 3 8 52" xfId="26699"/>
    <cellStyle name="Título 3 8 53" xfId="34984"/>
    <cellStyle name="Título 3 8 54" xfId="33366"/>
    <cellStyle name="Título 3 8 55" xfId="33826"/>
    <cellStyle name="Título 3 8 56" xfId="31694"/>
    <cellStyle name="Título 3 8 57" xfId="33101"/>
    <cellStyle name="Título 3 8 58" xfId="34697"/>
    <cellStyle name="Título 3 8 59" xfId="36561"/>
    <cellStyle name="Título 3 8 6" xfId="4118"/>
    <cellStyle name="Título 3 8 60" xfId="37969"/>
    <cellStyle name="Título 3 8 61" xfId="39375"/>
    <cellStyle name="Título 3 8 62" xfId="40780"/>
    <cellStyle name="Título 3 8 63" xfId="42184"/>
    <cellStyle name="Título 3 8 64" xfId="43583"/>
    <cellStyle name="Título 3 8 65" xfId="44979"/>
    <cellStyle name="Título 3 8 66" xfId="46370"/>
    <cellStyle name="Título 3 8 67" xfId="47744"/>
    <cellStyle name="Título 3 8 68" xfId="49103"/>
    <cellStyle name="Título 3 8 69" xfId="50441"/>
    <cellStyle name="Título 3 8 7" xfId="4242"/>
    <cellStyle name="Título 3 8 70" xfId="51749"/>
    <cellStyle name="Título 3 8 8" xfId="4365"/>
    <cellStyle name="Título 3 8 9" xfId="4490"/>
    <cellStyle name="Título 3 9" xfId="3200"/>
    <cellStyle name="Título 3 9 10" xfId="4564"/>
    <cellStyle name="Título 3 9 11" xfId="3387"/>
    <cellStyle name="Título 3 9 12" xfId="4814"/>
    <cellStyle name="Título 3 9 13" xfId="4937"/>
    <cellStyle name="Título 3 9 14" xfId="5064"/>
    <cellStyle name="Título 3 9 15" xfId="5176"/>
    <cellStyle name="Título 3 9 16" xfId="5314"/>
    <cellStyle name="Título 3 9 17" xfId="5440"/>
    <cellStyle name="Título 3 9 18" xfId="5562"/>
    <cellStyle name="Título 3 9 19" xfId="5687"/>
    <cellStyle name="Título 3 9 2" xfId="3572"/>
    <cellStyle name="Título 3 9 20" xfId="5810"/>
    <cellStyle name="Título 3 9 21" xfId="5956"/>
    <cellStyle name="Título 3 9 22" xfId="6083"/>
    <cellStyle name="Título 3 9 23" xfId="6210"/>
    <cellStyle name="Título 3 9 24" xfId="6337"/>
    <cellStyle name="Título 3 9 25" xfId="6464"/>
    <cellStyle name="Título 3 9 26" xfId="6591"/>
    <cellStyle name="Título 3 9 27" xfId="6718"/>
    <cellStyle name="Título 3 9 28" xfId="6845"/>
    <cellStyle name="Título 3 9 29" xfId="6972"/>
    <cellStyle name="Título 3 9 3" xfId="3682"/>
    <cellStyle name="Título 3 9 30" xfId="7099"/>
    <cellStyle name="Título 3 9 31" xfId="7226"/>
    <cellStyle name="Título 3 9 32" xfId="7353"/>
    <cellStyle name="Título 3 9 33" xfId="7479"/>
    <cellStyle name="Título 3 9 34" xfId="7606"/>
    <cellStyle name="Título 3 9 35" xfId="7789"/>
    <cellStyle name="Título 3 9 36" xfId="10417"/>
    <cellStyle name="Título 3 9 37" xfId="8221"/>
    <cellStyle name="Título 3 9 38" xfId="10533"/>
    <cellStyle name="Título 3 9 39" xfId="11941"/>
    <cellStyle name="Título 3 9 4" xfId="3823"/>
    <cellStyle name="Título 3 9 40" xfId="13349"/>
    <cellStyle name="Título 3 9 41" xfId="14757"/>
    <cellStyle name="Título 3 9 42" xfId="16165"/>
    <cellStyle name="Título 3 9 43" xfId="17573"/>
    <cellStyle name="Título 3 9 44" xfId="18981"/>
    <cellStyle name="Título 3 9 45" xfId="20389"/>
    <cellStyle name="Título 3 9 46" xfId="21797"/>
    <cellStyle name="Título 3 9 47" xfId="23205"/>
    <cellStyle name="Título 3 9 48" xfId="24613"/>
    <cellStyle name="Título 3 9 49" xfId="26021"/>
    <cellStyle name="Título 3 9 5" xfId="3945"/>
    <cellStyle name="Título 3 9 50" xfId="27429"/>
    <cellStyle name="Título 3 9 51" xfId="28837"/>
    <cellStyle name="Título 3 9 52" xfId="30247"/>
    <cellStyle name="Título 3 9 53" xfId="34097"/>
    <cellStyle name="Título 3 9 54" xfId="32113"/>
    <cellStyle name="Título 3 9 55" xfId="32401"/>
    <cellStyle name="Título 3 9 56" xfId="35882"/>
    <cellStyle name="Título 3 9 57" xfId="37290"/>
    <cellStyle name="Título 3 9 58" xfId="38698"/>
    <cellStyle name="Título 3 9 59" xfId="40104"/>
    <cellStyle name="Título 3 9 6" xfId="4068"/>
    <cellStyle name="Título 3 9 60" xfId="41509"/>
    <cellStyle name="Título 3 9 61" xfId="42909"/>
    <cellStyle name="Título 3 9 62" xfId="44308"/>
    <cellStyle name="Título 3 9 63" xfId="45703"/>
    <cellStyle name="Título 3 9 64" xfId="47084"/>
    <cellStyle name="Título 3 9 65" xfId="48451"/>
    <cellStyle name="Título 3 9 66" xfId="49801"/>
    <cellStyle name="Título 3 9 67" xfId="51121"/>
    <cellStyle name="Título 3 9 68" xfId="52416"/>
    <cellStyle name="Título 3 9 69" xfId="53657"/>
    <cellStyle name="Título 3 9 7" xfId="4192"/>
    <cellStyle name="Título 3 9 70" xfId="54822"/>
    <cellStyle name="Título 3 9 8" xfId="4316"/>
    <cellStyle name="Título 3 9 9" xfId="4439"/>
    <cellStyle name="Título 4" xfId="58464"/>
    <cellStyle name="Total" xfId="261" builtinId="25" customBuiltin="1"/>
    <cellStyle name="Total 10" xfId="91"/>
    <cellStyle name="Total 10 10" xfId="20197"/>
    <cellStyle name="Total 10 11" xfId="21605"/>
    <cellStyle name="Total 10 12" xfId="23013"/>
    <cellStyle name="Total 10 13" xfId="24421"/>
    <cellStyle name="Total 10 14" xfId="25829"/>
    <cellStyle name="Total 10 15" xfId="27237"/>
    <cellStyle name="Total 10 16" xfId="28645"/>
    <cellStyle name="Total 10 17" xfId="30055"/>
    <cellStyle name="Total 10 18" xfId="31462"/>
    <cellStyle name="Total 10 19" xfId="32872"/>
    <cellStyle name="Total 10 2" xfId="3614"/>
    <cellStyle name="Total 10 20" xfId="35497"/>
    <cellStyle name="Total 10 21" xfId="33228"/>
    <cellStyle name="Total 10 22" xfId="37100"/>
    <cellStyle name="Total 10 23" xfId="38508"/>
    <cellStyle name="Total 10 24" xfId="39914"/>
    <cellStyle name="Total 10 25" xfId="41319"/>
    <cellStyle name="Total 10 26" xfId="42721"/>
    <cellStyle name="Total 10 27" xfId="44120"/>
    <cellStyle name="Total 10 28" xfId="45516"/>
    <cellStyle name="Total 10 29" xfId="46902"/>
    <cellStyle name="Total 10 3" xfId="8359"/>
    <cellStyle name="Total 10 30" xfId="48272"/>
    <cellStyle name="Total 10 31" xfId="49624"/>
    <cellStyle name="Total 10 32" xfId="50950"/>
    <cellStyle name="Total 10 33" xfId="52253"/>
    <cellStyle name="Total 10 34" xfId="53505"/>
    <cellStyle name="Total 10 35" xfId="54689"/>
    <cellStyle name="Total 10 36" xfId="55767"/>
    <cellStyle name="Total 10 37" xfId="56705"/>
    <cellStyle name="Total 10 4" xfId="11749"/>
    <cellStyle name="Total 10 5" xfId="13157"/>
    <cellStyle name="Total 10 6" xfId="14565"/>
    <cellStyle name="Total 10 7" xfId="15973"/>
    <cellStyle name="Total 10 8" xfId="17381"/>
    <cellStyle name="Total 10 9" xfId="18789"/>
    <cellStyle name="Total 11" xfId="92"/>
    <cellStyle name="Total 11 10" xfId="18011"/>
    <cellStyle name="Total 11 11" xfId="19419"/>
    <cellStyle name="Total 11 12" xfId="20827"/>
    <cellStyle name="Total 11 13" xfId="22235"/>
    <cellStyle name="Total 11 14" xfId="23643"/>
    <cellStyle name="Total 11 15" xfId="25051"/>
    <cellStyle name="Total 11 16" xfId="26459"/>
    <cellStyle name="Total 11 17" xfId="27867"/>
    <cellStyle name="Total 11 18" xfId="29276"/>
    <cellStyle name="Total 11 19" xfId="30685"/>
    <cellStyle name="Total 11 2" xfId="3591"/>
    <cellStyle name="Total 11 20" xfId="33344"/>
    <cellStyle name="Total 11 21" xfId="23440"/>
    <cellStyle name="Total 11 22" xfId="34444"/>
    <cellStyle name="Total 11 23" xfId="36321"/>
    <cellStyle name="Total 11 24" xfId="37729"/>
    <cellStyle name="Total 11 25" xfId="39135"/>
    <cellStyle name="Total 11 26" xfId="40540"/>
    <cellStyle name="Total 11 27" xfId="41944"/>
    <cellStyle name="Total 11 28" xfId="43344"/>
    <cellStyle name="Total 11 29" xfId="44741"/>
    <cellStyle name="Total 11 3" xfId="9536"/>
    <cellStyle name="Total 11 30" xfId="46133"/>
    <cellStyle name="Total 11 31" xfId="47510"/>
    <cellStyle name="Total 11 32" xfId="48873"/>
    <cellStyle name="Total 11 33" xfId="50213"/>
    <cellStyle name="Total 11 34" xfId="51524"/>
    <cellStyle name="Total 11 35" xfId="52805"/>
    <cellStyle name="Total 11 36" xfId="54022"/>
    <cellStyle name="Total 11 37" xfId="55154"/>
    <cellStyle name="Total 11 4" xfId="9285"/>
    <cellStyle name="Total 11 5" xfId="10971"/>
    <cellStyle name="Total 11 6" xfId="12379"/>
    <cellStyle name="Total 11 7" xfId="13787"/>
    <cellStyle name="Total 11 8" xfId="15195"/>
    <cellStyle name="Total 11 9" xfId="16603"/>
    <cellStyle name="Total 12" xfId="93"/>
    <cellStyle name="Total 12 10" xfId="9406"/>
    <cellStyle name="Total 12 11" xfId="8279"/>
    <cellStyle name="Total 12 12" xfId="8122"/>
    <cellStyle name="Total 12 13" xfId="9265"/>
    <cellStyle name="Total 12 14" xfId="7487"/>
    <cellStyle name="Total 12 15" xfId="8700"/>
    <cellStyle name="Total 12 16" xfId="11274"/>
    <cellStyle name="Total 12 17" xfId="12682"/>
    <cellStyle name="Total 12 18" xfId="14090"/>
    <cellStyle name="Total 12 19" xfId="15498"/>
    <cellStyle name="Total 12 2" xfId="3707"/>
    <cellStyle name="Total 12 20" xfId="29347"/>
    <cellStyle name="Total 12 21" xfId="33738"/>
    <cellStyle name="Total 12 22" xfId="33135"/>
    <cellStyle name="Total 12 23" xfId="27546"/>
    <cellStyle name="Total 12 24" xfId="16134"/>
    <cellStyle name="Total 12 25" xfId="27962"/>
    <cellStyle name="Total 12 26" xfId="22102"/>
    <cellStyle name="Total 12 27" xfId="29697"/>
    <cellStyle name="Total 12 28" xfId="31531"/>
    <cellStyle name="Total 12 29" xfId="30171"/>
    <cellStyle name="Total 12 3" xfId="7943"/>
    <cellStyle name="Total 12 30" xfId="33350"/>
    <cellStyle name="Total 12 31" xfId="32593"/>
    <cellStyle name="Total 12 32" xfId="35680"/>
    <cellStyle name="Total 12 33" xfId="34764"/>
    <cellStyle name="Total 12 34" xfId="36624"/>
    <cellStyle name="Total 12 35" xfId="38032"/>
    <cellStyle name="Total 12 36" xfId="39438"/>
    <cellStyle name="Total 12 37" xfId="40843"/>
    <cellStyle name="Total 12 4" xfId="9047"/>
    <cellStyle name="Total 12 5" xfId="10193"/>
    <cellStyle name="Total 12 6" xfId="10213"/>
    <cellStyle name="Total 12 7" xfId="8133"/>
    <cellStyle name="Total 12 8" xfId="7711"/>
    <cellStyle name="Total 12 9" xfId="8581"/>
    <cellStyle name="Total 13" xfId="94"/>
    <cellStyle name="Total 13 10" xfId="21000"/>
    <cellStyle name="Total 13 11" xfId="22408"/>
    <cellStyle name="Total 13 12" xfId="23816"/>
    <cellStyle name="Total 13 13" xfId="25224"/>
    <cellStyle name="Total 13 14" xfId="26632"/>
    <cellStyle name="Total 13 15" xfId="28040"/>
    <cellStyle name="Total 13 16" xfId="29449"/>
    <cellStyle name="Total 13 17" xfId="30858"/>
    <cellStyle name="Total 13 18" xfId="32266"/>
    <cellStyle name="Total 13 19" xfId="33674"/>
    <cellStyle name="Total 13 2" xfId="3529"/>
    <cellStyle name="Total 13 20" xfId="34627"/>
    <cellStyle name="Total 13 21" xfId="36494"/>
    <cellStyle name="Total 13 22" xfId="37902"/>
    <cellStyle name="Total 13 23" xfId="39308"/>
    <cellStyle name="Total 13 24" xfId="40713"/>
    <cellStyle name="Total 13 25" xfId="42117"/>
    <cellStyle name="Total 13 26" xfId="43516"/>
    <cellStyle name="Total 13 27" xfId="44912"/>
    <cellStyle name="Total 13 28" xfId="46304"/>
    <cellStyle name="Total 13 29" xfId="47681"/>
    <cellStyle name="Total 13 3" xfId="11144"/>
    <cellStyle name="Total 13 30" xfId="49040"/>
    <cellStyle name="Total 13 31" xfId="50379"/>
    <cellStyle name="Total 13 32" xfId="51689"/>
    <cellStyle name="Total 13 33" xfId="52965"/>
    <cellStyle name="Total 13 34" xfId="54172"/>
    <cellStyle name="Total 13 35" xfId="55292"/>
    <cellStyle name="Total 13 36" xfId="56298"/>
    <cellStyle name="Total 13 37" xfId="57112"/>
    <cellStyle name="Total 13 4" xfId="12552"/>
    <cellStyle name="Total 13 5" xfId="13960"/>
    <cellStyle name="Total 13 6" xfId="15368"/>
    <cellStyle name="Total 13 7" xfId="16776"/>
    <cellStyle name="Total 13 8" xfId="18184"/>
    <cellStyle name="Total 13 9" xfId="19592"/>
    <cellStyle name="Total 14" xfId="95"/>
    <cellStyle name="Total 14 10" xfId="18433"/>
    <cellStyle name="Total 14 11" xfId="19841"/>
    <cellStyle name="Total 14 12" xfId="21249"/>
    <cellStyle name="Total 14 13" xfId="22657"/>
    <cellStyle name="Total 14 14" xfId="24065"/>
    <cellStyle name="Total 14 15" xfId="25473"/>
    <cellStyle name="Total 14 16" xfId="26881"/>
    <cellStyle name="Total 14 17" xfId="28289"/>
    <cellStyle name="Total 14 18" xfId="29698"/>
    <cellStyle name="Total 14 19" xfId="31106"/>
    <cellStyle name="Total 14 2" xfId="3360"/>
    <cellStyle name="Total 14 20" xfId="29457"/>
    <cellStyle name="Total 14 21" xfId="30971"/>
    <cellStyle name="Total 14 22" xfId="34893"/>
    <cellStyle name="Total 14 23" xfId="36743"/>
    <cellStyle name="Total 14 24" xfId="38151"/>
    <cellStyle name="Total 14 25" xfId="39557"/>
    <cellStyle name="Total 14 26" xfId="40962"/>
    <cellStyle name="Total 14 27" xfId="42365"/>
    <cellStyle name="Total 14 28" xfId="43764"/>
    <cellStyle name="Total 14 29" xfId="45160"/>
    <cellStyle name="Total 14 3" xfId="8783"/>
    <cellStyle name="Total 14 30" xfId="46550"/>
    <cellStyle name="Total 14 31" xfId="47923"/>
    <cellStyle name="Total 14 32" xfId="49279"/>
    <cellStyle name="Total 14 33" xfId="50612"/>
    <cellStyle name="Total 14 34" xfId="51917"/>
    <cellStyle name="Total 14 35" xfId="53181"/>
    <cellStyle name="Total 14 36" xfId="54379"/>
    <cellStyle name="Total 14 37" xfId="55478"/>
    <cellStyle name="Total 14 4" xfId="10107"/>
    <cellStyle name="Total 14 5" xfId="11393"/>
    <cellStyle name="Total 14 6" xfId="12801"/>
    <cellStyle name="Total 14 7" xfId="14209"/>
    <cellStyle name="Total 14 8" xfId="15617"/>
    <cellStyle name="Total 14 9" xfId="17025"/>
    <cellStyle name="Total 15" xfId="3492"/>
    <cellStyle name="Total 15 10" xfId="20319"/>
    <cellStyle name="Total 15 11" xfId="21727"/>
    <cellStyle name="Total 15 12" xfId="23135"/>
    <cellStyle name="Total 15 13" xfId="24543"/>
    <cellStyle name="Total 15 14" xfId="25951"/>
    <cellStyle name="Total 15 15" xfId="27359"/>
    <cellStyle name="Total 15 16" xfId="28767"/>
    <cellStyle name="Total 15 17" xfId="30177"/>
    <cellStyle name="Total 15 18" xfId="31584"/>
    <cellStyle name="Total 15 19" xfId="32994"/>
    <cellStyle name="Total 15 2" xfId="8072"/>
    <cellStyle name="Total 15 20" xfId="29030"/>
    <cellStyle name="Total 15 21" xfId="35813"/>
    <cellStyle name="Total 15 22" xfId="37221"/>
    <cellStyle name="Total 15 23" xfId="38629"/>
    <cellStyle name="Total 15 24" xfId="40035"/>
    <cellStyle name="Total 15 25" xfId="41440"/>
    <cellStyle name="Total 15 26" xfId="42841"/>
    <cellStyle name="Total 15 27" xfId="44240"/>
    <cellStyle name="Total 15 28" xfId="45636"/>
    <cellStyle name="Total 15 29" xfId="47019"/>
    <cellStyle name="Total 15 3" xfId="10463"/>
    <cellStyle name="Total 15 30" xfId="48387"/>
    <cellStyle name="Total 15 31" xfId="49738"/>
    <cellStyle name="Total 15 32" xfId="51059"/>
    <cellStyle name="Total 15 33" xfId="52357"/>
    <cellStyle name="Total 15 34" xfId="53602"/>
    <cellStyle name="Total 15 35" xfId="54773"/>
    <cellStyle name="Total 15 36" xfId="55839"/>
    <cellStyle name="Total 15 37" xfId="56762"/>
    <cellStyle name="Total 15 4" xfId="11871"/>
    <cellStyle name="Total 15 5" xfId="13279"/>
    <cellStyle name="Total 15 6" xfId="14687"/>
    <cellStyle name="Total 15 7" xfId="16095"/>
    <cellStyle name="Total 15 8" xfId="17503"/>
    <cellStyle name="Total 15 9" xfId="18911"/>
    <cellStyle name="Total 16" xfId="3389"/>
    <cellStyle name="Total 16 10" xfId="12687"/>
    <cellStyle name="Total 16 11" xfId="14095"/>
    <cellStyle name="Total 16 12" xfId="15503"/>
    <cellStyle name="Total 16 13" xfId="16911"/>
    <cellStyle name="Total 16 14" xfId="18319"/>
    <cellStyle name="Total 16 15" xfId="19727"/>
    <cellStyle name="Total 16 16" xfId="21135"/>
    <cellStyle name="Total 16 17" xfId="22543"/>
    <cellStyle name="Total 16 18" xfId="23951"/>
    <cellStyle name="Total 16 19" xfId="25359"/>
    <cellStyle name="Total 16 2" xfId="7969"/>
    <cellStyle name="Total 16 20" xfId="27049"/>
    <cellStyle name="Total 16 21" xfId="33521"/>
    <cellStyle name="Total 16 22" xfId="30787"/>
    <cellStyle name="Total 16 23" xfId="31332"/>
    <cellStyle name="Total 16 24" xfId="31993"/>
    <cellStyle name="Total 16 25" xfId="31231"/>
    <cellStyle name="Total 16 26" xfId="34769"/>
    <cellStyle name="Total 16 27" xfId="36629"/>
    <cellStyle name="Total 16 28" xfId="38037"/>
    <cellStyle name="Total 16 29" xfId="39443"/>
    <cellStyle name="Total 16 3" xfId="9865"/>
    <cellStyle name="Total 16 30" xfId="40848"/>
    <cellStyle name="Total 16 31" xfId="42251"/>
    <cellStyle name="Total 16 32" xfId="43650"/>
    <cellStyle name="Total 16 33" xfId="45046"/>
    <cellStyle name="Total 16 34" xfId="46437"/>
    <cellStyle name="Total 16 35" xfId="47811"/>
    <cellStyle name="Total 16 36" xfId="49169"/>
    <cellStyle name="Total 16 37" xfId="50505"/>
    <cellStyle name="Total 16 4" xfId="9117"/>
    <cellStyle name="Total 16 5" xfId="10342"/>
    <cellStyle name="Total 16 6" xfId="8225"/>
    <cellStyle name="Total 16 7" xfId="9783"/>
    <cellStyle name="Total 16 8" xfId="10258"/>
    <cellStyle name="Total 16 9" xfId="11279"/>
    <cellStyle name="Total 17" xfId="3277"/>
    <cellStyle name="Total 17 10" xfId="20947"/>
    <cellStyle name="Total 17 11" xfId="22355"/>
    <cellStyle name="Total 17 12" xfId="23763"/>
    <cellStyle name="Total 17 13" xfId="25171"/>
    <cellStyle name="Total 17 14" xfId="26579"/>
    <cellStyle name="Total 17 15" xfId="27987"/>
    <cellStyle name="Total 17 16" xfId="29396"/>
    <cellStyle name="Total 17 17" xfId="30805"/>
    <cellStyle name="Total 17 18" xfId="32213"/>
    <cellStyle name="Total 17 19" xfId="33621"/>
    <cellStyle name="Total 17 2" xfId="7862"/>
    <cellStyle name="Total 17 20" xfId="34686"/>
    <cellStyle name="Total 17 21" xfId="36441"/>
    <cellStyle name="Total 17 22" xfId="37849"/>
    <cellStyle name="Total 17 23" xfId="39255"/>
    <cellStyle name="Total 17 24" xfId="40660"/>
    <cellStyle name="Total 17 25" xfId="42064"/>
    <cellStyle name="Total 17 26" xfId="43463"/>
    <cellStyle name="Total 17 27" xfId="44859"/>
    <cellStyle name="Total 17 28" xfId="46251"/>
    <cellStyle name="Total 17 29" xfId="47628"/>
    <cellStyle name="Total 17 3" xfId="11091"/>
    <cellStyle name="Total 17 30" xfId="48988"/>
    <cellStyle name="Total 17 31" xfId="50327"/>
    <cellStyle name="Total 17 32" xfId="51637"/>
    <cellStyle name="Total 17 33" xfId="52914"/>
    <cellStyle name="Total 17 34" xfId="54121"/>
    <cellStyle name="Total 17 35" xfId="55243"/>
    <cellStyle name="Total 17 36" xfId="56252"/>
    <cellStyle name="Total 17 37" xfId="57072"/>
    <cellStyle name="Total 17 4" xfId="12499"/>
    <cellStyle name="Total 17 5" xfId="13907"/>
    <cellStyle name="Total 17 6" xfId="15315"/>
    <cellStyle name="Total 17 7" xfId="16723"/>
    <cellStyle name="Total 17 8" xfId="18131"/>
    <cellStyle name="Total 17 9" xfId="19539"/>
    <cellStyle name="Total 18" xfId="4583"/>
    <cellStyle name="Total 18 10" xfId="17795"/>
    <cellStyle name="Total 18 11" xfId="19203"/>
    <cellStyle name="Total 18 12" xfId="20611"/>
    <cellStyle name="Total 18 13" xfId="22019"/>
    <cellStyle name="Total 18 14" xfId="23427"/>
    <cellStyle name="Total 18 15" xfId="24835"/>
    <cellStyle name="Total 18 16" xfId="26243"/>
    <cellStyle name="Total 18 17" xfId="27651"/>
    <cellStyle name="Total 18 18" xfId="29060"/>
    <cellStyle name="Total 18 19" xfId="30469"/>
    <cellStyle name="Total 18 2" xfId="9123"/>
    <cellStyle name="Total 18 20" xfId="33336"/>
    <cellStyle name="Total 18 21" xfId="30409"/>
    <cellStyle name="Total 18 22" xfId="33906"/>
    <cellStyle name="Total 18 23" xfId="36105"/>
    <cellStyle name="Total 18 24" xfId="37513"/>
    <cellStyle name="Total 18 25" xfId="38919"/>
    <cellStyle name="Total 18 26" xfId="40325"/>
    <cellStyle name="Total 18 27" xfId="41729"/>
    <cellStyle name="Total 18 28" xfId="43129"/>
    <cellStyle name="Total 18 29" xfId="44528"/>
    <cellStyle name="Total 18 3" xfId="9494"/>
    <cellStyle name="Total 18 30" xfId="45921"/>
    <cellStyle name="Total 18 31" xfId="47298"/>
    <cellStyle name="Total 18 32" xfId="48664"/>
    <cellStyle name="Total 18 33" xfId="50010"/>
    <cellStyle name="Total 18 34" xfId="51327"/>
    <cellStyle name="Total 18 35" xfId="52618"/>
    <cellStyle name="Total 18 36" xfId="53850"/>
    <cellStyle name="Total 18 37" xfId="54993"/>
    <cellStyle name="Total 18 4" xfId="8028"/>
    <cellStyle name="Total 18 5" xfId="10755"/>
    <cellStyle name="Total 18 6" xfId="12163"/>
    <cellStyle name="Total 18 7" xfId="13571"/>
    <cellStyle name="Total 18 8" xfId="14979"/>
    <cellStyle name="Total 18 9" xfId="16387"/>
    <cellStyle name="Total 19" xfId="4599"/>
    <cellStyle name="Total 19 10" xfId="20214"/>
    <cellStyle name="Total 19 11" xfId="21622"/>
    <cellStyle name="Total 19 12" xfId="23030"/>
    <cellStyle name="Total 19 13" xfId="24438"/>
    <cellStyle name="Total 19 14" xfId="25846"/>
    <cellStyle name="Total 19 15" xfId="27254"/>
    <cellStyle name="Total 19 16" xfId="28662"/>
    <cellStyle name="Total 19 17" xfId="30072"/>
    <cellStyle name="Total 19 18" xfId="31479"/>
    <cellStyle name="Total 19 19" xfId="32889"/>
    <cellStyle name="Total 19 2" xfId="9139"/>
    <cellStyle name="Total 19 20" xfId="35639"/>
    <cellStyle name="Total 19 21" xfId="25904"/>
    <cellStyle name="Total 19 22" xfId="37117"/>
    <cellStyle name="Total 19 23" xfId="38525"/>
    <cellStyle name="Total 19 24" xfId="39931"/>
    <cellStyle name="Total 19 25" xfId="41336"/>
    <cellStyle name="Total 19 26" xfId="42738"/>
    <cellStyle name="Total 19 27" xfId="44137"/>
    <cellStyle name="Total 19 28" xfId="45533"/>
    <cellStyle name="Total 19 29" xfId="46919"/>
    <cellStyle name="Total 19 3" xfId="8633"/>
    <cellStyle name="Total 19 30" xfId="48289"/>
    <cellStyle name="Total 19 31" xfId="49641"/>
    <cellStyle name="Total 19 32" xfId="50967"/>
    <cellStyle name="Total 19 33" xfId="52268"/>
    <cellStyle name="Total 19 34" xfId="53520"/>
    <cellStyle name="Total 19 35" xfId="54702"/>
    <cellStyle name="Total 19 36" xfId="55778"/>
    <cellStyle name="Total 19 37" xfId="56713"/>
    <cellStyle name="Total 19 4" xfId="11766"/>
    <cellStyle name="Total 19 5" xfId="13174"/>
    <cellStyle name="Total 19 6" xfId="14582"/>
    <cellStyle name="Total 19 7" xfId="15990"/>
    <cellStyle name="Total 19 8" xfId="17398"/>
    <cellStyle name="Total 19 9" xfId="18806"/>
    <cellStyle name="Total 2" xfId="96"/>
    <cellStyle name="Total 2 10" xfId="1116"/>
    <cellStyle name="Total 2 11" xfId="1276"/>
    <cellStyle name="Total 2 12" xfId="1436"/>
    <cellStyle name="Total 2 13" xfId="1594"/>
    <cellStyle name="Total 2 14" xfId="1751"/>
    <cellStyle name="Total 2 15" xfId="1906"/>
    <cellStyle name="Total 2 16" xfId="2299"/>
    <cellStyle name="Total 2 17" xfId="2407"/>
    <cellStyle name="Total 2 18" xfId="1897"/>
    <cellStyle name="Total 2 19" xfId="2551"/>
    <cellStyle name="Total 2 2" xfId="321"/>
    <cellStyle name="Total 2 20" xfId="2932"/>
    <cellStyle name="Total 2 3" xfId="448"/>
    <cellStyle name="Total 2 4" xfId="550"/>
    <cellStyle name="Total 2 5" xfId="607"/>
    <cellStyle name="Total 2 5 2" xfId="57928"/>
    <cellStyle name="Total 2 6" xfId="664"/>
    <cellStyle name="Total 2 6 2" xfId="58007"/>
    <cellStyle name="Total 2 7" xfId="809"/>
    <cellStyle name="Total 2 7 2" xfId="58076"/>
    <cellStyle name="Total 2 8" xfId="692"/>
    <cellStyle name="Total 2 9" xfId="956"/>
    <cellStyle name="Total 20" xfId="4697"/>
    <cellStyle name="Total 20 10" xfId="8926"/>
    <cellStyle name="Total 20 11" xfId="7483"/>
    <cellStyle name="Total 20 12" xfId="9378"/>
    <cellStyle name="Total 20 13" xfId="11488"/>
    <cellStyle name="Total 20 14" xfId="12896"/>
    <cellStyle name="Total 20 15" xfId="14304"/>
    <cellStyle name="Total 20 16" xfId="15712"/>
    <cellStyle name="Total 20 17" xfId="17120"/>
    <cellStyle name="Total 20 18" xfId="18528"/>
    <cellStyle name="Total 20 19" xfId="19936"/>
    <cellStyle name="Total 20 2" xfId="9234"/>
    <cellStyle name="Total 20 20" xfId="34043"/>
    <cellStyle name="Total 20 21" xfId="26182"/>
    <cellStyle name="Total 20 22" xfId="32729"/>
    <cellStyle name="Total 20 23" xfId="33695"/>
    <cellStyle name="Total 20 24" xfId="31878"/>
    <cellStyle name="Total 20 25" xfId="30324"/>
    <cellStyle name="Total 20 26" xfId="18511"/>
    <cellStyle name="Total 20 27" xfId="28698"/>
    <cellStyle name="Total 20 28" xfId="32299"/>
    <cellStyle name="Total 20 29" xfId="20476"/>
    <cellStyle name="Total 20 3" xfId="9893"/>
    <cellStyle name="Total 20 30" xfId="35110"/>
    <cellStyle name="Total 20 31" xfId="36839"/>
    <cellStyle name="Total 20 32" xfId="38247"/>
    <cellStyle name="Total 20 33" xfId="39653"/>
    <cellStyle name="Total 20 34" xfId="41058"/>
    <cellStyle name="Total 20 35" xfId="42460"/>
    <cellStyle name="Total 20 36" xfId="43859"/>
    <cellStyle name="Total 20 37" xfId="45255"/>
    <cellStyle name="Total 20 4" xfId="10206"/>
    <cellStyle name="Total 20 5" xfId="7464"/>
    <cellStyle name="Total 20 6" xfId="8806"/>
    <cellStyle name="Total 20 7" xfId="10234"/>
    <cellStyle name="Total 20 8" xfId="7986"/>
    <cellStyle name="Total 20 9" xfId="6307"/>
    <cellStyle name="Total 21" xfId="3342"/>
    <cellStyle name="Total 21 10" xfId="20738"/>
    <cellStyle name="Total 21 11" xfId="22146"/>
    <cellStyle name="Total 21 12" xfId="23554"/>
    <cellStyle name="Total 21 13" xfId="24962"/>
    <cellStyle name="Total 21 14" xfId="26370"/>
    <cellStyle name="Total 21 15" xfId="27778"/>
    <cellStyle name="Total 21 16" xfId="29187"/>
    <cellStyle name="Total 21 17" xfId="30596"/>
    <cellStyle name="Total 21 18" xfId="32004"/>
    <cellStyle name="Total 21 19" xfId="33413"/>
    <cellStyle name="Total 21 2" xfId="7926"/>
    <cellStyle name="Total 21 20" xfId="21724"/>
    <cellStyle name="Total 21 21" xfId="36232"/>
    <cellStyle name="Total 21 22" xfId="37640"/>
    <cellStyle name="Total 21 23" xfId="39046"/>
    <cellStyle name="Total 21 24" xfId="40451"/>
    <cellStyle name="Total 21 25" xfId="41855"/>
    <cellStyle name="Total 21 26" xfId="43255"/>
    <cellStyle name="Total 21 27" xfId="44653"/>
    <cellStyle name="Total 21 28" xfId="46045"/>
    <cellStyle name="Total 21 29" xfId="47422"/>
    <cellStyle name="Total 21 3" xfId="10882"/>
    <cellStyle name="Total 21 30" xfId="48787"/>
    <cellStyle name="Total 21 31" xfId="50128"/>
    <cellStyle name="Total 21 32" xfId="51441"/>
    <cellStyle name="Total 21 33" xfId="52726"/>
    <cellStyle name="Total 21 34" xfId="53947"/>
    <cellStyle name="Total 21 35" xfId="55085"/>
    <cellStyle name="Total 21 36" xfId="56116"/>
    <cellStyle name="Total 21 37" xfId="56968"/>
    <cellStyle name="Total 21 4" xfId="12290"/>
    <cellStyle name="Total 21 5" xfId="13698"/>
    <cellStyle name="Total 21 6" xfId="15106"/>
    <cellStyle name="Total 21 7" xfId="16514"/>
    <cellStyle name="Total 21 8" xfId="17922"/>
    <cellStyle name="Total 21 9" xfId="19330"/>
    <cellStyle name="Total 22" xfId="4926"/>
    <cellStyle name="Total 22 10" xfId="10828"/>
    <cellStyle name="Total 22 11" xfId="12236"/>
    <cellStyle name="Total 22 12" xfId="13644"/>
    <cellStyle name="Total 22 13" xfId="15052"/>
    <cellStyle name="Total 22 14" xfId="16460"/>
    <cellStyle name="Total 22 15" xfId="17868"/>
    <cellStyle name="Total 22 16" xfId="19276"/>
    <cellStyle name="Total 22 17" xfId="20684"/>
    <cellStyle name="Total 22 18" xfId="22092"/>
    <cellStyle name="Total 22 19" xfId="23500"/>
    <cellStyle name="Total 22 2" xfId="9440"/>
    <cellStyle name="Total 22 20" xfId="32833"/>
    <cellStyle name="Total 22 21" xfId="27538"/>
    <cellStyle name="Total 22 22" xfId="30356"/>
    <cellStyle name="Total 22 23" xfId="33375"/>
    <cellStyle name="Total 22 24" xfId="31956"/>
    <cellStyle name="Total 22 25" xfId="33368"/>
    <cellStyle name="Total 22 26" xfId="29693"/>
    <cellStyle name="Total 22 27" xfId="28219"/>
    <cellStyle name="Total 22 28" xfId="36178"/>
    <cellStyle name="Total 22 29" xfId="37586"/>
    <cellStyle name="Total 22 3" xfId="9090"/>
    <cellStyle name="Total 22 30" xfId="38992"/>
    <cellStyle name="Total 22 31" xfId="40398"/>
    <cellStyle name="Total 22 32" xfId="41802"/>
    <cellStyle name="Total 22 33" xfId="43202"/>
    <cellStyle name="Total 22 34" xfId="44601"/>
    <cellStyle name="Total 22 35" xfId="45993"/>
    <cellStyle name="Total 22 36" xfId="47370"/>
    <cellStyle name="Total 22 37" xfId="48735"/>
    <cellStyle name="Total 22 4" xfId="9569"/>
    <cellStyle name="Total 22 5" xfId="10015"/>
    <cellStyle name="Total 22 6" xfId="9644"/>
    <cellStyle name="Total 22 7" xfId="9306"/>
    <cellStyle name="Total 22 8" xfId="8955"/>
    <cellStyle name="Total 22 9" xfId="9457"/>
    <cellStyle name="Total 23" xfId="3697"/>
    <cellStyle name="Total 23 10" xfId="19716"/>
    <cellStyle name="Total 23 11" xfId="21124"/>
    <cellStyle name="Total 23 12" xfId="22532"/>
    <cellStyle name="Total 23 13" xfId="23940"/>
    <cellStyle name="Total 23 14" xfId="25348"/>
    <cellStyle name="Total 23 15" xfId="26756"/>
    <cellStyle name="Total 23 16" xfId="28164"/>
    <cellStyle name="Total 23 17" xfId="29573"/>
    <cellStyle name="Total 23 18" xfId="30982"/>
    <cellStyle name="Total 23 19" xfId="32390"/>
    <cellStyle name="Total 23 2" xfId="8321"/>
    <cellStyle name="Total 23 20" xfId="34104"/>
    <cellStyle name="Total 23 21" xfId="34758"/>
    <cellStyle name="Total 23 22" xfId="36618"/>
    <cellStyle name="Total 23 23" xfId="38026"/>
    <cellStyle name="Total 23 24" xfId="39432"/>
    <cellStyle name="Total 23 25" xfId="40837"/>
    <cellStyle name="Total 23 26" xfId="42241"/>
    <cellStyle name="Total 23 27" xfId="43640"/>
    <cellStyle name="Total 23 28" xfId="45036"/>
    <cellStyle name="Total 23 29" xfId="46427"/>
    <cellStyle name="Total 23 3" xfId="7580"/>
    <cellStyle name="Total 23 30" xfId="47801"/>
    <cellStyle name="Total 23 31" xfId="49159"/>
    <cellStyle name="Total 23 32" xfId="50495"/>
    <cellStyle name="Total 23 33" xfId="51802"/>
    <cellStyle name="Total 23 34" xfId="53072"/>
    <cellStyle name="Total 23 35" xfId="54275"/>
    <cellStyle name="Total 23 36" xfId="55383"/>
    <cellStyle name="Total 23 37" xfId="56377"/>
    <cellStyle name="Total 23 4" xfId="11268"/>
    <cellStyle name="Total 23 5" xfId="12676"/>
    <cellStyle name="Total 23 6" xfId="14084"/>
    <cellStyle name="Total 23 7" xfId="15492"/>
    <cellStyle name="Total 23 8" xfId="16900"/>
    <cellStyle name="Total 23 9" xfId="18308"/>
    <cellStyle name="Total 24" xfId="5196"/>
    <cellStyle name="Total 24 10" xfId="19975"/>
    <cellStyle name="Total 24 11" xfId="21383"/>
    <cellStyle name="Total 24 12" xfId="22791"/>
    <cellStyle name="Total 24 13" xfId="24199"/>
    <cellStyle name="Total 24 14" xfId="25607"/>
    <cellStyle name="Total 24 15" xfId="27015"/>
    <cellStyle name="Total 24 16" xfId="28423"/>
    <cellStyle name="Total 24 17" xfId="29833"/>
    <cellStyle name="Total 24 18" xfId="31240"/>
    <cellStyle name="Total 24 19" xfId="32650"/>
    <cellStyle name="Total 24 2" xfId="9688"/>
    <cellStyle name="Total 24 20" xfId="26239"/>
    <cellStyle name="Total 24 21" xfId="35047"/>
    <cellStyle name="Total 24 22" xfId="36878"/>
    <cellStyle name="Total 24 23" xfId="38286"/>
    <cellStyle name="Total 24 24" xfId="39692"/>
    <cellStyle name="Total 24 25" xfId="41097"/>
    <cellStyle name="Total 24 26" xfId="42499"/>
    <cellStyle name="Total 24 27" xfId="43898"/>
    <cellStyle name="Total 24 28" xfId="45294"/>
    <cellStyle name="Total 24 29" xfId="46682"/>
    <cellStyle name="Total 24 3" xfId="7919"/>
    <cellStyle name="Total 24 30" xfId="48052"/>
    <cellStyle name="Total 24 31" xfId="49405"/>
    <cellStyle name="Total 24 32" xfId="50733"/>
    <cellStyle name="Total 24 33" xfId="52037"/>
    <cellStyle name="Total 24 34" xfId="53297"/>
    <cellStyle name="Total 24 35" xfId="54491"/>
    <cellStyle name="Total 24 36" xfId="55582"/>
    <cellStyle name="Total 24 37" xfId="56545"/>
    <cellStyle name="Total 24 4" xfId="11527"/>
    <cellStyle name="Total 24 5" xfId="12935"/>
    <cellStyle name="Total 24 6" xfId="14343"/>
    <cellStyle name="Total 24 7" xfId="15751"/>
    <cellStyle name="Total 24 8" xfId="17159"/>
    <cellStyle name="Total 24 9" xfId="18567"/>
    <cellStyle name="Total 25" xfId="3533"/>
    <cellStyle name="Total 25 10" xfId="20546"/>
    <cellStyle name="Total 25 11" xfId="21954"/>
    <cellStyle name="Total 25 12" xfId="23362"/>
    <cellStyle name="Total 25 13" xfId="24770"/>
    <cellStyle name="Total 25 14" xfId="26178"/>
    <cellStyle name="Total 25 15" xfId="27586"/>
    <cellStyle name="Total 25 16" xfId="28994"/>
    <cellStyle name="Total 25 17" xfId="30404"/>
    <cellStyle name="Total 25 18" xfId="31811"/>
    <cellStyle name="Total 25 19" xfId="33220"/>
    <cellStyle name="Total 25 2" xfId="8109"/>
    <cellStyle name="Total 25 20" xfId="20311"/>
    <cellStyle name="Total 25 21" xfId="36039"/>
    <cellStyle name="Total 25 22" xfId="37447"/>
    <cellStyle name="Total 25 23" xfId="38855"/>
    <cellStyle name="Total 25 24" xfId="40261"/>
    <cellStyle name="Total 25 25" xfId="41665"/>
    <cellStyle name="Total 25 26" xfId="43065"/>
    <cellStyle name="Total 25 27" xfId="44464"/>
    <cellStyle name="Total 25 28" xfId="45857"/>
    <cellStyle name="Total 25 29" xfId="47236"/>
    <cellStyle name="Total 25 3" xfId="10690"/>
    <cellStyle name="Total 25 30" xfId="48602"/>
    <cellStyle name="Total 25 31" xfId="49952"/>
    <cellStyle name="Total 25 32" xfId="51270"/>
    <cellStyle name="Total 25 33" xfId="52563"/>
    <cellStyle name="Total 25 34" xfId="53801"/>
    <cellStyle name="Total 25 35" xfId="54955"/>
    <cellStyle name="Total 25 36" xfId="56006"/>
    <cellStyle name="Total 25 37" xfId="56882"/>
    <cellStyle name="Total 25 4" xfId="12098"/>
    <cellStyle name="Total 25 5" xfId="13506"/>
    <cellStyle name="Total 25 6" xfId="14914"/>
    <cellStyle name="Total 25 7" xfId="16322"/>
    <cellStyle name="Total 25 8" xfId="17730"/>
    <cellStyle name="Total 25 9" xfId="19138"/>
    <cellStyle name="Total 26" xfId="3955"/>
    <cellStyle name="Total 26 10" xfId="11294"/>
    <cellStyle name="Total 26 11" xfId="12702"/>
    <cellStyle name="Total 26 12" xfId="14110"/>
    <cellStyle name="Total 26 13" xfId="15518"/>
    <cellStyle name="Total 26 14" xfId="16926"/>
    <cellStyle name="Total 26 15" xfId="18334"/>
    <cellStyle name="Total 26 16" xfId="19742"/>
    <cellStyle name="Total 26 17" xfId="21150"/>
    <cellStyle name="Total 26 18" xfId="22558"/>
    <cellStyle name="Total 26 19" xfId="23966"/>
    <cellStyle name="Total 26 2" xfId="8559"/>
    <cellStyle name="Total 26 20" xfId="33339"/>
    <cellStyle name="Total 26 21" xfId="32805"/>
    <cellStyle name="Total 26 22" xfId="35007"/>
    <cellStyle name="Total 26 23" xfId="35636"/>
    <cellStyle name="Total 26 24" xfId="35618"/>
    <cellStyle name="Total 26 25" xfId="27877"/>
    <cellStyle name="Total 26 26" xfId="31734"/>
    <cellStyle name="Total 26 27" xfId="34784"/>
    <cellStyle name="Total 26 28" xfId="36644"/>
    <cellStyle name="Total 26 29" xfId="38052"/>
    <cellStyle name="Total 26 3" xfId="7896"/>
    <cellStyle name="Total 26 30" xfId="39458"/>
    <cellStyle name="Total 26 31" xfId="40863"/>
    <cellStyle name="Total 26 32" xfId="42266"/>
    <cellStyle name="Total 26 33" xfId="43665"/>
    <cellStyle name="Total 26 34" xfId="45061"/>
    <cellStyle name="Total 26 35" xfId="46452"/>
    <cellStyle name="Total 26 36" xfId="47826"/>
    <cellStyle name="Total 26 37" xfId="49184"/>
    <cellStyle name="Total 26 4" xfId="9246"/>
    <cellStyle name="Total 26 5" xfId="8398"/>
    <cellStyle name="Total 26 6" xfId="8630"/>
    <cellStyle name="Total 26 7" xfId="8612"/>
    <cellStyle name="Total 26 8" xfId="10273"/>
    <cellStyle name="Total 26 9" xfId="9626"/>
    <cellStyle name="Total 27" xfId="5706"/>
    <cellStyle name="Total 27 10" xfId="18504"/>
    <cellStyle name="Total 27 11" xfId="19912"/>
    <cellStyle name="Total 27 12" xfId="21320"/>
    <cellStyle name="Total 27 13" xfId="22728"/>
    <cellStyle name="Total 27 14" xfId="24136"/>
    <cellStyle name="Total 27 15" xfId="25544"/>
    <cellStyle name="Total 27 16" xfId="26952"/>
    <cellStyle name="Total 27 17" xfId="28360"/>
    <cellStyle name="Total 27 18" xfId="29769"/>
    <cellStyle name="Total 27 19" xfId="31176"/>
    <cellStyle name="Total 27 2" xfId="10181"/>
    <cellStyle name="Total 27 20" xfId="35001"/>
    <cellStyle name="Total 27 21" xfId="29776"/>
    <cellStyle name="Total 27 22" xfId="35085"/>
    <cellStyle name="Total 27 23" xfId="36814"/>
    <cellStyle name="Total 27 24" xfId="38222"/>
    <cellStyle name="Total 27 25" xfId="39628"/>
    <cellStyle name="Total 27 26" xfId="41033"/>
    <cellStyle name="Total 27 27" xfId="42436"/>
    <cellStyle name="Total 27 28" xfId="43835"/>
    <cellStyle name="Total 27 29" xfId="45231"/>
    <cellStyle name="Total 27 3" xfId="8392"/>
    <cellStyle name="Total 27 30" xfId="46621"/>
    <cellStyle name="Total 27 31" xfId="47993"/>
    <cellStyle name="Total 27 32" xfId="49346"/>
    <cellStyle name="Total 27 33" xfId="50678"/>
    <cellStyle name="Total 27 34" xfId="51982"/>
    <cellStyle name="Total 27 35" xfId="53245"/>
    <cellStyle name="Total 27 36" xfId="54440"/>
    <cellStyle name="Total 27 37" xfId="55536"/>
    <cellStyle name="Total 27 4" xfId="6561"/>
    <cellStyle name="Total 27 5" xfId="11464"/>
    <cellStyle name="Total 27 6" xfId="12872"/>
    <cellStyle name="Total 27 7" xfId="14280"/>
    <cellStyle name="Total 27 8" xfId="15688"/>
    <cellStyle name="Total 27 9" xfId="17096"/>
    <cellStyle name="Total 28" xfId="5561"/>
    <cellStyle name="Total 28 10" xfId="18721"/>
    <cellStyle name="Total 28 11" xfId="20129"/>
    <cellStyle name="Total 28 12" xfId="21537"/>
    <cellStyle name="Total 28 13" xfId="22945"/>
    <cellStyle name="Total 28 14" xfId="24353"/>
    <cellStyle name="Total 28 15" xfId="25761"/>
    <cellStyle name="Total 28 16" xfId="27169"/>
    <cellStyle name="Total 28 17" xfId="28577"/>
    <cellStyle name="Total 28 18" xfId="29987"/>
    <cellStyle name="Total 28 19" xfId="31394"/>
    <cellStyle name="Total 28 2" xfId="10043"/>
    <cellStyle name="Total 28 20" xfId="27299"/>
    <cellStyle name="Total 28 21" xfId="29621"/>
    <cellStyle name="Total 28 22" xfId="35323"/>
    <cellStyle name="Total 28 23" xfId="37032"/>
    <cellStyle name="Total 28 24" xfId="38440"/>
    <cellStyle name="Total 28 25" xfId="39846"/>
    <cellStyle name="Total 28 26" xfId="41251"/>
    <cellStyle name="Total 28 27" xfId="42653"/>
    <cellStyle name="Total 28 28" xfId="44052"/>
    <cellStyle name="Total 28 29" xfId="45448"/>
    <cellStyle name="Total 28 3" xfId="10221"/>
    <cellStyle name="Total 28 30" xfId="46835"/>
    <cellStyle name="Total 28 31" xfId="48205"/>
    <cellStyle name="Total 28 32" xfId="49557"/>
    <cellStyle name="Total 28 33" xfId="50883"/>
    <cellStyle name="Total 28 34" xfId="52186"/>
    <cellStyle name="Total 28 35" xfId="53441"/>
    <cellStyle name="Total 28 36" xfId="54629"/>
    <cellStyle name="Total 28 37" xfId="55712"/>
    <cellStyle name="Total 28 4" xfId="10253"/>
    <cellStyle name="Total 28 5" xfId="11681"/>
    <cellStyle name="Total 28 6" xfId="13089"/>
    <cellStyle name="Total 28 7" xfId="14497"/>
    <cellStyle name="Total 28 8" xfId="15905"/>
    <cellStyle name="Total 28 9" xfId="17313"/>
    <cellStyle name="Total 29" xfId="5836"/>
    <cellStyle name="Total 29 10" xfId="20427"/>
    <cellStyle name="Total 29 11" xfId="21835"/>
    <cellStyle name="Total 29 12" xfId="23243"/>
    <cellStyle name="Total 29 13" xfId="24651"/>
    <cellStyle name="Total 29 14" xfId="26059"/>
    <cellStyle name="Total 29 15" xfId="27467"/>
    <cellStyle name="Total 29 16" xfId="28875"/>
    <cellStyle name="Total 29 17" xfId="30285"/>
    <cellStyle name="Total 29 18" xfId="31692"/>
    <cellStyle name="Total 29 19" xfId="33102"/>
    <cellStyle name="Total 29 2" xfId="10296"/>
    <cellStyle name="Total 29 20" xfId="31045"/>
    <cellStyle name="Total 29 21" xfId="35920"/>
    <cellStyle name="Total 29 22" xfId="37328"/>
    <cellStyle name="Total 29 23" xfId="38736"/>
    <cellStyle name="Total 29 24" xfId="40142"/>
    <cellStyle name="Total 29 25" xfId="41547"/>
    <cellStyle name="Total 29 26" xfId="42947"/>
    <cellStyle name="Total 29 27" xfId="44346"/>
    <cellStyle name="Total 29 28" xfId="45741"/>
    <cellStyle name="Total 29 29" xfId="47122"/>
    <cellStyle name="Total 29 3" xfId="10571"/>
    <cellStyle name="Total 29 30" xfId="48489"/>
    <cellStyle name="Total 29 31" xfId="49839"/>
    <cellStyle name="Total 29 32" xfId="51159"/>
    <cellStyle name="Total 29 33" xfId="52454"/>
    <cellStyle name="Total 29 34" xfId="53695"/>
    <cellStyle name="Total 29 35" xfId="54859"/>
    <cellStyle name="Total 29 36" xfId="55920"/>
    <cellStyle name="Total 29 37" xfId="56823"/>
    <cellStyle name="Total 29 4" xfId="11979"/>
    <cellStyle name="Total 29 5" xfId="13387"/>
    <cellStyle name="Total 29 6" xfId="14795"/>
    <cellStyle name="Total 29 7" xfId="16203"/>
    <cellStyle name="Total 29 8" xfId="17611"/>
    <cellStyle name="Total 29 9" xfId="19019"/>
    <cellStyle name="Total 3" xfId="97"/>
    <cellStyle name="Total 3 10" xfId="2079"/>
    <cellStyle name="Total 3 11" xfId="2228"/>
    <cellStyle name="Total 3 12" xfId="2054"/>
    <cellStyle name="Total 3 13" xfId="2569"/>
    <cellStyle name="Total 3 14" xfId="2721"/>
    <cellStyle name="Total 3 15" xfId="2868"/>
    <cellStyle name="Total 3 16" xfId="3148"/>
    <cellStyle name="Total 3 2" xfId="344"/>
    <cellStyle name="Total 3 2 2" xfId="57968"/>
    <cellStyle name="Total 3 3" xfId="974"/>
    <cellStyle name="Total 3 3 2" xfId="58047"/>
    <cellStyle name="Total 3 4" xfId="1134"/>
    <cellStyle name="Total 3 4 2" xfId="58116"/>
    <cellStyle name="Total 3 5" xfId="1294"/>
    <cellStyle name="Total 3 6" xfId="1454"/>
    <cellStyle name="Total 3 7" xfId="1612"/>
    <cellStyle name="Total 3 8" xfId="1769"/>
    <cellStyle name="Total 3 9" xfId="1924"/>
    <cellStyle name="Total 30" xfId="5290"/>
    <cellStyle name="Total 30 10" xfId="13653"/>
    <cellStyle name="Total 30 11" xfId="15061"/>
    <cellStyle name="Total 30 12" xfId="16469"/>
    <cellStyle name="Total 30 13" xfId="17877"/>
    <cellStyle name="Total 30 14" xfId="19285"/>
    <cellStyle name="Total 30 15" xfId="20693"/>
    <cellStyle name="Total 30 16" xfId="22101"/>
    <cellStyle name="Total 30 17" xfId="23509"/>
    <cellStyle name="Total 30 18" xfId="24917"/>
    <cellStyle name="Total 30 19" xfId="26325"/>
    <cellStyle name="Total 30 2" xfId="9782"/>
    <cellStyle name="Total 30 20" xfId="34294"/>
    <cellStyle name="Total 30 21" xfId="31415"/>
    <cellStyle name="Total 30 22" xfId="27721"/>
    <cellStyle name="Total 30 23" xfId="32406"/>
    <cellStyle name="Total 30 24" xfId="35530"/>
    <cellStyle name="Total 30 25" xfId="32816"/>
    <cellStyle name="Total 30 26" xfId="36187"/>
    <cellStyle name="Total 30 27" xfId="37595"/>
    <cellStyle name="Total 30 28" xfId="39001"/>
    <cellStyle name="Total 30 29" xfId="40407"/>
    <cellStyle name="Total 30 3" xfId="8985"/>
    <cellStyle name="Total 30 30" xfId="41811"/>
    <cellStyle name="Total 30 31" xfId="43211"/>
    <cellStyle name="Total 30 32" xfId="44610"/>
    <cellStyle name="Total 30 33" xfId="46002"/>
    <cellStyle name="Total 30 34" xfId="47379"/>
    <cellStyle name="Total 30 35" xfId="48744"/>
    <cellStyle name="Total 30 36" xfId="50086"/>
    <cellStyle name="Total 30 37" xfId="51399"/>
    <cellStyle name="Total 30 4" xfId="9863"/>
    <cellStyle name="Total 30 5" xfId="9575"/>
    <cellStyle name="Total 30 6" xfId="9310"/>
    <cellStyle name="Total 30 7" xfId="8507"/>
    <cellStyle name="Total 30 8" xfId="10837"/>
    <cellStyle name="Total 30 9" xfId="12245"/>
    <cellStyle name="Total 31" xfId="5236"/>
    <cellStyle name="Total 31 10" xfId="21542"/>
    <cellStyle name="Total 31 11" xfId="22950"/>
    <cellStyle name="Total 31 12" xfId="24358"/>
    <cellStyle name="Total 31 13" xfId="25766"/>
    <cellStyle name="Total 31 14" xfId="27174"/>
    <cellStyle name="Total 31 15" xfId="28582"/>
    <cellStyle name="Total 31 16" xfId="29992"/>
    <cellStyle name="Total 31 17" xfId="31399"/>
    <cellStyle name="Total 31 18" xfId="32809"/>
    <cellStyle name="Total 31 19" xfId="34215"/>
    <cellStyle name="Total 31 2" xfId="9728"/>
    <cellStyle name="Total 31 20" xfId="35328"/>
    <cellStyle name="Total 31 21" xfId="37037"/>
    <cellStyle name="Total 31 22" xfId="38445"/>
    <cellStyle name="Total 31 23" xfId="39851"/>
    <cellStyle name="Total 31 24" xfId="41256"/>
    <cellStyle name="Total 31 25" xfId="42658"/>
    <cellStyle name="Total 31 26" xfId="44057"/>
    <cellStyle name="Total 31 27" xfId="45453"/>
    <cellStyle name="Total 31 28" xfId="46840"/>
    <cellStyle name="Total 31 29" xfId="48210"/>
    <cellStyle name="Total 31 3" xfId="11686"/>
    <cellStyle name="Total 31 30" xfId="49562"/>
    <cellStyle name="Total 31 31" xfId="50888"/>
    <cellStyle name="Total 31 32" xfId="52191"/>
    <cellStyle name="Total 31 33" xfId="53445"/>
    <cellStyle name="Total 31 34" xfId="54633"/>
    <cellStyle name="Total 31 35" xfId="55715"/>
    <cellStyle name="Total 31 36" xfId="56657"/>
    <cellStyle name="Total 31 37" xfId="57389"/>
    <cellStyle name="Total 31 4" xfId="13094"/>
    <cellStyle name="Total 31 5" xfId="14502"/>
    <cellStyle name="Total 31 6" xfId="15910"/>
    <cellStyle name="Total 31 7" xfId="17318"/>
    <cellStyle name="Total 31 8" xfId="18726"/>
    <cellStyle name="Total 31 9" xfId="20134"/>
    <cellStyle name="Total 32" xfId="5322"/>
    <cellStyle name="Total 32 10" xfId="20803"/>
    <cellStyle name="Total 32 11" xfId="22211"/>
    <cellStyle name="Total 32 12" xfId="23619"/>
    <cellStyle name="Total 32 13" xfId="25027"/>
    <cellStyle name="Total 32 14" xfId="26435"/>
    <cellStyle name="Total 32 15" xfId="27843"/>
    <cellStyle name="Total 32 16" xfId="29252"/>
    <cellStyle name="Total 32 17" xfId="30661"/>
    <cellStyle name="Total 32 18" xfId="32069"/>
    <cellStyle name="Total 32 19" xfId="33478"/>
    <cellStyle name="Total 32 2" xfId="9811"/>
    <cellStyle name="Total 32 20" xfId="34420"/>
    <cellStyle name="Total 32 21" xfId="36297"/>
    <cellStyle name="Total 32 22" xfId="37705"/>
    <cellStyle name="Total 32 23" xfId="39111"/>
    <cellStyle name="Total 32 24" xfId="40516"/>
    <cellStyle name="Total 32 25" xfId="41920"/>
    <cellStyle name="Total 32 26" xfId="43320"/>
    <cellStyle name="Total 32 27" xfId="44717"/>
    <cellStyle name="Total 32 28" xfId="46109"/>
    <cellStyle name="Total 32 29" xfId="47486"/>
    <cellStyle name="Total 32 3" xfId="10947"/>
    <cellStyle name="Total 32 30" xfId="48850"/>
    <cellStyle name="Total 32 31" xfId="50191"/>
    <cellStyle name="Total 32 32" xfId="51504"/>
    <cellStyle name="Total 32 33" xfId="52787"/>
    <cellStyle name="Total 32 34" xfId="54004"/>
    <cellStyle name="Total 32 35" xfId="55138"/>
    <cellStyle name="Total 32 36" xfId="56165"/>
    <cellStyle name="Total 32 37" xfId="57004"/>
    <cellStyle name="Total 32 4" xfId="12355"/>
    <cellStyle name="Total 32 5" xfId="13763"/>
    <cellStyle name="Total 32 6" xfId="15171"/>
    <cellStyle name="Total 32 7" xfId="16579"/>
    <cellStyle name="Total 32 8" xfId="17987"/>
    <cellStyle name="Total 32 9" xfId="19395"/>
    <cellStyle name="Total 33" xfId="5074"/>
    <cellStyle name="Total 33 10" xfId="19754"/>
    <cellStyle name="Total 33 11" xfId="21162"/>
    <cellStyle name="Total 33 12" xfId="22570"/>
    <cellStyle name="Total 33 13" xfId="23978"/>
    <cellStyle name="Total 33 14" xfId="25386"/>
    <cellStyle name="Total 33 15" xfId="26794"/>
    <cellStyle name="Total 33 16" xfId="28202"/>
    <cellStyle name="Total 33 17" xfId="29611"/>
    <cellStyle name="Total 33 18" xfId="31020"/>
    <cellStyle name="Total 33 19" xfId="32428"/>
    <cellStyle name="Total 33 2" xfId="9574"/>
    <cellStyle name="Total 33 20" xfId="23286"/>
    <cellStyle name="Total 33 21" xfId="34797"/>
    <cellStyle name="Total 33 22" xfId="36656"/>
    <cellStyle name="Total 33 23" xfId="38064"/>
    <cellStyle name="Total 33 24" xfId="39470"/>
    <cellStyle name="Total 33 25" xfId="40875"/>
    <cellStyle name="Total 33 26" xfId="42278"/>
    <cellStyle name="Total 33 27" xfId="43677"/>
    <cellStyle name="Total 33 28" xfId="45073"/>
    <cellStyle name="Total 33 29" xfId="46464"/>
    <cellStyle name="Total 33 3" xfId="9422"/>
    <cellStyle name="Total 33 30" xfId="47838"/>
    <cellStyle name="Total 33 31" xfId="49196"/>
    <cellStyle name="Total 33 32" xfId="50531"/>
    <cellStyle name="Total 33 33" xfId="51836"/>
    <cellStyle name="Total 33 34" xfId="53104"/>
    <cellStyle name="Total 33 35" xfId="54306"/>
    <cellStyle name="Total 33 36" xfId="55411"/>
    <cellStyle name="Total 33 37" xfId="56396"/>
    <cellStyle name="Total 33 4" xfId="11306"/>
    <cellStyle name="Total 33 5" xfId="12714"/>
    <cellStyle name="Total 33 6" xfId="14122"/>
    <cellStyle name="Total 33 7" xfId="15530"/>
    <cellStyle name="Total 33 8" xfId="16938"/>
    <cellStyle name="Total 33 9" xfId="18346"/>
    <cellStyle name="Total 34" xfId="5068"/>
    <cellStyle name="Total 34 10" xfId="13576"/>
    <cellStyle name="Total 34 11" xfId="14984"/>
    <cellStyle name="Total 34 12" xfId="16392"/>
    <cellStyle name="Total 34 13" xfId="17800"/>
    <cellStyle name="Total 34 14" xfId="19208"/>
    <cellStyle name="Total 34 15" xfId="20616"/>
    <cellStyle name="Total 34 16" xfId="22024"/>
    <cellStyle name="Total 34 17" xfId="23432"/>
    <cellStyle name="Total 34 18" xfId="24840"/>
    <cellStyle name="Total 34 19" xfId="26248"/>
    <cellStyle name="Total 34 2" xfId="9568"/>
    <cellStyle name="Total 34 20" xfId="32306"/>
    <cellStyle name="Total 34 21" xfId="34341"/>
    <cellStyle name="Total 34 22" xfId="27290"/>
    <cellStyle name="Total 34 23" xfId="33004"/>
    <cellStyle name="Total 34 24" xfId="35724"/>
    <cellStyle name="Total 34 25" xfId="33726"/>
    <cellStyle name="Total 34 26" xfId="36110"/>
    <cellStyle name="Total 34 27" xfId="37518"/>
    <cellStyle name="Total 34 28" xfId="38924"/>
    <cellStyle name="Total 34 29" xfId="40330"/>
    <cellStyle name="Total 34 3" xfId="10135"/>
    <cellStyle name="Total 34 30" xfId="41734"/>
    <cellStyle name="Total 34 31" xfId="43134"/>
    <cellStyle name="Total 34 32" xfId="44533"/>
    <cellStyle name="Total 34 33" xfId="45926"/>
    <cellStyle name="Total 34 34" xfId="47303"/>
    <cellStyle name="Total 34 35" xfId="48669"/>
    <cellStyle name="Total 34 36" xfId="50015"/>
    <cellStyle name="Total 34 37" xfId="51331"/>
    <cellStyle name="Total 34 4" xfId="6215"/>
    <cellStyle name="Total 34 5" xfId="7330"/>
    <cellStyle name="Total 34 6" xfId="9548"/>
    <cellStyle name="Total 34 7" xfId="8744"/>
    <cellStyle name="Total 34 8" xfId="10760"/>
    <cellStyle name="Total 34 9" xfId="12168"/>
    <cellStyle name="Total 35" xfId="5759"/>
    <cellStyle name="Total 35 10" xfId="15287"/>
    <cellStyle name="Total 35 11" xfId="16695"/>
    <cellStyle name="Total 35 12" xfId="18103"/>
    <cellStyle name="Total 35 13" xfId="19511"/>
    <cellStyle name="Total 35 14" xfId="20919"/>
    <cellStyle name="Total 35 15" xfId="22327"/>
    <cellStyle name="Total 35 16" xfId="23735"/>
    <cellStyle name="Total 35 17" xfId="25143"/>
    <cellStyle name="Total 35 18" xfId="26551"/>
    <cellStyle name="Total 35 19" xfId="27959"/>
    <cellStyle name="Total 35 2" xfId="10233"/>
    <cellStyle name="Total 35 20" xfId="34298"/>
    <cellStyle name="Total 35 21" xfId="33224"/>
    <cellStyle name="Total 35 22" xfId="33125"/>
    <cellStyle name="Total 35 23" xfId="32834"/>
    <cellStyle name="Total 35 24" xfId="34541"/>
    <cellStyle name="Total 35 25" xfId="36413"/>
    <cellStyle name="Total 35 26" xfId="37821"/>
    <cellStyle name="Total 35 27" xfId="39227"/>
    <cellStyle name="Total 35 28" xfId="40632"/>
    <cellStyle name="Total 35 29" xfId="42036"/>
    <cellStyle name="Total 35 3" xfId="10168"/>
    <cellStyle name="Total 35 30" xfId="43436"/>
    <cellStyle name="Total 35 31" xfId="44832"/>
    <cellStyle name="Total 35 32" xfId="46224"/>
    <cellStyle name="Total 35 33" xfId="47601"/>
    <cellStyle name="Total 35 34" xfId="48962"/>
    <cellStyle name="Total 35 35" xfId="50301"/>
    <cellStyle name="Total 35 36" xfId="51611"/>
    <cellStyle name="Total 35 37" xfId="52890"/>
    <cellStyle name="Total 35 4" xfId="8051"/>
    <cellStyle name="Total 35 5" xfId="8315"/>
    <cellStyle name="Total 35 6" xfId="9735"/>
    <cellStyle name="Total 35 7" xfId="11063"/>
    <cellStyle name="Total 35 8" xfId="12471"/>
    <cellStyle name="Total 35 9" xfId="13879"/>
    <cellStyle name="Total 36" xfId="3944"/>
    <cellStyle name="Total 36 10" xfId="19386"/>
    <cellStyle name="Total 36 11" xfId="20794"/>
    <cellStyle name="Total 36 12" xfId="22202"/>
    <cellStyle name="Total 36 13" xfId="23610"/>
    <cellStyle name="Total 36 14" xfId="25018"/>
    <cellStyle name="Total 36 15" xfId="26426"/>
    <cellStyle name="Total 36 16" xfId="27834"/>
    <cellStyle name="Total 36 17" xfId="29243"/>
    <cellStyle name="Total 36 18" xfId="30652"/>
    <cellStyle name="Total 36 19" xfId="32060"/>
    <cellStyle name="Total 36 2" xfId="8548"/>
    <cellStyle name="Total 36 20" xfId="22748"/>
    <cellStyle name="Total 36 21" xfId="34411"/>
    <cellStyle name="Total 36 22" xfId="36288"/>
    <cellStyle name="Total 36 23" xfId="37696"/>
    <cellStyle name="Total 36 24" xfId="39102"/>
    <cellStyle name="Total 36 25" xfId="40507"/>
    <cellStyle name="Total 36 26" xfId="41911"/>
    <cellStyle name="Total 36 27" xfId="43311"/>
    <cellStyle name="Total 36 28" xfId="44708"/>
    <cellStyle name="Total 36 29" xfId="46100"/>
    <cellStyle name="Total 36 3" xfId="10411"/>
    <cellStyle name="Total 36 30" xfId="47477"/>
    <cellStyle name="Total 36 31" xfId="48842"/>
    <cellStyle name="Total 36 32" xfId="50183"/>
    <cellStyle name="Total 36 33" xfId="51496"/>
    <cellStyle name="Total 36 34" xfId="52780"/>
    <cellStyle name="Total 36 35" xfId="53999"/>
    <cellStyle name="Total 36 36" xfId="55133"/>
    <cellStyle name="Total 36 37" xfId="56160"/>
    <cellStyle name="Total 36 4" xfId="10938"/>
    <cellStyle name="Total 36 5" xfId="12346"/>
    <cellStyle name="Total 36 6" xfId="13754"/>
    <cellStyle name="Total 36 7" xfId="15162"/>
    <cellStyle name="Total 36 8" xfId="16570"/>
    <cellStyle name="Total 36 9" xfId="17978"/>
    <cellStyle name="Total 37" xfId="4324"/>
    <cellStyle name="Total 37 10" xfId="17502"/>
    <cellStyle name="Total 37 11" xfId="18910"/>
    <cellStyle name="Total 37 12" xfId="20318"/>
    <cellStyle name="Total 37 13" xfId="21726"/>
    <cellStyle name="Total 37 14" xfId="23134"/>
    <cellStyle name="Total 37 15" xfId="24542"/>
    <cellStyle name="Total 37 16" xfId="25950"/>
    <cellStyle name="Total 37 17" xfId="27358"/>
    <cellStyle name="Total 37 18" xfId="28766"/>
    <cellStyle name="Total 37 19" xfId="30176"/>
    <cellStyle name="Total 37 2" xfId="8896"/>
    <cellStyle name="Total 37 20" xfId="20431"/>
    <cellStyle name="Total 37 21" xfId="34236"/>
    <cellStyle name="Total 37 22" xfId="27151"/>
    <cellStyle name="Total 37 23" xfId="35812"/>
    <cellStyle name="Total 37 24" xfId="37220"/>
    <cellStyle name="Total 37 25" xfId="38628"/>
    <cellStyle name="Total 37 26" xfId="40034"/>
    <cellStyle name="Total 37 27" xfId="41439"/>
    <cellStyle name="Total 37 28" xfId="42840"/>
    <cellStyle name="Total 37 29" xfId="44239"/>
    <cellStyle name="Total 37 3" xfId="7909"/>
    <cellStyle name="Total 37 30" xfId="45635"/>
    <cellStyle name="Total 37 31" xfId="47018"/>
    <cellStyle name="Total 37 32" xfId="48386"/>
    <cellStyle name="Total 37 33" xfId="49737"/>
    <cellStyle name="Total 37 34" xfId="51058"/>
    <cellStyle name="Total 37 35" xfId="52356"/>
    <cellStyle name="Total 37 36" xfId="53601"/>
    <cellStyle name="Total 37 37" xfId="54772"/>
    <cellStyle name="Total 37 4" xfId="8309"/>
    <cellStyle name="Total 37 5" xfId="10462"/>
    <cellStyle name="Total 37 6" xfId="11870"/>
    <cellStyle name="Total 37 7" xfId="13278"/>
    <cellStyle name="Total 37 8" xfId="14686"/>
    <cellStyle name="Total 37 9" xfId="16094"/>
    <cellStyle name="Total 38" xfId="5758"/>
    <cellStyle name="Total 38 10" xfId="14610"/>
    <cellStyle name="Total 38 11" xfId="16018"/>
    <cellStyle name="Total 38 12" xfId="17426"/>
    <cellStyle name="Total 38 13" xfId="18834"/>
    <cellStyle name="Total 38 14" xfId="20242"/>
    <cellStyle name="Total 38 15" xfId="21650"/>
    <cellStyle name="Total 38 16" xfId="23058"/>
    <cellStyle name="Total 38 17" xfId="24466"/>
    <cellStyle name="Total 38 18" xfId="25874"/>
    <cellStyle name="Total 38 19" xfId="27282"/>
    <cellStyle name="Total 38 2" xfId="10232"/>
    <cellStyle name="Total 38 20" xfId="33136"/>
    <cellStyle name="Total 38 21" xfId="35598"/>
    <cellStyle name="Total 38 22" xfId="25078"/>
    <cellStyle name="Total 38 23" xfId="32054"/>
    <cellStyle name="Total 38 24" xfId="30065"/>
    <cellStyle name="Total 38 25" xfId="35355"/>
    <cellStyle name="Total 38 26" xfId="37145"/>
    <cellStyle name="Total 38 27" xfId="38553"/>
    <cellStyle name="Total 38 28" xfId="39959"/>
    <cellStyle name="Total 38 29" xfId="41364"/>
    <cellStyle name="Total 38 3" xfId="9100"/>
    <cellStyle name="Total 38 30" xfId="42766"/>
    <cellStyle name="Total 38 31" xfId="44165"/>
    <cellStyle name="Total 38 32" xfId="45561"/>
    <cellStyle name="Total 38 33" xfId="46946"/>
    <cellStyle name="Total 38 34" xfId="48316"/>
    <cellStyle name="Total 38 35" xfId="49668"/>
    <cellStyle name="Total 38 36" xfId="50993"/>
    <cellStyle name="Total 38 37" xfId="52292"/>
    <cellStyle name="Total 38 4" xfId="8592"/>
    <cellStyle name="Total 38 5" xfId="6825"/>
    <cellStyle name="Total 38 6" xfId="8997"/>
    <cellStyle name="Total 38 7" xfId="8263"/>
    <cellStyle name="Total 38 8" xfId="11794"/>
    <cellStyle name="Total 38 9" xfId="13202"/>
    <cellStyle name="Total 39" xfId="3325"/>
    <cellStyle name="Total 39 10" xfId="16345"/>
    <cellStyle name="Total 39 11" xfId="17753"/>
    <cellStyle name="Total 39 12" xfId="19161"/>
    <cellStyle name="Total 39 13" xfId="20569"/>
    <cellStyle name="Total 39 14" xfId="21977"/>
    <cellStyle name="Total 39 15" xfId="23385"/>
    <cellStyle name="Total 39 16" xfId="24793"/>
    <cellStyle name="Total 39 17" xfId="26201"/>
    <cellStyle name="Total 39 18" xfId="27609"/>
    <cellStyle name="Total 39 19" xfId="29017"/>
    <cellStyle name="Total 39 2" xfId="7908"/>
    <cellStyle name="Total 39 20" xfId="33289"/>
    <cellStyle name="Total 39 21" xfId="33590"/>
    <cellStyle name="Total 39 22" xfId="29771"/>
    <cellStyle name="Total 39 23" xfId="32181"/>
    <cellStyle name="Total 39 24" xfId="36062"/>
    <cellStyle name="Total 39 25" xfId="37470"/>
    <cellStyle name="Total 39 26" xfId="38876"/>
    <cellStyle name="Total 39 27" xfId="40282"/>
    <cellStyle name="Total 39 28" xfId="41686"/>
    <cellStyle name="Total 39 29" xfId="43086"/>
    <cellStyle name="Total 39 3" xfId="8314"/>
    <cellStyle name="Total 39 30" xfId="44485"/>
    <cellStyle name="Total 39 31" xfId="45878"/>
    <cellStyle name="Total 39 32" xfId="47255"/>
    <cellStyle name="Total 39 33" xfId="48621"/>
    <cellStyle name="Total 39 34" xfId="49971"/>
    <cellStyle name="Total 39 35" xfId="51289"/>
    <cellStyle name="Total 39 36" xfId="52581"/>
    <cellStyle name="Total 39 37" xfId="53818"/>
    <cellStyle name="Total 39 4" xfId="9857"/>
    <cellStyle name="Total 39 5" xfId="9458"/>
    <cellStyle name="Total 39 6" xfId="10713"/>
    <cellStyle name="Total 39 7" xfId="12121"/>
    <cellStyle name="Total 39 8" xfId="13529"/>
    <cellStyle name="Total 39 9" xfId="14937"/>
    <cellStyle name="Total 4" xfId="98"/>
    <cellStyle name="Total 4 2" xfId="2980"/>
    <cellStyle name="Total 40" xfId="5693"/>
    <cellStyle name="Total 40 10" xfId="17667"/>
    <cellStyle name="Total 40 11" xfId="19075"/>
    <cellStyle name="Total 40 12" xfId="20483"/>
    <cellStyle name="Total 40 13" xfId="21891"/>
    <cellStyle name="Total 40 14" xfId="23299"/>
    <cellStyle name="Total 40 15" xfId="24707"/>
    <cellStyle name="Total 40 16" xfId="26115"/>
    <cellStyle name="Total 40 17" xfId="27523"/>
    <cellStyle name="Total 40 18" xfId="28931"/>
    <cellStyle name="Total 40 19" xfId="30341"/>
    <cellStyle name="Total 40 2" xfId="10171"/>
    <cellStyle name="Total 40 20" xfId="33595"/>
    <cellStyle name="Total 40 21" xfId="29969"/>
    <cellStyle name="Total 40 22" xfId="28483"/>
    <cellStyle name="Total 40 23" xfId="35976"/>
    <cellStyle name="Total 40 24" xfId="37384"/>
    <cellStyle name="Total 40 25" xfId="38792"/>
    <cellStyle name="Total 40 26" xfId="40198"/>
    <cellStyle name="Total 40 27" xfId="41602"/>
    <cellStyle name="Total 40 28" xfId="43002"/>
    <cellStyle name="Total 40 29" xfId="44401"/>
    <cellStyle name="Total 40 3" xfId="8953"/>
    <cellStyle name="Total 40 30" xfId="45795"/>
    <cellStyle name="Total 40 31" xfId="47175"/>
    <cellStyle name="Total 40 32" xfId="48541"/>
    <cellStyle name="Total 40 33" xfId="49891"/>
    <cellStyle name="Total 40 34" xfId="51210"/>
    <cellStyle name="Total 40 35" xfId="52504"/>
    <cellStyle name="Total 40 36" xfId="53742"/>
    <cellStyle name="Total 40 37" xfId="54901"/>
    <cellStyle name="Total 40 4" xfId="9699"/>
    <cellStyle name="Total 40 5" xfId="10627"/>
    <cellStyle name="Total 40 6" xfId="12035"/>
    <cellStyle name="Total 40 7" xfId="13443"/>
    <cellStyle name="Total 40 8" xfId="14851"/>
    <cellStyle name="Total 40 9" xfId="16259"/>
    <cellStyle name="Total 41" xfId="4543"/>
    <cellStyle name="Total 41 10" xfId="15704"/>
    <cellStyle name="Total 41 11" xfId="17112"/>
    <cellStyle name="Total 41 12" xfId="18520"/>
    <cellStyle name="Total 41 13" xfId="19928"/>
    <cellStyle name="Total 41 14" xfId="21336"/>
    <cellStyle name="Total 41 15" xfId="22744"/>
    <cellStyle name="Total 41 16" xfId="24152"/>
    <cellStyle name="Total 41 17" xfId="25560"/>
    <cellStyle name="Total 41 18" xfId="26968"/>
    <cellStyle name="Total 41 19" xfId="28376"/>
    <cellStyle name="Total 41 2" xfId="9086"/>
    <cellStyle name="Total 41 20" xfId="26316"/>
    <cellStyle name="Total 41 21" xfId="23946"/>
    <cellStyle name="Total 41 22" xfId="32882"/>
    <cellStyle name="Total 41 23" xfId="30303"/>
    <cellStyle name="Total 41 24" xfId="35102"/>
    <cellStyle name="Total 41 25" xfId="36831"/>
    <cellStyle name="Total 41 26" xfId="38239"/>
    <cellStyle name="Total 41 27" xfId="39645"/>
    <cellStyle name="Total 41 28" xfId="41050"/>
    <cellStyle name="Total 41 29" xfId="42452"/>
    <cellStyle name="Total 41 3" xfId="8129"/>
    <cellStyle name="Total 41 30" xfId="43851"/>
    <cellStyle name="Total 41 31" xfId="45247"/>
    <cellStyle name="Total 41 32" xfId="46637"/>
    <cellStyle name="Total 41 33" xfId="48009"/>
    <cellStyle name="Total 41 34" xfId="49362"/>
    <cellStyle name="Total 41 35" xfId="50693"/>
    <cellStyle name="Total 41 36" xfId="51997"/>
    <cellStyle name="Total 41 37" xfId="53260"/>
    <cellStyle name="Total 41 4" xfId="7651"/>
    <cellStyle name="Total 41 5" xfId="10274"/>
    <cellStyle name="Total 41 6" xfId="9515"/>
    <cellStyle name="Total 41 7" xfId="11480"/>
    <cellStyle name="Total 41 8" xfId="12888"/>
    <cellStyle name="Total 41 9" xfId="14296"/>
    <cellStyle name="Total 42" xfId="5775"/>
    <cellStyle name="Total 43" xfId="10531"/>
    <cellStyle name="Total 44" xfId="11939"/>
    <cellStyle name="Total 45" xfId="13347"/>
    <cellStyle name="Total 46" xfId="14755"/>
    <cellStyle name="Total 47" xfId="16163"/>
    <cellStyle name="Total 48" xfId="17571"/>
    <cellStyle name="Total 49" xfId="18979"/>
    <cellStyle name="Total 5" xfId="99"/>
    <cellStyle name="Total 5 2" xfId="3149"/>
    <cellStyle name="Total 50" xfId="20387"/>
    <cellStyle name="Total 51" xfId="21795"/>
    <cellStyle name="Total 52" xfId="23203"/>
    <cellStyle name="Total 53" xfId="24611"/>
    <cellStyle name="Total 54" xfId="26019"/>
    <cellStyle name="Total 55" xfId="27427"/>
    <cellStyle name="Total 56" xfId="28835"/>
    <cellStyle name="Total 57" xfId="30245"/>
    <cellStyle name="Total 58" xfId="31652"/>
    <cellStyle name="Total 59" xfId="33062"/>
    <cellStyle name="Total 6" xfId="100"/>
    <cellStyle name="Total 6 2" xfId="3150"/>
    <cellStyle name="Total 60" xfId="28820"/>
    <cellStyle name="Total 61" xfId="35880"/>
    <cellStyle name="Total 62" xfId="37288"/>
    <cellStyle name="Total 63" xfId="38696"/>
    <cellStyle name="Total 64" xfId="40102"/>
    <cellStyle name="Total 65" xfId="41507"/>
    <cellStyle name="Total 66" xfId="42907"/>
    <cellStyle name="Total 67" xfId="44306"/>
    <cellStyle name="Total 68" xfId="45701"/>
    <cellStyle name="Total 69" xfId="47082"/>
    <cellStyle name="Total 7" xfId="101"/>
    <cellStyle name="Total 7 2" xfId="3151"/>
    <cellStyle name="Total 70" xfId="48449"/>
    <cellStyle name="Total 71" xfId="49799"/>
    <cellStyle name="Total 72" xfId="51119"/>
    <cellStyle name="Total 73" xfId="52414"/>
    <cellStyle name="Total 74" xfId="53655"/>
    <cellStyle name="Total 75" xfId="54820"/>
    <cellStyle name="Total 76" xfId="55883"/>
    <cellStyle name="Total 77" xfId="56789"/>
    <cellStyle name="Total 8" xfId="102"/>
    <cellStyle name="Total 8 10" xfId="4617"/>
    <cellStyle name="Total 8 11" xfId="4754"/>
    <cellStyle name="Total 8 12" xfId="4876"/>
    <cellStyle name="Total 8 13" xfId="5002"/>
    <cellStyle name="Total 8 14" xfId="5120"/>
    <cellStyle name="Total 8 15" xfId="5253"/>
    <cellStyle name="Total 8 16" xfId="5379"/>
    <cellStyle name="Total 8 17" xfId="5503"/>
    <cellStyle name="Total 8 18" xfId="5626"/>
    <cellStyle name="Total 8 19" xfId="5724"/>
    <cellStyle name="Total 8 2" xfId="3172"/>
    <cellStyle name="Total 8 20" xfId="5894"/>
    <cellStyle name="Total 8 21" xfId="6021"/>
    <cellStyle name="Total 8 22" xfId="6148"/>
    <cellStyle name="Total 8 23" xfId="6275"/>
    <cellStyle name="Total 8 24" xfId="6402"/>
    <cellStyle name="Total 8 25" xfId="6529"/>
    <cellStyle name="Total 8 26" xfId="6656"/>
    <cellStyle name="Total 8 27" xfId="6783"/>
    <cellStyle name="Total 8 28" xfId="6910"/>
    <cellStyle name="Total 8 29" xfId="7037"/>
    <cellStyle name="Total 8 3" xfId="3764"/>
    <cellStyle name="Total 8 30" xfId="7164"/>
    <cellStyle name="Total 8 31" xfId="7291"/>
    <cellStyle name="Total 8 32" xfId="7418"/>
    <cellStyle name="Total 8 33" xfId="7544"/>
    <cellStyle name="Total 8 34" xfId="7671"/>
    <cellStyle name="Total 8 35" xfId="7762"/>
    <cellStyle name="Total 8 36" xfId="10103"/>
    <cellStyle name="Total 8 37" xfId="11689"/>
    <cellStyle name="Total 8 38" xfId="13097"/>
    <cellStyle name="Total 8 39" xfId="14505"/>
    <cellStyle name="Total 8 4" xfId="3885"/>
    <cellStyle name="Total 8 40" xfId="15913"/>
    <cellStyle name="Total 8 41" xfId="17321"/>
    <cellStyle name="Total 8 42" xfId="18729"/>
    <cellStyle name="Total 8 43" xfId="20137"/>
    <cellStyle name="Total 8 44" xfId="21545"/>
    <cellStyle name="Total 8 45" xfId="22953"/>
    <cellStyle name="Total 8 46" xfId="24361"/>
    <cellStyle name="Total 8 47" xfId="25769"/>
    <cellStyle name="Total 8 48" xfId="27177"/>
    <cellStyle name="Total 8 49" xfId="28585"/>
    <cellStyle name="Total 8 5" xfId="4008"/>
    <cellStyle name="Total 8 50" xfId="29995"/>
    <cellStyle name="Total 8 51" xfId="31402"/>
    <cellStyle name="Total 8 52" xfId="32812"/>
    <cellStyle name="Total 8 53" xfId="32232"/>
    <cellStyle name="Total 8 54" xfId="35331"/>
    <cellStyle name="Total 8 55" xfId="37040"/>
    <cellStyle name="Total 8 56" xfId="38448"/>
    <cellStyle name="Total 8 57" xfId="39854"/>
    <cellStyle name="Total 8 58" xfId="41259"/>
    <cellStyle name="Total 8 59" xfId="42661"/>
    <cellStyle name="Total 8 6" xfId="4131"/>
    <cellStyle name="Total 8 60" xfId="44060"/>
    <cellStyle name="Total 8 61" xfId="45456"/>
    <cellStyle name="Total 8 62" xfId="46843"/>
    <cellStyle name="Total 8 63" xfId="48213"/>
    <cellStyle name="Total 8 64" xfId="49565"/>
    <cellStyle name="Total 8 65" xfId="50891"/>
    <cellStyle name="Total 8 66" xfId="52194"/>
    <cellStyle name="Total 8 67" xfId="53448"/>
    <cellStyle name="Total 8 68" xfId="54636"/>
    <cellStyle name="Total 8 69" xfId="55718"/>
    <cellStyle name="Total 8 7" xfId="4255"/>
    <cellStyle name="Total 8 70" xfId="56659"/>
    <cellStyle name="Total 8 8" xfId="4378"/>
    <cellStyle name="Total 8 9" xfId="4503"/>
    <cellStyle name="Total 9" xfId="103"/>
    <cellStyle name="Total 9 10" xfId="4320"/>
    <cellStyle name="Total 9 11" xfId="4666"/>
    <cellStyle name="Total 9 12" xfId="3521"/>
    <cellStyle name="Total 9 13" xfId="3805"/>
    <cellStyle name="Total 9 14" xfId="4818"/>
    <cellStyle name="Total 9 15" xfId="5034"/>
    <cellStyle name="Total 9 16" xfId="4734"/>
    <cellStyle name="Total 9 17" xfId="5180"/>
    <cellStyle name="Total 9 18" xfId="5318"/>
    <cellStyle name="Total 9 19" xfId="5444"/>
    <cellStyle name="Total 9 2" xfId="3213"/>
    <cellStyle name="Total 9 2 2" xfId="3476"/>
    <cellStyle name="Total 9 20" xfId="5669"/>
    <cellStyle name="Total 9 21" xfId="5449"/>
    <cellStyle name="Total 9 22" xfId="5801"/>
    <cellStyle name="Total 9 23" xfId="5960"/>
    <cellStyle name="Total 9 24" xfId="6087"/>
    <cellStyle name="Total 9 25" xfId="6214"/>
    <cellStyle name="Total 9 26" xfId="6341"/>
    <cellStyle name="Total 9 27" xfId="6468"/>
    <cellStyle name="Total 9 28" xfId="6595"/>
    <cellStyle name="Total 9 29" xfId="6722"/>
    <cellStyle name="Total 9 3" xfId="3336"/>
    <cellStyle name="Total 9 30" xfId="6849"/>
    <cellStyle name="Total 9 31" xfId="6976"/>
    <cellStyle name="Total 9 32" xfId="7103"/>
    <cellStyle name="Total 9 33" xfId="7230"/>
    <cellStyle name="Total 9 34" xfId="7357"/>
    <cellStyle name="Total 9 35" xfId="7802"/>
    <cellStyle name="Total 9 36" xfId="8165"/>
    <cellStyle name="Total 9 37" xfId="9898"/>
    <cellStyle name="Total 9 38" xfId="9623"/>
    <cellStyle name="Total 9 39" xfId="11501"/>
    <cellStyle name="Total 9 4" xfId="3552"/>
    <cellStyle name="Total 9 40" xfId="12909"/>
    <cellStyle name="Total 9 41" xfId="14317"/>
    <cellStyle name="Total 9 42" xfId="15725"/>
    <cellStyle name="Total 9 43" xfId="17133"/>
    <cellStyle name="Total 9 44" xfId="18541"/>
    <cellStyle name="Total 9 45" xfId="19949"/>
    <cellStyle name="Total 9 46" xfId="21357"/>
    <cellStyle name="Total 9 47" xfId="22765"/>
    <cellStyle name="Total 9 48" xfId="24173"/>
    <cellStyle name="Total 9 49" xfId="25581"/>
    <cellStyle name="Total 9 5" xfId="3674"/>
    <cellStyle name="Total 9 50" xfId="26989"/>
    <cellStyle name="Total 9 51" xfId="28397"/>
    <cellStyle name="Total 9 52" xfId="29807"/>
    <cellStyle name="Total 9 53" xfId="16252"/>
    <cellStyle name="Total 9 54" xfId="33616"/>
    <cellStyle name="Total 9 55" xfId="29684"/>
    <cellStyle name="Total 9 56" xfId="35123"/>
    <cellStyle name="Total 9 57" xfId="36852"/>
    <cellStyle name="Total 9 58" xfId="38260"/>
    <cellStyle name="Total 9 59" xfId="39666"/>
    <cellStyle name="Total 9 6" xfId="3827"/>
    <cellStyle name="Total 9 60" xfId="41071"/>
    <cellStyle name="Total 9 61" xfId="42473"/>
    <cellStyle name="Total 9 62" xfId="43872"/>
    <cellStyle name="Total 9 63" xfId="45268"/>
    <cellStyle name="Total 9 64" xfId="46656"/>
    <cellStyle name="Total 9 65" xfId="48027"/>
    <cellStyle name="Total 9 66" xfId="49380"/>
    <cellStyle name="Total 9 67" xfId="50709"/>
    <cellStyle name="Total 9 68" xfId="52013"/>
    <cellStyle name="Total 9 69" xfId="53276"/>
    <cellStyle name="Total 9 7" xfId="3949"/>
    <cellStyle name="Total 9 70" xfId="54470"/>
    <cellStyle name="Total 9 8" xfId="4072"/>
    <cellStyle name="Total 9 9" xfId="4196"/>
  </cellStyles>
  <dxfs count="2">
    <dxf>
      <font>
        <color rgb="FFCC0000"/>
      </font>
    </dxf>
    <dxf>
      <font>
        <color rgb="FFCC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238125</xdr:colOff>
          <xdr:row>69</xdr:row>
          <xdr:rowOff>85725</xdr:rowOff>
        </xdr:from>
        <xdr:to>
          <xdr:col>9</xdr:col>
          <xdr:colOff>866775</xdr:colOff>
          <xdr:row>73</xdr:row>
          <xdr:rowOff>95250</xdr:rowOff>
        </xdr:to>
        <xdr:sp macro="" textlink="">
          <xdr:nvSpPr>
            <xdr:cNvPr id="11268" name="Object 4" hidden="1">
              <a:extLst>
                <a:ext uri="{63B3BB69-23CF-44E3-9099-C40C66FF867C}">
                  <a14:compatExt spid="_x0000_s112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85725</xdr:colOff>
          <xdr:row>60</xdr:row>
          <xdr:rowOff>85725</xdr:rowOff>
        </xdr:from>
        <xdr:to>
          <xdr:col>9</xdr:col>
          <xdr:colOff>1009650</xdr:colOff>
          <xdr:row>64</xdr:row>
          <xdr:rowOff>95250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26</xdr:row>
          <xdr:rowOff>152400</xdr:rowOff>
        </xdr:from>
        <xdr:to>
          <xdr:col>9</xdr:col>
          <xdr:colOff>485775</xdr:colOff>
          <xdr:row>31</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238125</xdr:colOff>
          <xdr:row>47</xdr:row>
          <xdr:rowOff>57150</xdr:rowOff>
        </xdr:from>
        <xdr:to>
          <xdr:col>9</xdr:col>
          <xdr:colOff>466725</xdr:colOff>
          <xdr:row>51</xdr:row>
          <xdr:rowOff>66675</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161925</xdr:colOff>
          <xdr:row>18</xdr:row>
          <xdr:rowOff>38100</xdr:rowOff>
        </xdr:from>
        <xdr:to>
          <xdr:col>10</xdr:col>
          <xdr:colOff>571500</xdr:colOff>
          <xdr:row>22</xdr:row>
          <xdr:rowOff>47625</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51</xdr:row>
          <xdr:rowOff>38100</xdr:rowOff>
        </xdr:from>
        <xdr:to>
          <xdr:col>10</xdr:col>
          <xdr:colOff>885825</xdr:colOff>
          <xdr:row>55</xdr:row>
          <xdr:rowOff>47625</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3</xdr:col>
      <xdr:colOff>752475</xdr:colOff>
      <xdr:row>14</xdr:row>
      <xdr:rowOff>85725</xdr:rowOff>
    </xdr:from>
    <xdr:ext cx="1750287" cy="468013"/>
    <xdr:sp macro="" textlink="">
      <xdr:nvSpPr>
        <xdr:cNvPr id="3" name="2 Rectángulo"/>
        <xdr:cNvSpPr/>
      </xdr:nvSpPr>
      <xdr:spPr>
        <a:xfrm>
          <a:off x="3457575" y="2505075"/>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mc:AlternateContent xmlns:mc="http://schemas.openxmlformats.org/markup-compatibility/2006">
    <mc:Choice xmlns:a14="http://schemas.microsoft.com/office/drawing/2010/main" Requires="a14">
      <xdr:twoCellAnchor>
        <xdr:from>
          <xdr:col>0</xdr:col>
          <xdr:colOff>0</xdr:colOff>
          <xdr:row>36</xdr:row>
          <xdr:rowOff>0</xdr:rowOff>
        </xdr:from>
        <xdr:to>
          <xdr:col>9</xdr:col>
          <xdr:colOff>28575</xdr:colOff>
          <xdr:row>40</xdr:row>
          <xdr:rowOff>9525</xdr:rowOff>
        </xdr:to>
        <xdr:sp macro="" textlink="">
          <xdr:nvSpPr>
            <xdr:cNvPr id="17410" name="Object 2" hidden="1">
              <a:extLst>
                <a:ext uri="{63B3BB69-23CF-44E3-9099-C40C66FF867C}">
                  <a14:compatExt spid="_x0000_s174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0</xdr:col>
      <xdr:colOff>2981325</xdr:colOff>
      <xdr:row>14</xdr:row>
      <xdr:rowOff>85725</xdr:rowOff>
    </xdr:from>
    <xdr:ext cx="1750287" cy="468013"/>
    <xdr:sp macro="" textlink="">
      <xdr:nvSpPr>
        <xdr:cNvPr id="3" name="2 Rectángulo"/>
        <xdr:cNvSpPr/>
      </xdr:nvSpPr>
      <xdr:spPr>
        <a:xfrm>
          <a:off x="2981325" y="2276475"/>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mc:AlternateContent xmlns:mc="http://schemas.openxmlformats.org/markup-compatibility/2006">
    <mc:Choice xmlns:a14="http://schemas.microsoft.com/office/drawing/2010/main" Requires="a14">
      <xdr:twoCellAnchor>
        <xdr:from>
          <xdr:col>0</xdr:col>
          <xdr:colOff>161925</xdr:colOff>
          <xdr:row>40</xdr:row>
          <xdr:rowOff>142875</xdr:rowOff>
        </xdr:from>
        <xdr:to>
          <xdr:col>3</xdr:col>
          <xdr:colOff>1685925</xdr:colOff>
          <xdr:row>44</xdr:row>
          <xdr:rowOff>152400</xdr:rowOff>
        </xdr:to>
        <xdr:sp macro="" textlink="">
          <xdr:nvSpPr>
            <xdr:cNvPr id="18435" name="Object 3" hidden="1">
              <a:extLst>
                <a:ext uri="{63B3BB69-23CF-44E3-9099-C40C66FF867C}">
                  <a14:compatExt spid="_x0000_s184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85725</xdr:colOff>
          <xdr:row>40</xdr:row>
          <xdr:rowOff>28575</xdr:rowOff>
        </xdr:from>
        <xdr:to>
          <xdr:col>5</xdr:col>
          <xdr:colOff>19050</xdr:colOff>
          <xdr:row>44</xdr:row>
          <xdr:rowOff>38100</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44</xdr:row>
          <xdr:rowOff>85725</xdr:rowOff>
        </xdr:from>
        <xdr:to>
          <xdr:col>11</xdr:col>
          <xdr:colOff>495300</xdr:colOff>
          <xdr:row>48</xdr:row>
          <xdr:rowOff>95250</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457200</xdr:colOff>
          <xdr:row>18</xdr:row>
          <xdr:rowOff>114300</xdr:rowOff>
        </xdr:from>
        <xdr:to>
          <xdr:col>15</xdr:col>
          <xdr:colOff>457200</xdr:colOff>
          <xdr:row>22</xdr:row>
          <xdr:rowOff>123825</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xdr:col>
      <xdr:colOff>204107</xdr:colOff>
      <xdr:row>1</xdr:row>
      <xdr:rowOff>54428</xdr:rowOff>
    </xdr:from>
    <xdr:ext cx="184731" cy="264560"/>
    <xdr:sp macro="" textlink="">
      <xdr:nvSpPr>
        <xdr:cNvPr id="2" name="1 CuadroTexto"/>
        <xdr:cNvSpPr txBox="1"/>
      </xdr:nvSpPr>
      <xdr:spPr>
        <a:xfrm>
          <a:off x="6871607" y="21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62</xdr:row>
      <xdr:rowOff>145673</xdr:rowOff>
    </xdr:from>
    <xdr:ext cx="13984941" cy="609013"/>
    <xdr:sp macro="" textlink="">
      <xdr:nvSpPr>
        <xdr:cNvPr id="3" name="2 CuadroTexto"/>
        <xdr:cNvSpPr txBox="1"/>
      </xdr:nvSpPr>
      <xdr:spPr>
        <a:xfrm>
          <a:off x="0" y="10802467"/>
          <a:ext cx="13984941" cy="6090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ES" sz="1100"/>
            <a:t>                                                            </a:t>
          </a:r>
        </a:p>
        <a:p>
          <a:r>
            <a:rPr lang="es-ES" sz="1100"/>
            <a:t>                                                               Lic</a:t>
          </a:r>
          <a:r>
            <a:rPr lang="es-ES" sz="1100" baseline="0"/>
            <a:t>. Onofre Sanchez Menchero                                                                                                                                                C.P. Julia Irene Maldonado Mendoza</a:t>
          </a:r>
        </a:p>
        <a:p>
          <a:r>
            <a:rPr lang="es-ES" sz="1100" baseline="0"/>
            <a:t>                                                                        Director General                                                                                                                                                                      Coordinadora Administrativa</a:t>
          </a:r>
          <a:endParaRPr lang="es-ES" sz="1100"/>
        </a:p>
      </xdr:txBody>
    </xdr:sp>
    <xdr:clientData/>
  </xdr:oneCellAnchor>
  <xdr:twoCellAnchor>
    <xdr:from>
      <xdr:col>1</xdr:col>
      <xdr:colOff>1436031</xdr:colOff>
      <xdr:row>64</xdr:row>
      <xdr:rowOff>56029</xdr:rowOff>
    </xdr:from>
    <xdr:to>
      <xdr:col>3</xdr:col>
      <xdr:colOff>582703</xdr:colOff>
      <xdr:row>64</xdr:row>
      <xdr:rowOff>56029</xdr:rowOff>
    </xdr:to>
    <xdr:cxnSp macro="">
      <xdr:nvCxnSpPr>
        <xdr:cNvPr id="5" name="4 Conector recto"/>
        <xdr:cNvCxnSpPr/>
      </xdr:nvCxnSpPr>
      <xdr:spPr>
        <a:xfrm>
          <a:off x="1727384" y="11026588"/>
          <a:ext cx="235155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1389528</xdr:colOff>
      <xdr:row>64</xdr:row>
      <xdr:rowOff>33614</xdr:rowOff>
    </xdr:from>
    <xdr:to>
      <xdr:col>7</xdr:col>
      <xdr:colOff>2094175</xdr:colOff>
      <xdr:row>64</xdr:row>
      <xdr:rowOff>33614</xdr:rowOff>
    </xdr:to>
    <xdr:cxnSp macro="">
      <xdr:nvCxnSpPr>
        <xdr:cNvPr id="6" name="5 Conector recto"/>
        <xdr:cNvCxnSpPr/>
      </xdr:nvCxnSpPr>
      <xdr:spPr>
        <a:xfrm>
          <a:off x="8135469" y="11004173"/>
          <a:ext cx="252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19050</xdr:colOff>
          <xdr:row>24</xdr:row>
          <xdr:rowOff>0</xdr:rowOff>
        </xdr:from>
        <xdr:to>
          <xdr:col>18</xdr:col>
          <xdr:colOff>342900</xdr:colOff>
          <xdr:row>28</xdr:row>
          <xdr:rowOff>9525</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0</xdr:col>
      <xdr:colOff>3409950</xdr:colOff>
      <xdr:row>12</xdr:row>
      <xdr:rowOff>95250</xdr:rowOff>
    </xdr:from>
    <xdr:ext cx="1750287" cy="468013"/>
    <xdr:sp macro="" textlink="">
      <xdr:nvSpPr>
        <xdr:cNvPr id="3" name="2 Rectángulo"/>
        <xdr:cNvSpPr/>
      </xdr:nvSpPr>
      <xdr:spPr>
        <a:xfrm>
          <a:off x="3409950" y="2095500"/>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mc:AlternateContent xmlns:mc="http://schemas.openxmlformats.org/markup-compatibility/2006">
    <mc:Choice xmlns:a14="http://schemas.microsoft.com/office/drawing/2010/main" Requires="a14">
      <xdr:twoCellAnchor>
        <xdr:from>
          <xdr:col>0</xdr:col>
          <xdr:colOff>161925</xdr:colOff>
          <xdr:row>24</xdr:row>
          <xdr:rowOff>114300</xdr:rowOff>
        </xdr:from>
        <xdr:to>
          <xdr:col>2</xdr:col>
          <xdr:colOff>3076575</xdr:colOff>
          <xdr:row>28</xdr:row>
          <xdr:rowOff>123825</xdr:rowOff>
        </xdr:to>
        <xdr:sp macro="" textlink="">
          <xdr:nvSpPr>
            <xdr:cNvPr id="22531" name="Object 3" hidden="1">
              <a:extLst>
                <a:ext uri="{63B3BB69-23CF-44E3-9099-C40C66FF867C}">
                  <a14:compatExt spid="_x0000_s225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0</xdr:col>
      <xdr:colOff>2846295</xdr:colOff>
      <xdr:row>12</xdr:row>
      <xdr:rowOff>0</xdr:rowOff>
    </xdr:from>
    <xdr:ext cx="1750287" cy="468013"/>
    <xdr:sp macro="" textlink="">
      <xdr:nvSpPr>
        <xdr:cNvPr id="2" name="1 Rectángulo"/>
        <xdr:cNvSpPr/>
      </xdr:nvSpPr>
      <xdr:spPr>
        <a:xfrm>
          <a:off x="2846295" y="1938618"/>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mc:AlternateContent xmlns:mc="http://schemas.openxmlformats.org/markup-compatibility/2006">
    <mc:Choice xmlns:a14="http://schemas.microsoft.com/office/drawing/2010/main" Requires="a14">
      <xdr:twoCellAnchor>
        <xdr:from>
          <xdr:col>0</xdr:col>
          <xdr:colOff>161925</xdr:colOff>
          <xdr:row>55</xdr:row>
          <xdr:rowOff>142875</xdr:rowOff>
        </xdr:from>
        <xdr:to>
          <xdr:col>7</xdr:col>
          <xdr:colOff>552450</xdr:colOff>
          <xdr:row>59</xdr:row>
          <xdr:rowOff>152400</xdr:rowOff>
        </xdr:to>
        <xdr:sp macro="" textlink="">
          <xdr:nvSpPr>
            <xdr:cNvPr id="21506" name="Object 2" hidden="1">
              <a:extLst>
                <a:ext uri="{63B3BB69-23CF-44E3-9099-C40C66FF867C}">
                  <a14:compatExt spid="_x0000_s215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23</xdr:row>
          <xdr:rowOff>142875</xdr:rowOff>
        </xdr:from>
        <xdr:to>
          <xdr:col>2</xdr:col>
          <xdr:colOff>3105150</xdr:colOff>
          <xdr:row>27</xdr:row>
          <xdr:rowOff>152400</xdr:rowOff>
        </xdr:to>
        <xdr:sp macro="" textlink="">
          <xdr:nvSpPr>
            <xdr:cNvPr id="21507" name="Object 3" hidden="1">
              <a:extLst>
                <a:ext uri="{63B3BB69-23CF-44E3-9099-C40C66FF867C}">
                  <a14:compatExt spid="_x0000_s215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22</xdr:row>
          <xdr:rowOff>19050</xdr:rowOff>
        </xdr:from>
        <xdr:to>
          <xdr:col>7</xdr:col>
          <xdr:colOff>733425</xdr:colOff>
          <xdr:row>23</xdr:row>
          <xdr:rowOff>476250</xdr:rowOff>
        </xdr:to>
        <xdr:sp macro="" textlink="">
          <xdr:nvSpPr>
            <xdr:cNvPr id="46081" name="Object 1" hidden="1">
              <a:extLst>
                <a:ext uri="{63B3BB69-23CF-44E3-9099-C40C66FF867C}">
                  <a14:compatExt spid="_x0000_s460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25</xdr:row>
          <xdr:rowOff>171450</xdr:rowOff>
        </xdr:from>
        <xdr:to>
          <xdr:col>4</xdr:col>
          <xdr:colOff>1447800</xdr:colOff>
          <xdr:row>28</xdr:row>
          <xdr:rowOff>171450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161925</xdr:colOff>
          <xdr:row>24</xdr:row>
          <xdr:rowOff>114300</xdr:rowOff>
        </xdr:from>
        <xdr:to>
          <xdr:col>5</xdr:col>
          <xdr:colOff>85725</xdr:colOff>
          <xdr:row>28</xdr:row>
          <xdr:rowOff>123825</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50</xdr:row>
          <xdr:rowOff>38100</xdr:rowOff>
        </xdr:from>
        <xdr:to>
          <xdr:col>8</xdr:col>
          <xdr:colOff>19050</xdr:colOff>
          <xdr:row>54</xdr:row>
          <xdr:rowOff>114300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62</xdr:row>
          <xdr:rowOff>123825</xdr:rowOff>
        </xdr:from>
        <xdr:to>
          <xdr:col>8</xdr:col>
          <xdr:colOff>990600</xdr:colOff>
          <xdr:row>67</xdr:row>
          <xdr:rowOff>38100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40</xdr:row>
          <xdr:rowOff>123825</xdr:rowOff>
        </xdr:from>
        <xdr:to>
          <xdr:col>8</xdr:col>
          <xdr:colOff>990600</xdr:colOff>
          <xdr:row>45</xdr:row>
          <xdr:rowOff>38100</xdr:rowOff>
        </xdr:to>
        <xdr:sp macro="" textlink="">
          <xdr:nvSpPr>
            <xdr:cNvPr id="54273" name="Object 1" hidden="1">
              <a:extLst>
                <a:ext uri="{63B3BB69-23CF-44E3-9099-C40C66FF867C}">
                  <a14:compatExt spid="_x0000_s542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142875</xdr:colOff>
          <xdr:row>41</xdr:row>
          <xdr:rowOff>47625</xdr:rowOff>
        </xdr:from>
        <xdr:to>
          <xdr:col>6</xdr:col>
          <xdr:colOff>361950</xdr:colOff>
          <xdr:row>44</xdr:row>
          <xdr:rowOff>142875</xdr:rowOff>
        </xdr:to>
        <xdr:sp macro="" textlink="">
          <xdr:nvSpPr>
            <xdr:cNvPr id="15362" name="Object 2" hidden="1">
              <a:extLst>
                <a:ext uri="{63B3BB69-23CF-44E3-9099-C40C66FF867C}">
                  <a14:compatExt spid="_x0000_s153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58</xdr:row>
          <xdr:rowOff>152400</xdr:rowOff>
        </xdr:from>
        <xdr:to>
          <xdr:col>10</xdr:col>
          <xdr:colOff>285750</xdr:colOff>
          <xdr:row>62</xdr:row>
          <xdr:rowOff>152400</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53</xdr:row>
          <xdr:rowOff>219075</xdr:rowOff>
        </xdr:from>
        <xdr:to>
          <xdr:col>17</xdr:col>
          <xdr:colOff>9525</xdr:colOff>
          <xdr:row>57</xdr:row>
          <xdr:rowOff>123825</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28575</xdr:colOff>
          <xdr:row>38</xdr:row>
          <xdr:rowOff>123825</xdr:rowOff>
        </xdr:from>
        <xdr:to>
          <xdr:col>5</xdr:col>
          <xdr:colOff>1076325</xdr:colOff>
          <xdr:row>41</xdr:row>
          <xdr:rowOff>133350</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161925</xdr:colOff>
          <xdr:row>46</xdr:row>
          <xdr:rowOff>152400</xdr:rowOff>
        </xdr:from>
        <xdr:to>
          <xdr:col>9</xdr:col>
          <xdr:colOff>247650</xdr:colOff>
          <xdr:row>49</xdr:row>
          <xdr:rowOff>133350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104775</xdr:colOff>
          <xdr:row>30</xdr:row>
          <xdr:rowOff>95250</xdr:rowOff>
        </xdr:from>
        <xdr:to>
          <xdr:col>3</xdr:col>
          <xdr:colOff>2952750</xdr:colOff>
          <xdr:row>34</xdr:row>
          <xdr:rowOff>104775</xdr:rowOff>
        </xdr:to>
        <xdr:sp macro="" textlink="">
          <xdr:nvSpPr>
            <xdr:cNvPr id="16387" name="Object 3" hidden="1">
              <a:extLst>
                <a:ext uri="{63B3BB69-23CF-44E3-9099-C40C66FF867C}">
                  <a14:compatExt spid="_x0000_s163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1</xdr:col>
      <xdr:colOff>0</xdr:colOff>
      <xdr:row>18</xdr:row>
      <xdr:rowOff>0</xdr:rowOff>
    </xdr:from>
    <xdr:ext cx="1750287" cy="468013"/>
    <xdr:sp macro="" textlink="">
      <xdr:nvSpPr>
        <xdr:cNvPr id="2" name="1 Rectángulo"/>
        <xdr:cNvSpPr/>
      </xdr:nvSpPr>
      <xdr:spPr>
        <a:xfrm>
          <a:off x="5446059" y="3036794"/>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4538381</xdr:colOff>
      <xdr:row>65</xdr:row>
      <xdr:rowOff>123263</xdr:rowOff>
    </xdr:from>
    <xdr:ext cx="1750287" cy="468013"/>
    <xdr:sp macro="" textlink="">
      <xdr:nvSpPr>
        <xdr:cNvPr id="4" name="3 Rectángulo"/>
        <xdr:cNvSpPr/>
      </xdr:nvSpPr>
      <xdr:spPr>
        <a:xfrm>
          <a:off x="5300381" y="11138645"/>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4571999</xdr:colOff>
      <xdr:row>73</xdr:row>
      <xdr:rowOff>78441</xdr:rowOff>
    </xdr:from>
    <xdr:ext cx="1750287" cy="468013"/>
    <xdr:sp macro="" textlink="">
      <xdr:nvSpPr>
        <xdr:cNvPr id="5" name="4 Rectángulo"/>
        <xdr:cNvSpPr/>
      </xdr:nvSpPr>
      <xdr:spPr>
        <a:xfrm>
          <a:off x="5333999" y="12808323"/>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3552264</xdr:colOff>
      <xdr:row>137</xdr:row>
      <xdr:rowOff>56029</xdr:rowOff>
    </xdr:from>
    <xdr:ext cx="1750287" cy="468013"/>
    <xdr:sp macro="" textlink="">
      <xdr:nvSpPr>
        <xdr:cNvPr id="6" name="5 Rectángulo"/>
        <xdr:cNvSpPr/>
      </xdr:nvSpPr>
      <xdr:spPr>
        <a:xfrm>
          <a:off x="4314264" y="24036617"/>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3720353</xdr:colOff>
      <xdr:row>145</xdr:row>
      <xdr:rowOff>123265</xdr:rowOff>
    </xdr:from>
    <xdr:ext cx="1750287" cy="468013"/>
    <xdr:sp macro="" textlink="">
      <xdr:nvSpPr>
        <xdr:cNvPr id="7" name="6 Rectángulo"/>
        <xdr:cNvSpPr/>
      </xdr:nvSpPr>
      <xdr:spPr>
        <a:xfrm>
          <a:off x="4482353" y="25560618"/>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4549595</xdr:colOff>
      <xdr:row>185</xdr:row>
      <xdr:rowOff>56029</xdr:rowOff>
    </xdr:from>
    <xdr:ext cx="1750287" cy="468013"/>
    <xdr:sp macro="" textlink="">
      <xdr:nvSpPr>
        <xdr:cNvPr id="8" name="7 Rectángulo"/>
        <xdr:cNvSpPr/>
      </xdr:nvSpPr>
      <xdr:spPr>
        <a:xfrm>
          <a:off x="5311595" y="30950647"/>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4605618</xdr:colOff>
      <xdr:row>193</xdr:row>
      <xdr:rowOff>44823</xdr:rowOff>
    </xdr:from>
    <xdr:ext cx="1750287" cy="468013"/>
    <xdr:sp macro="" textlink="">
      <xdr:nvSpPr>
        <xdr:cNvPr id="9" name="8 Rectángulo"/>
        <xdr:cNvSpPr/>
      </xdr:nvSpPr>
      <xdr:spPr>
        <a:xfrm>
          <a:off x="5367618" y="32441029"/>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4661647</xdr:colOff>
      <xdr:row>201</xdr:row>
      <xdr:rowOff>67236</xdr:rowOff>
    </xdr:from>
    <xdr:ext cx="1750287" cy="468013"/>
    <xdr:sp macro="" textlink="">
      <xdr:nvSpPr>
        <xdr:cNvPr id="10" name="9 Rectángulo"/>
        <xdr:cNvSpPr/>
      </xdr:nvSpPr>
      <xdr:spPr>
        <a:xfrm>
          <a:off x="5423647" y="33931412"/>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oneCellAnchor>
    <xdr:from>
      <xdr:col>0</xdr:col>
      <xdr:colOff>4583206</xdr:colOff>
      <xdr:row>208</xdr:row>
      <xdr:rowOff>78441</xdr:rowOff>
    </xdr:from>
    <xdr:ext cx="1750287" cy="468013"/>
    <xdr:sp macro="" textlink="">
      <xdr:nvSpPr>
        <xdr:cNvPr id="11" name="10 Rectángulo"/>
        <xdr:cNvSpPr/>
      </xdr:nvSpPr>
      <xdr:spPr>
        <a:xfrm>
          <a:off x="5345206" y="35399382"/>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mc:AlternateContent xmlns:mc="http://schemas.openxmlformats.org/markup-compatibility/2006">
    <mc:Choice xmlns:a14="http://schemas.microsoft.com/office/drawing/2010/main" Requires="a14">
      <xdr:twoCellAnchor>
        <xdr:from>
          <xdr:col>0</xdr:col>
          <xdr:colOff>0</xdr:colOff>
          <xdr:row>499</xdr:row>
          <xdr:rowOff>28575</xdr:rowOff>
        </xdr:from>
        <xdr:to>
          <xdr:col>6</xdr:col>
          <xdr:colOff>0</xdr:colOff>
          <xdr:row>503</xdr:row>
          <xdr:rowOff>38100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gcg\CECILIA\PARAESTATAL\ESTADOS%20FINANCIEROS\FORMATOS%20ESTADOS%20FINANCIEROS\2014\2014\Estados%20Fros%20y%20Pptales%20GTO%20Vinculad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n2\Desktop\museo\2016\Estados%20financieros\02%202016\Estados%20Fros%20y%20Pptales%202016%20-%20cop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n2\Desktop\museo\2017\Estados%20financieros\01%202017\Estados%20Fros%20y%20Pptales%20en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sheetName val="ESF"/>
      <sheetName val="ECSF"/>
      <sheetName val="PT_ESF_ECSF"/>
      <sheetName val="EAA"/>
      <sheetName val="EADP"/>
      <sheetName val="EVHP"/>
      <sheetName val="EFE"/>
      <sheetName val="EAI"/>
      <sheetName val="CAdmon"/>
      <sheetName val="CTG"/>
      <sheetName val="COG"/>
      <sheetName val="CFG"/>
      <sheetName val="End Neto"/>
      <sheetName val="Int"/>
      <sheetName val="Post Fiscal"/>
      <sheetName val="CProg"/>
      <sheetName val="BMu"/>
      <sheetName val="BInmu"/>
      <sheetName val="Rel Cta Ba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3">
          <cell r="E33">
            <v>0</v>
          </cell>
        </row>
        <row r="46">
          <cell r="E46">
            <v>0</v>
          </cell>
          <cell r="H46">
            <v>0</v>
          </cell>
          <cell r="I46">
            <v>0</v>
          </cell>
        </row>
        <row r="51">
          <cell r="H51">
            <v>0</v>
          </cell>
        </row>
        <row r="52">
          <cell r="E52">
            <v>0</v>
          </cell>
        </row>
        <row r="54">
          <cell r="I5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F"/>
      <sheetName val="EA"/>
      <sheetName val="EFE"/>
      <sheetName val="ECSF"/>
      <sheetName val="PT_ESF_ECSF"/>
      <sheetName val="EAA"/>
      <sheetName val="EADP"/>
      <sheetName val="EVHP"/>
      <sheetName val="PC"/>
      <sheetName val="NOTAS"/>
      <sheetName val="35"/>
      <sheetName val="36"/>
      <sheetName val="37"/>
      <sheetName val="38"/>
      <sheetName val="39"/>
      <sheetName val="40"/>
      <sheetName val="41"/>
      <sheetName val="42"/>
      <sheetName val="43"/>
      <sheetName val="44"/>
      <sheetName val="45"/>
      <sheetName val="46"/>
      <sheetName val="47"/>
      <sheetName val="48"/>
      <sheetName val="Hoja1"/>
    </sheetNames>
    <sheetDataSet>
      <sheetData sheetId="0"/>
      <sheetData sheetId="1">
        <row r="7">
          <cell r="F7" t="str">
            <v>Museo Iconográfico del Quijote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F"/>
      <sheetName val="EA"/>
      <sheetName val="EVHP"/>
      <sheetName val="EFE"/>
      <sheetName val="ECSF"/>
      <sheetName val="EAA"/>
      <sheetName val="EADP"/>
      <sheetName val="PT_ESF_ECSF"/>
      <sheetName val="PC"/>
      <sheetName val="NOTAS"/>
      <sheetName val="EAI"/>
      <sheetName val="CAdmon"/>
      <sheetName val="CTG"/>
      <sheetName val="COG"/>
      <sheetName val="CFG"/>
      <sheetName val="EN"/>
      <sheetName val="ID"/>
      <sheetName val="IPF"/>
      <sheetName val="CProg"/>
      <sheetName val="PyPI"/>
      <sheetName val="IR"/>
      <sheetName val="Rel Cta Banc"/>
      <sheetName val="Esq Bur"/>
      <sheetName val="Ayudas"/>
      <sheetName val="Gto Federalizado"/>
      <sheetName val="Cta Banc"/>
      <sheetName val="Conc Bancomer"/>
      <sheetName val="Conc Santander"/>
    </sheetNames>
    <sheetDataSet>
      <sheetData sheetId="0"/>
      <sheetData sheetId="1">
        <row r="7">
          <cell r="F7" t="str">
            <v>Museo Iconográfico del Quijote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Hoja_de_c_lculo_de_Microsoft_Excel.xls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package" Target="../embeddings/Hoja_de_c_lculo_de_Microsoft_Excel7.xls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2.xml"/><Relationship Id="rId5" Type="http://schemas.openxmlformats.org/officeDocument/2006/relationships/image" Target="../media/image1.emf"/><Relationship Id="rId4" Type="http://schemas.openxmlformats.org/officeDocument/2006/relationships/package" Target="../embeddings/Hoja_de_c_lculo_de_Microsoft_Excel8.xls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3.xml"/><Relationship Id="rId5" Type="http://schemas.openxmlformats.org/officeDocument/2006/relationships/image" Target="../media/image1.emf"/><Relationship Id="rId4" Type="http://schemas.openxmlformats.org/officeDocument/2006/relationships/package" Target="../embeddings/Hoja_de_c_lculo_de_Microsoft_Excel9.xls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4.xml"/><Relationship Id="rId5" Type="http://schemas.openxmlformats.org/officeDocument/2006/relationships/image" Target="../media/image1.emf"/><Relationship Id="rId4" Type="http://schemas.openxmlformats.org/officeDocument/2006/relationships/package" Target="../embeddings/Hoja_de_c_lculo_de_Microsoft_Excel10.xlsx"/></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5.xml"/><Relationship Id="rId5" Type="http://schemas.openxmlformats.org/officeDocument/2006/relationships/image" Target="../media/image1.emf"/><Relationship Id="rId4" Type="http://schemas.openxmlformats.org/officeDocument/2006/relationships/package" Target="../embeddings/Hoja_de_c_lculo_de_Microsoft_Excel11.xlsx"/></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6.xml"/><Relationship Id="rId5" Type="http://schemas.openxmlformats.org/officeDocument/2006/relationships/image" Target="../media/image1.emf"/><Relationship Id="rId4" Type="http://schemas.openxmlformats.org/officeDocument/2006/relationships/package" Target="../embeddings/Hoja_de_c_lculo_de_Microsoft_Excel12.xls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image" Target="../media/image1.emf"/><Relationship Id="rId4" Type="http://schemas.openxmlformats.org/officeDocument/2006/relationships/package" Target="../embeddings/Hoja_de_c_lculo_de_Microsoft_Excel13.xls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1.emf"/><Relationship Id="rId4" Type="http://schemas.openxmlformats.org/officeDocument/2006/relationships/package" Target="../embeddings/Hoja_de_c_lculo_de_Microsoft_Excel14.xls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image" Target="../media/image1.emf"/><Relationship Id="rId4" Type="http://schemas.openxmlformats.org/officeDocument/2006/relationships/package" Target="../embeddings/Hoja_de_c_lculo_de_Microsoft_Excel15.xlsx"/></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mments" Target="../comments7.xml"/><Relationship Id="rId5" Type="http://schemas.openxmlformats.org/officeDocument/2006/relationships/image" Target="../media/image1.emf"/><Relationship Id="rId4" Type="http://schemas.openxmlformats.org/officeDocument/2006/relationships/package" Target="../embeddings/Hoja_de_c_lculo_de_Microsoft_Excel16.xls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omments" Target="../comments8.xml"/><Relationship Id="rId5" Type="http://schemas.openxmlformats.org/officeDocument/2006/relationships/image" Target="../media/image1.emf"/><Relationship Id="rId4" Type="http://schemas.openxmlformats.org/officeDocument/2006/relationships/package" Target="../embeddings/Hoja_de_c_lculo_de_Microsoft_Excel17.xlsx"/></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image" Target="../media/image1.emf"/><Relationship Id="rId4" Type="http://schemas.openxmlformats.org/officeDocument/2006/relationships/package" Target="../embeddings/Hoja_de_c_lculo_de_Microsoft_Excel18.xlsx"/></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package" Target="../embeddings/Hoja_de_c_lculo_de_Microsoft_Excel19.xlsx"/></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package" Target="../embeddings/Hoja_de_c_lculo_de_Microsoft_Excel21.xlsx"/><Relationship Id="rId5" Type="http://schemas.openxmlformats.org/officeDocument/2006/relationships/image" Target="../media/image1.emf"/><Relationship Id="rId4" Type="http://schemas.openxmlformats.org/officeDocument/2006/relationships/package" Target="../embeddings/Hoja_de_c_lculo_de_Microsoft_Excel20.xlsx"/></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image" Target="../media/image6.emf"/><Relationship Id="rId4" Type="http://schemas.openxmlformats.org/officeDocument/2006/relationships/package" Target="../embeddings/Hoja_de_c_lculo_de_Microsoft_Excel22.xlsx"/></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6.emf"/><Relationship Id="rId4" Type="http://schemas.openxmlformats.org/officeDocument/2006/relationships/package" Target="../embeddings/Hoja_de_c_lculo_de_Microsoft_Excel23.xlsx"/></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7.emf"/><Relationship Id="rId4" Type="http://schemas.openxmlformats.org/officeDocument/2006/relationships/package" Target="../embeddings/Hoja_de_c_lculo_de_Microsoft_Excel24.xls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image" Target="../media/image1.emf"/><Relationship Id="rId4" Type="http://schemas.openxmlformats.org/officeDocument/2006/relationships/package" Target="../embeddings/Hoja_de_c_lculo_de_Microsoft_Excel25.xls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image" Target="../media/image1.emf"/><Relationship Id="rId4" Type="http://schemas.openxmlformats.org/officeDocument/2006/relationships/package" Target="../embeddings/Hoja_de_c_lculo_de_Microsoft_Excel26.xls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image" Target="../media/image1.emf"/><Relationship Id="rId4" Type="http://schemas.openxmlformats.org/officeDocument/2006/relationships/package" Target="../embeddings/Hoja_de_c_lculo_de_Microsoft_Excel27.xls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Hoja_de_c_lculo_de_Microsoft_Excel1.xlsx"/></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Hoja_de_c_lculo_de_Microsoft_Excel2.xls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Hoja_de_c_lculo_de_Microsoft_Excel3.xls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package" Target="../embeddings/Hoja_de_c_lculo_de_Microsoft_Excel4.xls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package" Target="../embeddings/Hoja_de_c_lculo_de_Microsoft_Excel5.xls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5.emf"/><Relationship Id="rId4" Type="http://schemas.openxmlformats.org/officeDocument/2006/relationships/package" Target="../embeddings/Hoja_de_c_lculo_de_Microsoft_Excel6.xls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26"/>
  <sheetViews>
    <sheetView showGridLines="0" zoomScale="85" zoomScaleNormal="85" zoomScalePageLayoutView="80" workbookViewId="0">
      <selection activeCell="B1" sqref="B1"/>
    </sheetView>
  </sheetViews>
  <sheetFormatPr baseColWidth="10" defaultRowHeight="12.75" x14ac:dyDescent="0.2"/>
  <cols>
    <col min="1" max="1" width="4.85546875" style="29" customWidth="1"/>
    <col min="2" max="2" width="27.5703125" style="47" customWidth="1"/>
    <col min="3" max="3" width="37.85546875" style="29" customWidth="1"/>
    <col min="4" max="5" width="21" style="29" customWidth="1"/>
    <col min="6" max="6" width="11" style="98" customWidth="1"/>
    <col min="7" max="8" width="27.5703125" style="29" customWidth="1"/>
    <col min="9" max="10" width="21" style="29" customWidth="1"/>
    <col min="11" max="11" width="4.85546875" style="22" customWidth="1"/>
    <col min="12" max="12" width="1.7109375" style="87" customWidth="1"/>
    <col min="13" max="16384" width="11.42578125" style="29"/>
  </cols>
  <sheetData>
    <row r="1" spans="1:12" ht="6" customHeight="1" x14ac:dyDescent="0.2">
      <c r="A1" s="83"/>
      <c r="B1" s="84"/>
      <c r="C1" s="83"/>
      <c r="D1" s="83"/>
      <c r="E1" s="83"/>
      <c r="F1" s="85"/>
      <c r="G1" s="83"/>
      <c r="H1" s="83"/>
      <c r="I1" s="83"/>
      <c r="J1" s="83"/>
      <c r="K1" s="83"/>
      <c r="L1" s="47"/>
    </row>
    <row r="2" spans="1:12" ht="14.1" customHeight="1" x14ac:dyDescent="0.2">
      <c r="A2" s="83"/>
      <c r="B2" s="86"/>
      <c r="C2" s="838" t="s">
        <v>441</v>
      </c>
      <c r="D2" s="838"/>
      <c r="E2" s="838"/>
      <c r="F2" s="838"/>
      <c r="G2" s="838"/>
      <c r="H2" s="838"/>
      <c r="I2" s="838"/>
      <c r="J2" s="86"/>
      <c r="K2" s="86"/>
    </row>
    <row r="3" spans="1:12" ht="14.1" customHeight="1" x14ac:dyDescent="0.2">
      <c r="A3" s="83"/>
      <c r="B3" s="86"/>
      <c r="C3" s="838" t="s">
        <v>2152</v>
      </c>
      <c r="D3" s="838"/>
      <c r="E3" s="838"/>
      <c r="F3" s="838"/>
      <c r="G3" s="838"/>
      <c r="H3" s="838"/>
      <c r="I3" s="838"/>
      <c r="J3" s="86"/>
      <c r="K3" s="86"/>
    </row>
    <row r="4" spans="1:12" ht="14.1" customHeight="1" x14ac:dyDescent="0.2">
      <c r="A4" s="83"/>
      <c r="B4" s="88"/>
      <c r="C4" s="838" t="s">
        <v>0</v>
      </c>
      <c r="D4" s="838"/>
      <c r="E4" s="838"/>
      <c r="F4" s="838"/>
      <c r="G4" s="838"/>
      <c r="H4" s="838"/>
      <c r="I4" s="838"/>
      <c r="J4" s="88"/>
      <c r="K4" s="88"/>
    </row>
    <row r="5" spans="1:12" ht="26.25" customHeight="1" x14ac:dyDescent="0.2">
      <c r="A5" s="89"/>
      <c r="B5" s="27"/>
      <c r="C5" s="28"/>
      <c r="D5" s="27" t="s">
        <v>3</v>
      </c>
      <c r="E5" s="837" t="str">
        <f>EA!F7</f>
        <v>Museo Iconográfico del Quijote</v>
      </c>
      <c r="F5" s="837"/>
      <c r="G5" s="837"/>
      <c r="H5" s="28"/>
      <c r="I5" s="28"/>
      <c r="J5" s="28"/>
      <c r="K5" s="29"/>
    </row>
    <row r="6" spans="1:12" ht="3" customHeight="1" x14ac:dyDescent="0.2">
      <c r="A6" s="90"/>
      <c r="B6" s="90"/>
      <c r="C6" s="90"/>
      <c r="D6" s="90"/>
      <c r="E6" s="90"/>
      <c r="F6" s="91"/>
      <c r="G6" s="90"/>
      <c r="H6" s="90"/>
      <c r="I6" s="90"/>
      <c r="J6" s="90"/>
      <c r="K6" s="29"/>
      <c r="L6" s="47"/>
    </row>
    <row r="7" spans="1:12" ht="3" customHeight="1" x14ac:dyDescent="0.2">
      <c r="A7" s="90"/>
      <c r="B7" s="90"/>
      <c r="C7" s="90"/>
      <c r="D7" s="90"/>
      <c r="E7" s="90"/>
      <c r="F7" s="91"/>
      <c r="G7" s="90"/>
      <c r="H7" s="90"/>
      <c r="I7" s="90"/>
      <c r="J7" s="90"/>
    </row>
    <row r="8" spans="1:12" s="94" customFormat="1" ht="15" customHeight="1" x14ac:dyDescent="0.2">
      <c r="A8" s="827"/>
      <c r="B8" s="829" t="s">
        <v>75</v>
      </c>
      <c r="C8" s="829"/>
      <c r="D8" s="436" t="s">
        <v>4</v>
      </c>
      <c r="E8" s="436"/>
      <c r="F8" s="831"/>
      <c r="G8" s="829" t="s">
        <v>75</v>
      </c>
      <c r="H8" s="829"/>
      <c r="I8" s="436" t="s">
        <v>4</v>
      </c>
      <c r="J8" s="436"/>
      <c r="K8" s="92"/>
      <c r="L8" s="93"/>
    </row>
    <row r="9" spans="1:12" s="94" customFormat="1" ht="15" customHeight="1" x14ac:dyDescent="0.2">
      <c r="A9" s="828"/>
      <c r="B9" s="830"/>
      <c r="C9" s="830"/>
      <c r="D9" s="95">
        <v>2017</v>
      </c>
      <c r="E9" s="95">
        <v>2016</v>
      </c>
      <c r="F9" s="832"/>
      <c r="G9" s="830"/>
      <c r="H9" s="830"/>
      <c r="I9" s="95">
        <v>2017</v>
      </c>
      <c r="J9" s="95">
        <v>2016</v>
      </c>
      <c r="K9" s="96"/>
      <c r="L9" s="93"/>
    </row>
    <row r="10" spans="1:12" ht="3" customHeight="1" x14ac:dyDescent="0.2">
      <c r="A10" s="437"/>
      <c r="B10" s="90"/>
      <c r="C10" s="90"/>
      <c r="D10" s="90"/>
      <c r="E10" s="90"/>
      <c r="F10" s="91"/>
      <c r="G10" s="90"/>
      <c r="H10" s="90"/>
      <c r="I10" s="90"/>
      <c r="J10" s="90"/>
      <c r="K10" s="44"/>
      <c r="L10" s="47"/>
    </row>
    <row r="11" spans="1:12" ht="3" customHeight="1" x14ac:dyDescent="0.2">
      <c r="A11" s="437"/>
      <c r="B11" s="90"/>
      <c r="C11" s="90"/>
      <c r="D11" s="90"/>
      <c r="E11" s="90"/>
      <c r="F11" s="91"/>
      <c r="G11" s="90"/>
      <c r="H11" s="90"/>
      <c r="I11" s="90"/>
      <c r="J11" s="90"/>
      <c r="K11" s="44"/>
    </row>
    <row r="12" spans="1:12" x14ac:dyDescent="0.2">
      <c r="A12" s="114"/>
      <c r="B12" s="826" t="s">
        <v>5</v>
      </c>
      <c r="C12" s="826"/>
      <c r="D12" s="97"/>
      <c r="E12" s="56"/>
      <c r="G12" s="826" t="s">
        <v>6</v>
      </c>
      <c r="H12" s="826"/>
      <c r="I12" s="81"/>
      <c r="J12" s="81"/>
      <c r="K12" s="44"/>
    </row>
    <row r="13" spans="1:12" ht="5.0999999999999996" customHeight="1" x14ac:dyDescent="0.2">
      <c r="A13" s="114"/>
      <c r="B13" s="55"/>
      <c r="C13" s="81"/>
      <c r="D13" s="46"/>
      <c r="E13" s="46"/>
      <c r="G13" s="55"/>
      <c r="H13" s="81"/>
      <c r="I13" s="51"/>
      <c r="J13" s="51"/>
      <c r="K13" s="44"/>
    </row>
    <row r="14" spans="1:12" x14ac:dyDescent="0.2">
      <c r="A14" s="114"/>
      <c r="B14" s="825" t="s">
        <v>7</v>
      </c>
      <c r="C14" s="825"/>
      <c r="D14" s="46"/>
      <c r="E14" s="46"/>
      <c r="G14" s="825" t="s">
        <v>8</v>
      </c>
      <c r="H14" s="825"/>
      <c r="I14" s="46"/>
      <c r="J14" s="46"/>
      <c r="K14" s="44"/>
    </row>
    <row r="15" spans="1:12" ht="5.0999999999999996" customHeight="1" x14ac:dyDescent="0.2">
      <c r="A15" s="114"/>
      <c r="B15" s="67"/>
      <c r="C15" s="59"/>
      <c r="D15" s="46"/>
      <c r="E15" s="46"/>
      <c r="G15" s="67"/>
      <c r="H15" s="59"/>
      <c r="I15" s="46"/>
      <c r="J15" s="46"/>
      <c r="K15" s="44"/>
    </row>
    <row r="16" spans="1:12" x14ac:dyDescent="0.2">
      <c r="A16" s="114"/>
      <c r="B16" s="833" t="s">
        <v>9</v>
      </c>
      <c r="C16" s="833"/>
      <c r="D16" s="58">
        <v>2191613.66</v>
      </c>
      <c r="E16" s="58">
        <v>1004771.14</v>
      </c>
      <c r="F16" s="218"/>
      <c r="G16" s="833" t="s">
        <v>10</v>
      </c>
      <c r="H16" s="833"/>
      <c r="I16" s="58">
        <v>1975976.96</v>
      </c>
      <c r="J16" s="58">
        <v>1060153.67</v>
      </c>
      <c r="K16" s="44"/>
    </row>
    <row r="17" spans="1:11" x14ac:dyDescent="0.2">
      <c r="A17" s="114"/>
      <c r="B17" s="833" t="s">
        <v>11</v>
      </c>
      <c r="C17" s="833"/>
      <c r="D17" s="58">
        <v>92827.31</v>
      </c>
      <c r="E17" s="789">
        <v>93082.95</v>
      </c>
      <c r="G17" s="833" t="s">
        <v>12</v>
      </c>
      <c r="H17" s="833"/>
      <c r="I17" s="58">
        <v>0</v>
      </c>
      <c r="J17" s="58">
        <v>0</v>
      </c>
      <c r="K17" s="44"/>
    </row>
    <row r="18" spans="1:11" x14ac:dyDescent="0.2">
      <c r="A18" s="114"/>
      <c r="B18" s="833" t="s">
        <v>13</v>
      </c>
      <c r="C18" s="833"/>
      <c r="D18" s="58">
        <v>0</v>
      </c>
      <c r="E18" s="58">
        <v>0</v>
      </c>
      <c r="G18" s="833" t="s">
        <v>14</v>
      </c>
      <c r="H18" s="833"/>
      <c r="I18" s="58">
        <v>0</v>
      </c>
      <c r="J18" s="58">
        <v>0</v>
      </c>
      <c r="K18" s="44"/>
    </row>
    <row r="19" spans="1:11" x14ac:dyDescent="0.2">
      <c r="A19" s="114"/>
      <c r="B19" s="833" t="s">
        <v>15</v>
      </c>
      <c r="C19" s="833"/>
      <c r="D19" s="58">
        <v>106681.44</v>
      </c>
      <c r="E19" s="58">
        <v>45717.11</v>
      </c>
      <c r="G19" s="833" t="s">
        <v>16</v>
      </c>
      <c r="H19" s="833"/>
      <c r="I19" s="58">
        <v>0</v>
      </c>
      <c r="J19" s="58">
        <v>0</v>
      </c>
      <c r="K19" s="44"/>
    </row>
    <row r="20" spans="1:11" x14ac:dyDescent="0.2">
      <c r="A20" s="114"/>
      <c r="B20" s="833" t="s">
        <v>17</v>
      </c>
      <c r="C20" s="833"/>
      <c r="D20" s="58">
        <v>0</v>
      </c>
      <c r="E20" s="58">
        <v>0</v>
      </c>
      <c r="G20" s="833" t="s">
        <v>18</v>
      </c>
      <c r="H20" s="833"/>
      <c r="I20" s="58">
        <v>0</v>
      </c>
      <c r="J20" s="58">
        <v>0</v>
      </c>
      <c r="K20" s="44"/>
    </row>
    <row r="21" spans="1:11" ht="25.5" customHeight="1" x14ac:dyDescent="0.2">
      <c r="A21" s="114"/>
      <c r="B21" s="833" t="s">
        <v>19</v>
      </c>
      <c r="C21" s="833"/>
      <c r="D21" s="58">
        <v>0</v>
      </c>
      <c r="E21" s="58">
        <v>0</v>
      </c>
      <c r="G21" s="836" t="s">
        <v>20</v>
      </c>
      <c r="H21" s="836"/>
      <c r="I21" s="58">
        <v>0</v>
      </c>
      <c r="J21" s="58">
        <v>0</v>
      </c>
      <c r="K21" s="44"/>
    </row>
    <row r="22" spans="1:11" x14ac:dyDescent="0.2">
      <c r="A22" s="114"/>
      <c r="B22" s="833" t="s">
        <v>21</v>
      </c>
      <c r="C22" s="833"/>
      <c r="D22" s="58">
        <v>0</v>
      </c>
      <c r="E22" s="58">
        <v>0</v>
      </c>
      <c r="G22" s="833" t="s">
        <v>22</v>
      </c>
      <c r="H22" s="833"/>
      <c r="I22" s="58">
        <v>0</v>
      </c>
      <c r="J22" s="58">
        <v>0</v>
      </c>
      <c r="K22" s="44"/>
    </row>
    <row r="23" spans="1:11" x14ac:dyDescent="0.2">
      <c r="A23" s="114"/>
      <c r="B23" s="99"/>
      <c r="C23" s="644"/>
      <c r="D23" s="100"/>
      <c r="E23" s="100"/>
      <c r="G23" s="833" t="s">
        <v>23</v>
      </c>
      <c r="H23" s="833"/>
      <c r="I23" s="58">
        <v>0</v>
      </c>
      <c r="J23" s="58">
        <v>0</v>
      </c>
      <c r="K23" s="44"/>
    </row>
    <row r="24" spans="1:11" x14ac:dyDescent="0.2">
      <c r="A24" s="137"/>
      <c r="B24" s="825" t="s">
        <v>24</v>
      </c>
      <c r="C24" s="825"/>
      <c r="D24" s="101">
        <f>SUM(D16:D22)</f>
        <v>2391122.41</v>
      </c>
      <c r="E24" s="101">
        <f>SUM(E16:E22)</f>
        <v>1143571.2000000002</v>
      </c>
      <c r="F24" s="102"/>
      <c r="G24" s="645"/>
      <c r="H24" s="81"/>
      <c r="I24" s="63"/>
      <c r="J24" s="63"/>
      <c r="K24" s="44"/>
    </row>
    <row r="25" spans="1:11" x14ac:dyDescent="0.2">
      <c r="A25" s="137"/>
      <c r="B25" s="645"/>
      <c r="C25" s="643"/>
      <c r="D25" s="63"/>
      <c r="E25" s="63"/>
      <c r="F25" s="102"/>
      <c r="G25" s="825" t="s">
        <v>25</v>
      </c>
      <c r="H25" s="825"/>
      <c r="I25" s="101">
        <f>SUM(I16:I23)</f>
        <v>1975976.96</v>
      </c>
      <c r="J25" s="101">
        <f>SUM(J16:J23)</f>
        <v>1060153.67</v>
      </c>
      <c r="K25" s="44"/>
    </row>
    <row r="26" spans="1:11" x14ac:dyDescent="0.2">
      <c r="A26" s="114"/>
      <c r="B26" s="99"/>
      <c r="C26" s="99"/>
      <c r="D26" s="100"/>
      <c r="E26" s="100"/>
      <c r="G26" s="103"/>
      <c r="H26" s="644"/>
      <c r="I26" s="100"/>
      <c r="J26" s="100"/>
      <c r="K26" s="44"/>
    </row>
    <row r="27" spans="1:11" x14ac:dyDescent="0.2">
      <c r="A27" s="114"/>
      <c r="B27" s="825" t="s">
        <v>26</v>
      </c>
      <c r="C27" s="825"/>
      <c r="D27" s="46"/>
      <c r="E27" s="46"/>
      <c r="G27" s="825" t="s">
        <v>27</v>
      </c>
      <c r="H27" s="825"/>
      <c r="I27" s="46"/>
      <c r="J27" s="46"/>
      <c r="K27" s="44"/>
    </row>
    <row r="28" spans="1:11" x14ac:dyDescent="0.2">
      <c r="A28" s="114"/>
      <c r="B28" s="99"/>
      <c r="C28" s="99"/>
      <c r="D28" s="100"/>
      <c r="E28" s="100"/>
      <c r="G28" s="99"/>
      <c r="H28" s="644"/>
      <c r="I28" s="100"/>
      <c r="J28" s="100"/>
      <c r="K28" s="44"/>
    </row>
    <row r="29" spans="1:11" x14ac:dyDescent="0.2">
      <c r="A29" s="114"/>
      <c r="B29" s="833" t="s">
        <v>28</v>
      </c>
      <c r="C29" s="833"/>
      <c r="D29" s="58">
        <v>0</v>
      </c>
      <c r="E29" s="58">
        <v>0</v>
      </c>
      <c r="G29" s="833" t="s">
        <v>29</v>
      </c>
      <c r="H29" s="833"/>
      <c r="I29" s="58">
        <v>0</v>
      </c>
      <c r="J29" s="58">
        <v>0</v>
      </c>
      <c r="K29" s="44"/>
    </row>
    <row r="30" spans="1:11" x14ac:dyDescent="0.2">
      <c r="A30" s="114"/>
      <c r="B30" s="833" t="s">
        <v>30</v>
      </c>
      <c r="C30" s="833"/>
      <c r="D30" s="58">
        <v>0</v>
      </c>
      <c r="E30" s="58">
        <v>0</v>
      </c>
      <c r="G30" s="833" t="s">
        <v>31</v>
      </c>
      <c r="H30" s="833"/>
      <c r="I30" s="58">
        <v>0</v>
      </c>
      <c r="J30" s="58">
        <v>0</v>
      </c>
      <c r="K30" s="44"/>
    </row>
    <row r="31" spans="1:11" x14ac:dyDescent="0.2">
      <c r="A31" s="114"/>
      <c r="B31" s="833" t="s">
        <v>32</v>
      </c>
      <c r="C31" s="833"/>
      <c r="D31" s="58">
        <v>0</v>
      </c>
      <c r="E31" s="58">
        <v>0</v>
      </c>
      <c r="G31" s="833" t="s">
        <v>33</v>
      </c>
      <c r="H31" s="833"/>
      <c r="I31" s="58">
        <v>0</v>
      </c>
      <c r="J31" s="58">
        <v>0</v>
      </c>
      <c r="K31" s="44"/>
    </row>
    <row r="32" spans="1:11" x14ac:dyDescent="0.2">
      <c r="A32" s="114"/>
      <c r="B32" s="833" t="s">
        <v>34</v>
      </c>
      <c r="C32" s="833"/>
      <c r="D32" s="58">
        <v>73270486.810000002</v>
      </c>
      <c r="E32" s="58">
        <v>76546600.140000001</v>
      </c>
      <c r="G32" s="833" t="s">
        <v>35</v>
      </c>
      <c r="H32" s="833"/>
      <c r="I32" s="58">
        <v>0</v>
      </c>
      <c r="J32" s="58">
        <v>0</v>
      </c>
      <c r="K32" s="44"/>
    </row>
    <row r="33" spans="1:13" ht="26.25" customHeight="1" x14ac:dyDescent="0.2">
      <c r="A33" s="114"/>
      <c r="B33" s="833" t="s">
        <v>36</v>
      </c>
      <c r="C33" s="833"/>
      <c r="D33" s="58">
        <v>0</v>
      </c>
      <c r="E33" s="58">
        <v>0</v>
      </c>
      <c r="G33" s="836" t="s">
        <v>37</v>
      </c>
      <c r="H33" s="836"/>
      <c r="I33" s="58">
        <v>0</v>
      </c>
      <c r="J33" s="58">
        <v>0</v>
      </c>
      <c r="K33" s="44"/>
    </row>
    <row r="34" spans="1:13" x14ac:dyDescent="0.2">
      <c r="A34" s="114"/>
      <c r="B34" s="833" t="s">
        <v>38</v>
      </c>
      <c r="C34" s="833"/>
      <c r="D34" s="58">
        <v>-934452.87</v>
      </c>
      <c r="E34" s="58">
        <v>-790709.57</v>
      </c>
      <c r="G34" s="833" t="s">
        <v>39</v>
      </c>
      <c r="H34" s="833"/>
      <c r="I34" s="58">
        <v>0</v>
      </c>
      <c r="J34" s="58">
        <v>0</v>
      </c>
      <c r="K34" s="44"/>
    </row>
    <row r="35" spans="1:13" x14ac:dyDescent="0.2">
      <c r="A35" s="114"/>
      <c r="B35" s="833" t="s">
        <v>40</v>
      </c>
      <c r="C35" s="833"/>
      <c r="D35" s="58">
        <v>98365.5</v>
      </c>
      <c r="E35" s="58">
        <v>0</v>
      </c>
      <c r="G35" s="99"/>
      <c r="H35" s="644"/>
      <c r="I35" s="100"/>
      <c r="J35" s="100"/>
      <c r="K35" s="44"/>
    </row>
    <row r="36" spans="1:13" x14ac:dyDescent="0.2">
      <c r="A36" s="114"/>
      <c r="B36" s="833" t="s">
        <v>41</v>
      </c>
      <c r="C36" s="833"/>
      <c r="D36" s="58">
        <v>0</v>
      </c>
      <c r="E36" s="58">
        <v>0</v>
      </c>
      <c r="G36" s="825" t="s">
        <v>42</v>
      </c>
      <c r="H36" s="825"/>
      <c r="I36" s="101">
        <f>SUM(I29:I34)</f>
        <v>0</v>
      </c>
      <c r="J36" s="101">
        <f>SUM(J29:J34)</f>
        <v>0</v>
      </c>
      <c r="K36" s="44"/>
    </row>
    <row r="37" spans="1:13" x14ac:dyDescent="0.2">
      <c r="A37" s="114"/>
      <c r="B37" s="833" t="s">
        <v>43</v>
      </c>
      <c r="C37" s="833"/>
      <c r="D37" s="58">
        <v>0</v>
      </c>
      <c r="E37" s="58">
        <v>0</v>
      </c>
      <c r="G37" s="645"/>
      <c r="H37" s="643"/>
      <c r="I37" s="63"/>
      <c r="J37" s="63"/>
      <c r="K37" s="44"/>
    </row>
    <row r="38" spans="1:13" x14ac:dyDescent="0.2">
      <c r="A38" s="114"/>
      <c r="B38" s="99"/>
      <c r="C38" s="644"/>
      <c r="D38" s="100"/>
      <c r="E38" s="100"/>
      <c r="G38" s="825" t="s">
        <v>184</v>
      </c>
      <c r="H38" s="825"/>
      <c r="I38" s="101">
        <f>I25+I36</f>
        <v>1975976.96</v>
      </c>
      <c r="J38" s="101">
        <f>J25+J36</f>
        <v>1060153.67</v>
      </c>
      <c r="K38" s="44"/>
    </row>
    <row r="39" spans="1:13" x14ac:dyDescent="0.2">
      <c r="A39" s="137"/>
      <c r="B39" s="825" t="s">
        <v>45</v>
      </c>
      <c r="C39" s="825"/>
      <c r="D39" s="101">
        <f>SUM(D29:D37)</f>
        <v>72434399.439999998</v>
      </c>
      <c r="E39" s="101">
        <f>SUM(E29:E37)</f>
        <v>75755890.570000008</v>
      </c>
      <c r="F39" s="102"/>
      <c r="G39" s="645"/>
      <c r="H39" s="104"/>
      <c r="I39" s="63"/>
      <c r="J39" s="63"/>
      <c r="K39" s="44"/>
    </row>
    <row r="40" spans="1:13" x14ac:dyDescent="0.2">
      <c r="A40" s="114"/>
      <c r="B40" s="99"/>
      <c r="C40" s="645"/>
      <c r="D40" s="100"/>
      <c r="E40" s="100"/>
      <c r="G40" s="826" t="s">
        <v>46</v>
      </c>
      <c r="H40" s="826"/>
      <c r="I40" s="100"/>
      <c r="J40" s="100"/>
      <c r="K40" s="44"/>
    </row>
    <row r="41" spans="1:13" x14ac:dyDescent="0.2">
      <c r="A41" s="114"/>
      <c r="B41" s="825" t="s">
        <v>185</v>
      </c>
      <c r="C41" s="825"/>
      <c r="D41" s="101">
        <f>D24+D39</f>
        <v>74825521.849999994</v>
      </c>
      <c r="E41" s="101">
        <f>E24+E39</f>
        <v>76899461.770000011</v>
      </c>
      <c r="G41" s="645"/>
      <c r="H41" s="104"/>
      <c r="I41" s="100"/>
      <c r="J41" s="100"/>
      <c r="K41" s="44"/>
    </row>
    <row r="42" spans="1:13" x14ac:dyDescent="0.2">
      <c r="A42" s="114"/>
      <c r="B42" s="99"/>
      <c r="C42" s="99"/>
      <c r="D42" s="100"/>
      <c r="E42" s="100"/>
      <c r="G42" s="825" t="s">
        <v>48</v>
      </c>
      <c r="H42" s="825"/>
      <c r="I42" s="101">
        <f>SUM(I44:I46)</f>
        <v>72608266.439999998</v>
      </c>
      <c r="J42" s="101">
        <f>SUM(J44:J46)</f>
        <v>75943559.769999996</v>
      </c>
      <c r="K42" s="44"/>
    </row>
    <row r="43" spans="1:13" x14ac:dyDescent="0.2">
      <c r="A43" s="114"/>
      <c r="B43" s="99"/>
      <c r="C43" s="99"/>
      <c r="D43" s="100"/>
      <c r="E43" s="100"/>
      <c r="G43" s="99"/>
      <c r="H43" s="56"/>
      <c r="I43" s="100"/>
      <c r="J43" s="100"/>
      <c r="K43" s="44"/>
    </row>
    <row r="44" spans="1:13" x14ac:dyDescent="0.2">
      <c r="A44" s="114"/>
      <c r="B44" s="99"/>
      <c r="C44" s="99"/>
      <c r="D44" s="100"/>
      <c r="E44" s="100"/>
      <c r="G44" s="833" t="s">
        <v>49</v>
      </c>
      <c r="H44" s="833"/>
      <c r="I44" s="58">
        <v>45603395.280000001</v>
      </c>
      <c r="J44" s="58">
        <v>45603395.280000001</v>
      </c>
      <c r="K44" s="44"/>
    </row>
    <row r="45" spans="1:13" x14ac:dyDescent="0.2">
      <c r="A45" s="114"/>
      <c r="B45" s="99"/>
      <c r="C45" s="834"/>
      <c r="D45" s="834"/>
      <c r="E45" s="100"/>
      <c r="G45" s="833" t="s">
        <v>50</v>
      </c>
      <c r="H45" s="833"/>
      <c r="I45" s="58">
        <v>3598</v>
      </c>
      <c r="J45" s="58">
        <v>3598</v>
      </c>
      <c r="K45" s="44"/>
      <c r="M45" s="478"/>
    </row>
    <row r="46" spans="1:13" x14ac:dyDescent="0.2">
      <c r="A46" s="114"/>
      <c r="B46" s="99"/>
      <c r="C46" s="834"/>
      <c r="D46" s="834"/>
      <c r="E46" s="100"/>
      <c r="G46" s="833" t="s">
        <v>51</v>
      </c>
      <c r="H46" s="833"/>
      <c r="I46" s="58">
        <v>27001273.16</v>
      </c>
      <c r="J46" s="58">
        <v>30336566.489999998</v>
      </c>
      <c r="K46" s="44"/>
      <c r="M46" s="447"/>
    </row>
    <row r="47" spans="1:13" x14ac:dyDescent="0.2">
      <c r="A47" s="114"/>
      <c r="B47" s="99"/>
      <c r="C47" s="834"/>
      <c r="D47" s="834"/>
      <c r="E47" s="100"/>
      <c r="G47" s="99"/>
      <c r="H47" s="56"/>
      <c r="I47" s="100"/>
      <c r="J47" s="100"/>
      <c r="K47" s="44"/>
    </row>
    <row r="48" spans="1:13" x14ac:dyDescent="0.2">
      <c r="A48" s="114"/>
      <c r="B48" s="99"/>
      <c r="C48" s="834"/>
      <c r="D48" s="834"/>
      <c r="E48" s="100"/>
      <c r="G48" s="825" t="s">
        <v>52</v>
      </c>
      <c r="H48" s="825"/>
      <c r="I48" s="101">
        <f>SUM(I50:I54)</f>
        <v>241278.45000000211</v>
      </c>
      <c r="J48" s="101">
        <f>SUM(J50:J54)</f>
        <v>-104251.67000000157</v>
      </c>
      <c r="K48" s="44"/>
    </row>
    <row r="49" spans="1:11" x14ac:dyDescent="0.2">
      <c r="A49" s="114"/>
      <c r="B49" s="99"/>
      <c r="C49" s="834"/>
      <c r="D49" s="834"/>
      <c r="E49" s="100"/>
      <c r="G49" s="645"/>
      <c r="H49" s="56"/>
      <c r="I49" s="105"/>
      <c r="J49" s="105"/>
      <c r="K49" s="44"/>
    </row>
    <row r="50" spans="1:11" x14ac:dyDescent="0.2">
      <c r="A50" s="114"/>
      <c r="B50" s="99"/>
      <c r="C50" s="834"/>
      <c r="D50" s="834"/>
      <c r="E50" s="100"/>
      <c r="G50" s="833" t="s">
        <v>53</v>
      </c>
      <c r="H50" s="833"/>
      <c r="I50" s="58">
        <f>EA!I54</f>
        <v>350932.49000000209</v>
      </c>
      <c r="J50" s="58">
        <f>EA!J54</f>
        <v>-114961.43000000156</v>
      </c>
      <c r="K50" s="44"/>
    </row>
    <row r="51" spans="1:11" x14ac:dyDescent="0.2">
      <c r="A51" s="114"/>
      <c r="B51" s="99"/>
      <c r="C51" s="834"/>
      <c r="D51" s="834"/>
      <c r="E51" s="100"/>
      <c r="G51" s="833" t="s">
        <v>54</v>
      </c>
      <c r="H51" s="833"/>
      <c r="I51" s="58">
        <v>-109654.04</v>
      </c>
      <c r="J51" s="58">
        <v>10709.76</v>
      </c>
      <c r="K51" s="44"/>
    </row>
    <row r="52" spans="1:11" x14ac:dyDescent="0.2">
      <c r="A52" s="114"/>
      <c r="B52" s="99"/>
      <c r="C52" s="834"/>
      <c r="D52" s="834"/>
      <c r="E52" s="100"/>
      <c r="G52" s="833" t="s">
        <v>55</v>
      </c>
      <c r="H52" s="833"/>
      <c r="I52" s="58">
        <v>0</v>
      </c>
      <c r="J52" s="58">
        <v>0</v>
      </c>
      <c r="K52" s="44"/>
    </row>
    <row r="53" spans="1:11" x14ac:dyDescent="0.2">
      <c r="A53" s="114"/>
      <c r="B53" s="99"/>
      <c r="C53" s="99"/>
      <c r="D53" s="100"/>
      <c r="E53" s="100"/>
      <c r="G53" s="833" t="s">
        <v>56</v>
      </c>
      <c r="H53" s="833"/>
      <c r="I53" s="58">
        <v>0</v>
      </c>
      <c r="J53" s="58">
        <v>0</v>
      </c>
      <c r="K53" s="44"/>
    </row>
    <row r="54" spans="1:11" x14ac:dyDescent="0.2">
      <c r="A54" s="114"/>
      <c r="B54" s="99"/>
      <c r="C54" s="99"/>
      <c r="D54" s="100"/>
      <c r="E54" s="100"/>
      <c r="G54" s="833" t="s">
        <v>57</v>
      </c>
      <c r="H54" s="833"/>
      <c r="I54" s="58">
        <v>0</v>
      </c>
      <c r="J54" s="58">
        <v>0</v>
      </c>
      <c r="K54" s="44"/>
    </row>
    <row r="55" spans="1:11" x14ac:dyDescent="0.2">
      <c r="A55" s="114"/>
      <c r="B55" s="99"/>
      <c r="C55" s="99"/>
      <c r="D55" s="100"/>
      <c r="E55" s="100"/>
      <c r="G55" s="99"/>
      <c r="H55" s="56"/>
      <c r="I55" s="100"/>
      <c r="J55" s="100"/>
      <c r="K55" s="44"/>
    </row>
    <row r="56" spans="1:11" ht="25.5" customHeight="1" x14ac:dyDescent="0.2">
      <c r="A56" s="114"/>
      <c r="B56" s="99"/>
      <c r="C56" s="99"/>
      <c r="D56" s="100"/>
      <c r="E56" s="100"/>
      <c r="G56" s="825" t="s">
        <v>58</v>
      </c>
      <c r="H56" s="825"/>
      <c r="I56" s="101">
        <f>SUM(I58:I59)</f>
        <v>0</v>
      </c>
      <c r="J56" s="101">
        <f>SUM(J58:J59)</f>
        <v>0</v>
      </c>
      <c r="K56" s="44"/>
    </row>
    <row r="57" spans="1:11" x14ac:dyDescent="0.2">
      <c r="A57" s="114"/>
      <c r="B57" s="99"/>
      <c r="C57" s="99"/>
      <c r="D57" s="100"/>
      <c r="E57" s="100"/>
      <c r="G57" s="99"/>
      <c r="H57" s="56"/>
      <c r="I57" s="100"/>
      <c r="J57" s="100"/>
      <c r="K57" s="44"/>
    </row>
    <row r="58" spans="1:11" x14ac:dyDescent="0.2">
      <c r="A58" s="114"/>
      <c r="B58" s="99"/>
      <c r="C58" s="99"/>
      <c r="D58" s="100"/>
      <c r="E58" s="100"/>
      <c r="G58" s="833" t="s">
        <v>59</v>
      </c>
      <c r="H58" s="833"/>
      <c r="I58" s="58">
        <v>0</v>
      </c>
      <c r="J58" s="58">
        <v>0</v>
      </c>
      <c r="K58" s="44"/>
    </row>
    <row r="59" spans="1:11" x14ac:dyDescent="0.2">
      <c r="A59" s="114"/>
      <c r="B59" s="99"/>
      <c r="C59" s="99"/>
      <c r="D59" s="100"/>
      <c r="E59" s="100"/>
      <c r="G59" s="833" t="s">
        <v>60</v>
      </c>
      <c r="H59" s="833"/>
      <c r="I59" s="58">
        <v>0</v>
      </c>
      <c r="J59" s="58">
        <v>0</v>
      </c>
      <c r="K59" s="44"/>
    </row>
    <row r="60" spans="1:11" ht="9.9499999999999993" customHeight="1" x14ac:dyDescent="0.2">
      <c r="A60" s="114"/>
      <c r="B60" s="99"/>
      <c r="C60" s="99"/>
      <c r="D60" s="100"/>
      <c r="E60" s="100"/>
      <c r="G60" s="99"/>
      <c r="H60" s="106"/>
      <c r="I60" s="100"/>
      <c r="J60" s="100"/>
      <c r="K60" s="44"/>
    </row>
    <row r="61" spans="1:11" x14ac:dyDescent="0.2">
      <c r="A61" s="114"/>
      <c r="B61" s="99"/>
      <c r="C61" s="99"/>
      <c r="D61" s="100"/>
      <c r="E61" s="100"/>
      <c r="G61" s="825" t="s">
        <v>61</v>
      </c>
      <c r="H61" s="825"/>
      <c r="I61" s="101">
        <f>I42+I48+I56</f>
        <v>72849544.890000001</v>
      </c>
      <c r="J61" s="101">
        <f>J42+J48+J56</f>
        <v>75839308.099999994</v>
      </c>
      <c r="K61" s="44"/>
    </row>
    <row r="62" spans="1:11" ht="9.9499999999999993" customHeight="1" x14ac:dyDescent="0.2">
      <c r="A62" s="114"/>
      <c r="B62" s="99"/>
      <c r="C62" s="99"/>
      <c r="D62" s="100"/>
      <c r="E62" s="100"/>
      <c r="G62" s="99"/>
      <c r="H62" s="56"/>
      <c r="I62" s="100"/>
      <c r="J62" s="100"/>
      <c r="K62" s="44"/>
    </row>
    <row r="63" spans="1:11" x14ac:dyDescent="0.2">
      <c r="A63" s="114"/>
      <c r="B63" s="99"/>
      <c r="C63" s="99"/>
      <c r="D63" s="100"/>
      <c r="E63" s="100"/>
      <c r="G63" s="825" t="s">
        <v>186</v>
      </c>
      <c r="H63" s="825"/>
      <c r="I63" s="101">
        <f>I38+I61</f>
        <v>74825521.849999994</v>
      </c>
      <c r="J63" s="101">
        <f>J38+J61</f>
        <v>76899461.769999996</v>
      </c>
      <c r="K63" s="44"/>
    </row>
    <row r="64" spans="1:11" ht="6" customHeight="1" x14ac:dyDescent="0.2">
      <c r="A64" s="251"/>
      <c r="B64" s="107"/>
      <c r="C64" s="107"/>
      <c r="D64" s="107"/>
      <c r="E64" s="107"/>
      <c r="F64" s="108"/>
      <c r="G64" s="107"/>
      <c r="H64" s="107"/>
      <c r="I64" s="107"/>
      <c r="J64" s="107"/>
      <c r="K64" s="71"/>
    </row>
    <row r="65" spans="2:10" ht="6" customHeight="1" x14ac:dyDescent="0.2">
      <c r="B65" s="56"/>
      <c r="C65" s="77"/>
      <c r="D65" s="78"/>
      <c r="E65" s="78"/>
      <c r="G65" s="79"/>
      <c r="H65" s="77"/>
      <c r="I65" s="78"/>
      <c r="J65" s="78"/>
    </row>
    <row r="66" spans="2:10" ht="6" customHeight="1" x14ac:dyDescent="0.2">
      <c r="B66" s="56"/>
      <c r="C66" s="77"/>
      <c r="D66" s="78"/>
      <c r="E66" s="78"/>
      <c r="G66" s="79"/>
      <c r="H66" s="77"/>
      <c r="I66" s="78"/>
      <c r="J66" s="78"/>
    </row>
    <row r="67" spans="2:10" ht="6" customHeight="1" x14ac:dyDescent="0.2">
      <c r="B67" s="56"/>
      <c r="C67" s="77"/>
      <c r="D67" s="78"/>
      <c r="E67" s="78"/>
      <c r="G67" s="79"/>
      <c r="H67" s="77"/>
      <c r="I67" s="78"/>
      <c r="J67" s="78"/>
    </row>
    <row r="68" spans="2:10" ht="15" customHeight="1" x14ac:dyDescent="0.2">
      <c r="B68" s="835" t="s">
        <v>76</v>
      </c>
      <c r="C68" s="835"/>
      <c r="D68" s="835"/>
      <c r="E68" s="835"/>
      <c r="F68" s="835"/>
      <c r="G68" s="835"/>
      <c r="H68" s="835"/>
      <c r="I68" s="835"/>
      <c r="J68" s="835"/>
    </row>
    <row r="69" spans="2:10" ht="9.75" customHeight="1" x14ac:dyDescent="0.2">
      <c r="B69" s="56"/>
      <c r="C69" s="77"/>
      <c r="D69" s="78"/>
      <c r="E69" s="78"/>
      <c r="G69" s="79"/>
      <c r="H69" s="77"/>
      <c r="I69" s="78"/>
      <c r="J69" s="78"/>
    </row>
    <row r="125" spans="1:1" x14ac:dyDescent="0.2">
      <c r="A125" s="704"/>
    </row>
    <row r="126" spans="1:1" x14ac:dyDescent="0.2">
      <c r="A126" s="69"/>
    </row>
  </sheetData>
  <sheetProtection formatCells="0" selectLockedCells="1"/>
  <mergeCells count="68">
    <mergeCell ref="C2:I2"/>
    <mergeCell ref="C3:I3"/>
    <mergeCell ref="C4:I4"/>
    <mergeCell ref="B20:C20"/>
    <mergeCell ref="G20:H20"/>
    <mergeCell ref="B17:C17"/>
    <mergeCell ref="G17:H17"/>
    <mergeCell ref="B18:C18"/>
    <mergeCell ref="G18:H18"/>
    <mergeCell ref="B19:C19"/>
    <mergeCell ref="G27:H27"/>
    <mergeCell ref="G33:H33"/>
    <mergeCell ref="E5:G5"/>
    <mergeCell ref="G23:H23"/>
    <mergeCell ref="B21:C21"/>
    <mergeCell ref="G21:H21"/>
    <mergeCell ref="B22:C22"/>
    <mergeCell ref="G22:H22"/>
    <mergeCell ref="B33:C33"/>
    <mergeCell ref="G25:H25"/>
    <mergeCell ref="B27:C27"/>
    <mergeCell ref="B32:C32"/>
    <mergeCell ref="G32:H32"/>
    <mergeCell ref="B30:C30"/>
    <mergeCell ref="B29:C29"/>
    <mergeCell ref="G29:H29"/>
    <mergeCell ref="G45:H45"/>
    <mergeCell ref="G46:H46"/>
    <mergeCell ref="G52:H52"/>
    <mergeCell ref="G53:H53"/>
    <mergeCell ref="G51:H51"/>
    <mergeCell ref="B68:J68"/>
    <mergeCell ref="G61:H61"/>
    <mergeCell ref="G63:H63"/>
    <mergeCell ref="G58:H58"/>
    <mergeCell ref="G59:H59"/>
    <mergeCell ref="B31:C31"/>
    <mergeCell ref="G31:H31"/>
    <mergeCell ref="G54:H54"/>
    <mergeCell ref="G56:H56"/>
    <mergeCell ref="B35:C35"/>
    <mergeCell ref="B36:C36"/>
    <mergeCell ref="G36:H36"/>
    <mergeCell ref="G44:H44"/>
    <mergeCell ref="B37:C37"/>
    <mergeCell ref="G38:H38"/>
    <mergeCell ref="B39:C39"/>
    <mergeCell ref="G48:H48"/>
    <mergeCell ref="G50:H50"/>
    <mergeCell ref="C45:D52"/>
    <mergeCell ref="B34:C34"/>
    <mergeCell ref="G34:H34"/>
    <mergeCell ref="B24:C24"/>
    <mergeCell ref="G40:H40"/>
    <mergeCell ref="B41:C41"/>
    <mergeCell ref="G42:H42"/>
    <mergeCell ref="A8:A9"/>
    <mergeCell ref="B8:C9"/>
    <mergeCell ref="F8:F9"/>
    <mergeCell ref="G8:H9"/>
    <mergeCell ref="G19:H19"/>
    <mergeCell ref="B12:C12"/>
    <mergeCell ref="B14:C14"/>
    <mergeCell ref="G14:H14"/>
    <mergeCell ref="B16:C16"/>
    <mergeCell ref="G16:H16"/>
    <mergeCell ref="G12:H12"/>
    <mergeCell ref="G30:H30"/>
  </mergeCells>
  <conditionalFormatting sqref="C45:D52">
    <cfRule type="expression" dxfId="1" priority="1">
      <formula>$E$41&lt;&gt;$J$63</formula>
    </cfRule>
    <cfRule type="expression" dxfId="0" priority="2">
      <formula>$D$41&lt;&gt;$I$63</formula>
    </cfRule>
  </conditionalFormatting>
  <printOptions horizontalCentered="1" verticalCentered="1"/>
  <pageMargins left="0.39370078740157483" right="0" top="0.43307086614173229" bottom="0.70866141732283472" header="0.39370078740157483" footer="0"/>
  <pageSetup scale="59" orientation="landscape" r:id="rId1"/>
  <headerFooter scaleWithDoc="0">
    <oddFooter>&amp;R&amp;P</oddFooter>
  </headerFooter>
  <drawing r:id="rId2"/>
  <legacyDrawing r:id="rId3"/>
  <oleObjects>
    <mc:AlternateContent xmlns:mc="http://schemas.openxmlformats.org/markup-compatibility/2006">
      <mc:Choice Requires="x14">
        <oleObject progId="Excel.Sheet.12" shapeId="11268" r:id="rId4">
          <objectPr defaultSize="0" autoPict="0" r:id="rId5">
            <anchor moveWithCells="1" sizeWithCells="1">
              <from>
                <xdr:col>0</xdr:col>
                <xdr:colOff>238125</xdr:colOff>
                <xdr:row>69</xdr:row>
                <xdr:rowOff>85725</xdr:rowOff>
              </from>
              <to>
                <xdr:col>9</xdr:col>
                <xdr:colOff>866775</xdr:colOff>
                <xdr:row>73</xdr:row>
                <xdr:rowOff>95250</xdr:rowOff>
              </to>
            </anchor>
          </objectPr>
        </oleObject>
      </mc:Choice>
      <mc:Fallback>
        <oleObject progId="Excel.Sheet.12" shapeId="11268"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H504"/>
  <sheetViews>
    <sheetView showGridLines="0" tabSelected="1" view="pageBreakPreview" zoomScale="55" zoomScaleNormal="85" zoomScaleSheetLayoutView="55" workbookViewId="0">
      <selection activeCell="E478" sqref="E478"/>
    </sheetView>
  </sheetViews>
  <sheetFormatPr baseColWidth="10" defaultRowHeight="12.75" x14ac:dyDescent="0.2"/>
  <cols>
    <col min="1" max="1" width="70.28515625" style="22" customWidth="1"/>
    <col min="2" max="4" width="26.7109375" style="438" customWidth="1"/>
    <col min="5" max="5" width="26.7109375" style="446" customWidth="1"/>
    <col min="6" max="6" width="14.85546875" style="446" bestFit="1" customWidth="1"/>
    <col min="7" max="8" width="11.42578125" style="446"/>
    <col min="9" max="16384" width="11.42578125" style="22"/>
  </cols>
  <sheetData>
    <row r="2" spans="1:6" ht="4.5" customHeight="1" x14ac:dyDescent="0.2">
      <c r="A2" s="919"/>
      <c r="B2" s="919"/>
      <c r="C2" s="919"/>
      <c r="D2" s="919"/>
      <c r="E2" s="919"/>
      <c r="F2" s="919"/>
    </row>
    <row r="3" spans="1:6" ht="15" customHeight="1" x14ac:dyDescent="0.2">
      <c r="A3" s="918" t="s">
        <v>448</v>
      </c>
      <c r="B3" s="918"/>
      <c r="C3" s="918"/>
      <c r="D3" s="918"/>
      <c r="E3" s="918"/>
      <c r="F3" s="918"/>
    </row>
    <row r="4" spans="1:6" ht="24" customHeight="1" x14ac:dyDescent="0.2">
      <c r="A4" s="918" t="s">
        <v>2155</v>
      </c>
      <c r="B4" s="918"/>
      <c r="C4" s="918"/>
      <c r="D4" s="918"/>
      <c r="E4" s="918"/>
      <c r="F4" s="918"/>
    </row>
    <row r="5" spans="1:6" x14ac:dyDescent="0.2">
      <c r="A5" s="780"/>
      <c r="B5" s="503"/>
      <c r="C5" s="475"/>
      <c r="D5" s="475"/>
      <c r="E5" s="448"/>
    </row>
    <row r="7" spans="1:6" x14ac:dyDescent="0.2">
      <c r="A7" s="27"/>
      <c r="B7" s="442" t="s">
        <v>3</v>
      </c>
      <c r="C7" s="441" t="str">
        <f>EA!F7</f>
        <v>Museo Iconográfico del Quijote</v>
      </c>
      <c r="D7" s="440"/>
      <c r="E7" s="440"/>
      <c r="F7" s="455"/>
    </row>
    <row r="9" spans="1:6" x14ac:dyDescent="0.2">
      <c r="A9" s="913" t="s">
        <v>399</v>
      </c>
      <c r="B9" s="913"/>
      <c r="C9" s="913"/>
      <c r="D9" s="913"/>
      <c r="E9" s="913"/>
      <c r="F9" s="913"/>
    </row>
    <row r="10" spans="1:6" x14ac:dyDescent="0.2">
      <c r="A10" s="267"/>
      <c r="B10" s="476"/>
      <c r="C10" s="477"/>
      <c r="D10" s="478"/>
      <c r="E10" s="449"/>
    </row>
    <row r="11" spans="1:6" x14ac:dyDescent="0.2">
      <c r="A11" s="18" t="s">
        <v>389</v>
      </c>
      <c r="B11" s="479"/>
      <c r="C11" s="475"/>
      <c r="D11" s="475"/>
      <c r="E11" s="448"/>
    </row>
    <row r="12" spans="1:6" x14ac:dyDescent="0.2">
      <c r="A12" s="268"/>
      <c r="B12" s="503"/>
      <c r="C12" s="475"/>
      <c r="D12" s="475"/>
      <c r="E12" s="448"/>
    </row>
    <row r="13" spans="1:6" x14ac:dyDescent="0.2">
      <c r="A13" s="19" t="s">
        <v>361</v>
      </c>
      <c r="B13" s="503"/>
      <c r="C13" s="475"/>
      <c r="D13" s="475"/>
      <c r="E13" s="448"/>
    </row>
    <row r="14" spans="1:6" x14ac:dyDescent="0.2">
      <c r="B14" s="503"/>
    </row>
    <row r="15" spans="1:6" x14ac:dyDescent="0.2">
      <c r="A15" s="269" t="s">
        <v>509</v>
      </c>
      <c r="B15" s="478"/>
      <c r="C15" s="478"/>
      <c r="D15" s="478"/>
    </row>
    <row r="16" spans="1:6" x14ac:dyDescent="0.2">
      <c r="A16" s="270"/>
      <c r="B16" s="478"/>
      <c r="C16" s="478"/>
      <c r="D16" s="478"/>
    </row>
    <row r="17" spans="1:4" ht="20.25" customHeight="1" x14ac:dyDescent="0.2">
      <c r="A17" s="271" t="s">
        <v>363</v>
      </c>
      <c r="B17" s="480" t="s">
        <v>299</v>
      </c>
      <c r="C17" s="480" t="s">
        <v>364</v>
      </c>
      <c r="D17" s="480" t="s">
        <v>365</v>
      </c>
    </row>
    <row r="18" spans="1:4" x14ac:dyDescent="0.2">
      <c r="A18" s="272" t="s">
        <v>507</v>
      </c>
      <c r="B18" s="470"/>
      <c r="C18" s="470">
        <v>0</v>
      </c>
      <c r="D18" s="470">
        <v>0</v>
      </c>
    </row>
    <row r="19" spans="1:4" x14ac:dyDescent="0.2">
      <c r="A19" s="445"/>
      <c r="B19" s="471"/>
      <c r="C19" s="471">
        <v>0</v>
      </c>
      <c r="D19" s="471">
        <v>0</v>
      </c>
    </row>
    <row r="20" spans="1:4" x14ac:dyDescent="0.2">
      <c r="A20" s="445" t="s">
        <v>508</v>
      </c>
      <c r="B20" s="471"/>
      <c r="C20" s="471">
        <v>0</v>
      </c>
      <c r="D20" s="471">
        <v>0</v>
      </c>
    </row>
    <row r="21" spans="1:4" x14ac:dyDescent="0.2">
      <c r="A21" s="445"/>
      <c r="B21" s="471"/>
      <c r="C21" s="471">
        <v>0</v>
      </c>
      <c r="D21" s="471">
        <v>0</v>
      </c>
    </row>
    <row r="22" spans="1:4" x14ac:dyDescent="0.2">
      <c r="A22" s="17" t="s">
        <v>516</v>
      </c>
      <c r="B22" s="482"/>
      <c r="C22" s="482">
        <v>0</v>
      </c>
      <c r="D22" s="482">
        <v>0</v>
      </c>
    </row>
    <row r="23" spans="1:4" x14ac:dyDescent="0.2">
      <c r="A23" s="270"/>
      <c r="B23" s="480">
        <f>SUM(B18:B22)</f>
        <v>0</v>
      </c>
      <c r="C23" s="480"/>
      <c r="D23" s="480">
        <f t="shared" ref="D23" si="0">SUM(D18:D22)</f>
        <v>0</v>
      </c>
    </row>
    <row r="24" spans="1:4" x14ac:dyDescent="0.2">
      <c r="A24" s="270"/>
      <c r="B24" s="478"/>
      <c r="C24" s="478"/>
      <c r="D24" s="478"/>
    </row>
    <row r="25" spans="1:4" x14ac:dyDescent="0.2">
      <c r="A25" s="270"/>
      <c r="B25" s="478"/>
      <c r="C25" s="478"/>
      <c r="D25" s="478"/>
    </row>
    <row r="26" spans="1:4" x14ac:dyDescent="0.2">
      <c r="A26" s="270"/>
      <c r="B26" s="478"/>
      <c r="C26" s="478"/>
      <c r="D26" s="478"/>
    </row>
    <row r="27" spans="1:4" x14ac:dyDescent="0.2">
      <c r="A27" s="269" t="s">
        <v>366</v>
      </c>
      <c r="B27" s="481"/>
      <c r="C27" s="478"/>
      <c r="D27" s="478"/>
    </row>
    <row r="29" spans="1:4" ht="18.75" customHeight="1" x14ac:dyDescent="0.2">
      <c r="A29" s="271" t="s">
        <v>367</v>
      </c>
      <c r="B29" s="480" t="s">
        <v>299</v>
      </c>
      <c r="C29" s="551">
        <v>2016</v>
      </c>
      <c r="D29" s="551">
        <v>2015</v>
      </c>
    </row>
    <row r="30" spans="1:4" x14ac:dyDescent="0.2">
      <c r="A30" s="445" t="s">
        <v>515</v>
      </c>
      <c r="B30" s="471"/>
      <c r="C30" s="471"/>
      <c r="D30" s="471"/>
    </row>
    <row r="31" spans="1:4" x14ac:dyDescent="0.2">
      <c r="A31" s="445" t="s">
        <v>543</v>
      </c>
      <c r="B31" s="471">
        <v>78579.600000000006</v>
      </c>
      <c r="C31" s="471">
        <v>18908.25</v>
      </c>
      <c r="D31" s="471"/>
    </row>
    <row r="32" spans="1:4" x14ac:dyDescent="0.2">
      <c r="A32" s="445" t="s">
        <v>544</v>
      </c>
      <c r="B32" s="471"/>
      <c r="C32" s="471">
        <v>32283</v>
      </c>
      <c r="D32" s="471">
        <v>22371.65</v>
      </c>
    </row>
    <row r="33" spans="1:5" x14ac:dyDescent="0.2">
      <c r="A33" s="445"/>
      <c r="B33" s="471"/>
      <c r="C33" s="471"/>
      <c r="D33" s="471"/>
    </row>
    <row r="34" spans="1:5" ht="14.25" customHeight="1" x14ac:dyDescent="0.2">
      <c r="A34" s="445" t="s">
        <v>514</v>
      </c>
      <c r="B34" s="471"/>
      <c r="C34" s="471"/>
      <c r="D34" s="471"/>
    </row>
    <row r="35" spans="1:5" ht="14.25" customHeight="1" x14ac:dyDescent="0.2">
      <c r="A35" s="445"/>
      <c r="B35" s="471"/>
      <c r="C35" s="471"/>
      <c r="D35" s="471"/>
    </row>
    <row r="36" spans="1:5" ht="14.25" customHeight="1" x14ac:dyDescent="0.2">
      <c r="A36" s="17"/>
      <c r="B36" s="482"/>
      <c r="C36" s="482"/>
      <c r="D36" s="482"/>
    </row>
    <row r="37" spans="1:5" ht="14.25" customHeight="1" x14ac:dyDescent="0.2">
      <c r="B37" s="480">
        <f>SUM(B30:B36)</f>
        <v>78579.600000000006</v>
      </c>
      <c r="C37" s="480">
        <f t="shared" ref="C37:D37" si="1">SUM(C30:C36)</f>
        <v>51191.25</v>
      </c>
      <c r="D37" s="480">
        <f t="shared" si="1"/>
        <v>22371.65</v>
      </c>
    </row>
    <row r="38" spans="1:5" ht="14.25" customHeight="1" x14ac:dyDescent="0.2">
      <c r="B38" s="483"/>
      <c r="C38" s="483"/>
      <c r="D38" s="483"/>
    </row>
    <row r="39" spans="1:5" ht="14.25" customHeight="1" x14ac:dyDescent="0.2"/>
    <row r="40" spans="1:5" ht="23.25" customHeight="1" x14ac:dyDescent="0.2">
      <c r="A40" s="271" t="s">
        <v>404</v>
      </c>
      <c r="B40" s="480" t="s">
        <v>299</v>
      </c>
      <c r="C40" s="480" t="s">
        <v>380</v>
      </c>
      <c r="D40" s="480" t="s">
        <v>381</v>
      </c>
      <c r="E40" s="450" t="s">
        <v>382</v>
      </c>
    </row>
    <row r="41" spans="1:5" ht="14.25" customHeight="1" x14ac:dyDescent="0.2">
      <c r="A41" s="445" t="s">
        <v>513</v>
      </c>
      <c r="B41" s="471"/>
      <c r="C41" s="471"/>
      <c r="D41" s="471"/>
      <c r="E41" s="452"/>
    </row>
    <row r="42" spans="1:5" ht="14.25" customHeight="1" x14ac:dyDescent="0.2">
      <c r="A42" s="445" t="s">
        <v>2156</v>
      </c>
      <c r="B42" s="471">
        <v>4000</v>
      </c>
      <c r="C42" s="471">
        <v>4000</v>
      </c>
      <c r="D42" s="471"/>
      <c r="E42" s="452"/>
    </row>
    <row r="43" spans="1:5" ht="14.25" customHeight="1" x14ac:dyDescent="0.2">
      <c r="A43" s="445" t="s">
        <v>2157</v>
      </c>
      <c r="B43" s="471">
        <v>8047.71</v>
      </c>
      <c r="C43" s="471">
        <f>B43</f>
        <v>8047.71</v>
      </c>
      <c r="D43" s="471"/>
      <c r="E43" s="452"/>
    </row>
    <row r="44" spans="1:5" ht="14.25" customHeight="1" x14ac:dyDescent="0.2">
      <c r="A44" s="445" t="s">
        <v>687</v>
      </c>
      <c r="B44" s="471">
        <v>2200</v>
      </c>
      <c r="C44" s="471">
        <v>0</v>
      </c>
      <c r="D44" s="471">
        <v>960</v>
      </c>
      <c r="E44" s="452">
        <v>1240</v>
      </c>
    </row>
    <row r="45" spans="1:5" ht="14.25" customHeight="1" x14ac:dyDescent="0.2">
      <c r="A45" s="445"/>
      <c r="B45" s="471"/>
      <c r="C45" s="471"/>
      <c r="D45" s="471"/>
      <c r="E45" s="452"/>
    </row>
    <row r="46" spans="1:5" ht="14.25" customHeight="1" x14ac:dyDescent="0.2">
      <c r="A46" s="445" t="s">
        <v>512</v>
      </c>
      <c r="B46" s="471">
        <v>0</v>
      </c>
      <c r="C46" s="471"/>
      <c r="D46" s="471"/>
      <c r="E46" s="452"/>
    </row>
    <row r="47" spans="1:5" ht="14.25" customHeight="1" x14ac:dyDescent="0.2">
      <c r="A47" s="17"/>
      <c r="B47" s="482"/>
      <c r="C47" s="482"/>
      <c r="D47" s="482"/>
      <c r="E47" s="453"/>
    </row>
    <row r="48" spans="1:5" ht="14.25" customHeight="1" x14ac:dyDescent="0.2">
      <c r="B48" s="480">
        <f>SUM(B40:B47)</f>
        <v>14247.71</v>
      </c>
      <c r="C48" s="480">
        <f>SUM(C40:C47)</f>
        <v>12047.71</v>
      </c>
      <c r="D48" s="480">
        <f>SUM(D40:D47)</f>
        <v>960</v>
      </c>
      <c r="E48" s="450">
        <f>SUM(E40:E47)</f>
        <v>1240</v>
      </c>
    </row>
    <row r="49" spans="1:3" ht="14.25" customHeight="1" x14ac:dyDescent="0.2"/>
    <row r="50" spans="1:3" ht="14.25" customHeight="1" x14ac:dyDescent="0.2"/>
    <row r="51" spans="1:3" ht="14.25" customHeight="1" x14ac:dyDescent="0.2"/>
    <row r="52" spans="1:3" ht="14.25" customHeight="1" x14ac:dyDescent="0.2">
      <c r="A52" s="269" t="s">
        <v>370</v>
      </c>
    </row>
    <row r="53" spans="1:3" ht="14.25" customHeight="1" x14ac:dyDescent="0.2">
      <c r="A53" s="273"/>
    </row>
    <row r="54" spans="1:3" ht="24" customHeight="1" x14ac:dyDescent="0.2">
      <c r="A54" s="271" t="s">
        <v>368</v>
      </c>
      <c r="B54" s="480" t="s">
        <v>299</v>
      </c>
      <c r="C54" s="480" t="s">
        <v>369</v>
      </c>
    </row>
    <row r="55" spans="1:3" ht="14.25" customHeight="1" x14ac:dyDescent="0.2">
      <c r="A55" s="272" t="s">
        <v>510</v>
      </c>
      <c r="B55" s="470"/>
      <c r="C55" s="470">
        <v>0</v>
      </c>
    </row>
    <row r="56" spans="1:3" ht="14.25" customHeight="1" x14ac:dyDescent="0.2">
      <c r="A56" s="445" t="s">
        <v>733</v>
      </c>
      <c r="B56" s="471">
        <v>106681.44</v>
      </c>
      <c r="C56" s="471">
        <v>0</v>
      </c>
    </row>
    <row r="57" spans="1:3" ht="14.25" customHeight="1" x14ac:dyDescent="0.2">
      <c r="A57" s="445"/>
      <c r="B57" s="471"/>
      <c r="C57" s="471">
        <v>0</v>
      </c>
    </row>
    <row r="58" spans="1:3" ht="14.25" customHeight="1" x14ac:dyDescent="0.2">
      <c r="A58" s="445" t="s">
        <v>511</v>
      </c>
      <c r="B58" s="471"/>
      <c r="C58" s="471"/>
    </row>
    <row r="59" spans="1:3" ht="14.25" customHeight="1" x14ac:dyDescent="0.2">
      <c r="A59" s="17"/>
      <c r="B59" s="482"/>
      <c r="C59" s="482">
        <v>0</v>
      </c>
    </row>
    <row r="60" spans="1:3" ht="14.25" customHeight="1" x14ac:dyDescent="0.2">
      <c r="A60" s="274"/>
      <c r="B60" s="480">
        <f>SUM(B54:B59)</f>
        <v>106681.44</v>
      </c>
      <c r="C60" s="480"/>
    </row>
    <row r="61" spans="1:3" ht="14.25" customHeight="1" x14ac:dyDescent="0.2">
      <c r="A61" s="274"/>
      <c r="B61" s="478"/>
      <c r="C61" s="478"/>
    </row>
    <row r="62" spans="1:3" ht="14.25" customHeight="1" x14ac:dyDescent="0.2"/>
    <row r="63" spans="1:3" ht="14.25" customHeight="1" x14ac:dyDescent="0.2">
      <c r="A63" s="269" t="s">
        <v>371</v>
      </c>
    </row>
    <row r="64" spans="1:3" ht="14.25" customHeight="1" x14ac:dyDescent="0.2">
      <c r="A64" s="273"/>
    </row>
    <row r="65" spans="1:6" ht="27.75" customHeight="1" x14ac:dyDescent="0.2">
      <c r="A65" s="271" t="s">
        <v>374</v>
      </c>
      <c r="B65" s="480" t="s">
        <v>299</v>
      </c>
      <c r="C65" s="480" t="s">
        <v>364</v>
      </c>
      <c r="D65" s="480" t="s">
        <v>307</v>
      </c>
      <c r="E65" s="454" t="s">
        <v>372</v>
      </c>
      <c r="F65" s="450" t="s">
        <v>373</v>
      </c>
    </row>
    <row r="66" spans="1:6" ht="14.25" customHeight="1" x14ac:dyDescent="0.2">
      <c r="A66" s="276" t="s">
        <v>517</v>
      </c>
      <c r="B66" s="478"/>
      <c r="C66" s="478">
        <v>0</v>
      </c>
      <c r="D66" s="478">
        <v>0</v>
      </c>
      <c r="E66" s="447">
        <v>0</v>
      </c>
      <c r="F66" s="781">
        <v>0</v>
      </c>
    </row>
    <row r="67" spans="1:6" ht="14.25" customHeight="1" x14ac:dyDescent="0.2">
      <c r="A67" s="276"/>
      <c r="B67" s="478"/>
      <c r="C67" s="478">
        <v>0</v>
      </c>
      <c r="D67" s="478">
        <v>0</v>
      </c>
      <c r="E67" s="447">
        <v>0</v>
      </c>
      <c r="F67" s="781">
        <v>0</v>
      </c>
    </row>
    <row r="68" spans="1:6" ht="14.25" customHeight="1" x14ac:dyDescent="0.2">
      <c r="A68" s="276"/>
      <c r="B68" s="478"/>
      <c r="C68" s="478">
        <v>0</v>
      </c>
      <c r="D68" s="478">
        <v>0</v>
      </c>
      <c r="E68" s="447">
        <v>0</v>
      </c>
      <c r="F68" s="781">
        <v>0</v>
      </c>
    </row>
    <row r="69" spans="1:6" ht="14.25" customHeight="1" x14ac:dyDescent="0.2">
      <c r="A69" s="277"/>
      <c r="B69" s="782"/>
      <c r="C69" s="782">
        <v>0</v>
      </c>
      <c r="D69" s="782">
        <v>0</v>
      </c>
      <c r="E69" s="455">
        <v>0</v>
      </c>
      <c r="F69" s="783">
        <v>0</v>
      </c>
    </row>
    <row r="70" spans="1:6" ht="15" customHeight="1" x14ac:dyDescent="0.2">
      <c r="A70" s="274"/>
      <c r="B70" s="480">
        <f>SUM(B65:B69)</f>
        <v>0</v>
      </c>
      <c r="C70" s="484">
        <v>0</v>
      </c>
      <c r="D70" s="485">
        <v>0</v>
      </c>
      <c r="E70" s="444">
        <v>0</v>
      </c>
      <c r="F70" s="439">
        <v>0</v>
      </c>
    </row>
    <row r="71" spans="1:6" x14ac:dyDescent="0.2">
      <c r="A71" s="274"/>
      <c r="B71" s="486"/>
      <c r="C71" s="486"/>
      <c r="D71" s="486"/>
      <c r="E71" s="456"/>
      <c r="F71" s="456"/>
    </row>
    <row r="72" spans="1:6" x14ac:dyDescent="0.2">
      <c r="A72" s="274"/>
      <c r="B72" s="486"/>
      <c r="C72" s="486"/>
      <c r="D72" s="486"/>
      <c r="E72" s="456"/>
      <c r="F72" s="456"/>
    </row>
    <row r="73" spans="1:6" ht="26.25" customHeight="1" x14ac:dyDescent="0.2">
      <c r="A73" s="271" t="s">
        <v>519</v>
      </c>
      <c r="B73" s="480" t="s">
        <v>299</v>
      </c>
      <c r="C73" s="480" t="s">
        <v>364</v>
      </c>
      <c r="D73" s="480" t="s">
        <v>375</v>
      </c>
      <c r="E73" s="456"/>
      <c r="F73" s="456"/>
    </row>
    <row r="74" spans="1:6" x14ac:dyDescent="0.2">
      <c r="A74" s="272" t="s">
        <v>518</v>
      </c>
      <c r="B74" s="784"/>
      <c r="C74" s="471">
        <v>0</v>
      </c>
      <c r="D74" s="471">
        <v>0</v>
      </c>
      <c r="E74" s="456"/>
      <c r="F74" s="456"/>
    </row>
    <row r="75" spans="1:6" x14ac:dyDescent="0.2">
      <c r="A75" s="445"/>
      <c r="B75" s="784"/>
      <c r="C75" s="471">
        <v>0</v>
      </c>
      <c r="D75" s="471">
        <v>0</v>
      </c>
      <c r="E75" s="456"/>
      <c r="F75" s="456"/>
    </row>
    <row r="76" spans="1:6" x14ac:dyDescent="0.2">
      <c r="A76" s="445"/>
      <c r="B76" s="784"/>
      <c r="C76" s="471"/>
      <c r="D76" s="471"/>
      <c r="E76" s="456"/>
      <c r="F76" s="456"/>
    </row>
    <row r="77" spans="1:6" x14ac:dyDescent="0.2">
      <c r="A77" s="17"/>
      <c r="B77" s="784"/>
      <c r="C77" s="471"/>
      <c r="D77" s="471"/>
      <c r="E77" s="456"/>
      <c r="F77" s="456"/>
    </row>
    <row r="78" spans="1:6" ht="16.5" customHeight="1" x14ac:dyDescent="0.2">
      <c r="A78" s="274"/>
      <c r="B78" s="480">
        <f>SUM(B74:B77)</f>
        <v>0</v>
      </c>
      <c r="C78" s="921"/>
      <c r="D78" s="922"/>
      <c r="E78" s="456"/>
      <c r="F78" s="456"/>
    </row>
    <row r="79" spans="1:6" x14ac:dyDescent="0.2">
      <c r="A79" s="274"/>
      <c r="B79" s="486"/>
      <c r="C79" s="486"/>
      <c r="D79" s="486"/>
      <c r="E79" s="456"/>
      <c r="F79" s="456"/>
    </row>
    <row r="80" spans="1:6" x14ac:dyDescent="0.2">
      <c r="A80" s="273"/>
    </row>
    <row r="81" spans="1:5" x14ac:dyDescent="0.2">
      <c r="A81" s="269" t="s">
        <v>362</v>
      </c>
    </row>
    <row r="83" spans="1:5" x14ac:dyDescent="0.2">
      <c r="A83" s="273"/>
    </row>
    <row r="84" spans="1:5" ht="24" customHeight="1" x14ac:dyDescent="0.2">
      <c r="A84" s="271" t="s">
        <v>300</v>
      </c>
      <c r="B84" s="480" t="s">
        <v>301</v>
      </c>
      <c r="C84" s="480" t="s">
        <v>302</v>
      </c>
      <c r="D84" s="480" t="s">
        <v>303</v>
      </c>
      <c r="E84" s="450" t="s">
        <v>304</v>
      </c>
    </row>
    <row r="85" spans="1:5" x14ac:dyDescent="0.2">
      <c r="A85" s="272" t="s">
        <v>520</v>
      </c>
      <c r="B85" s="470"/>
      <c r="C85" s="470"/>
      <c r="D85" s="470"/>
      <c r="E85" s="451">
        <v>0</v>
      </c>
    </row>
    <row r="86" spans="1:5" x14ac:dyDescent="0.2">
      <c r="A86" s="395"/>
      <c r="B86" s="471"/>
      <c r="C86" s="471"/>
      <c r="D86" s="471"/>
      <c r="E86" s="452">
        <v>0</v>
      </c>
    </row>
    <row r="87" spans="1:5" x14ac:dyDescent="0.2">
      <c r="A87" s="445" t="s">
        <v>521</v>
      </c>
      <c r="B87" s="471">
        <f>SUM(B88:B105)</f>
        <v>76546600.140000001</v>
      </c>
      <c r="C87" s="471">
        <f t="shared" ref="C87:D87" si="2">SUM(C88:C105)</f>
        <v>73270486.809999987</v>
      </c>
      <c r="D87" s="471">
        <f t="shared" si="2"/>
        <v>-3276113.3300000131</v>
      </c>
      <c r="E87" s="452">
        <v>0</v>
      </c>
    </row>
    <row r="88" spans="1:5" x14ac:dyDescent="0.2">
      <c r="A88" s="465" t="s">
        <v>545</v>
      </c>
      <c r="B88" s="471">
        <v>77428.12</v>
      </c>
      <c r="C88" s="471">
        <v>77428.12</v>
      </c>
      <c r="D88" s="471">
        <f>C88-B88</f>
        <v>0</v>
      </c>
      <c r="E88" s="452"/>
    </row>
    <row r="89" spans="1:5" x14ac:dyDescent="0.2">
      <c r="A89" s="465" t="s">
        <v>546</v>
      </c>
      <c r="B89" s="471">
        <v>50082.09</v>
      </c>
      <c r="C89" s="471">
        <v>50082.09</v>
      </c>
      <c r="D89" s="471">
        <f t="shared" ref="D89:D119" si="3">C89-B89</f>
        <v>0</v>
      </c>
      <c r="E89" s="452"/>
    </row>
    <row r="90" spans="1:5" x14ac:dyDescent="0.2">
      <c r="A90" s="465" t="s">
        <v>547</v>
      </c>
      <c r="B90" s="471">
        <v>196200.81</v>
      </c>
      <c r="C90" s="471">
        <v>196200.81</v>
      </c>
      <c r="D90" s="471">
        <f t="shared" si="3"/>
        <v>0</v>
      </c>
      <c r="E90" s="452"/>
    </row>
    <row r="91" spans="1:5" x14ac:dyDescent="0.2">
      <c r="A91" s="465" t="s">
        <v>548</v>
      </c>
      <c r="B91" s="471">
        <v>148324.18</v>
      </c>
      <c r="C91" s="471">
        <v>148324.18</v>
      </c>
      <c r="D91" s="471">
        <f t="shared" si="3"/>
        <v>0</v>
      </c>
      <c r="E91" s="452"/>
    </row>
    <row r="92" spans="1:5" x14ac:dyDescent="0.2">
      <c r="A92" s="465" t="s">
        <v>549</v>
      </c>
      <c r="B92" s="471">
        <v>40185.31</v>
      </c>
      <c r="C92" s="471">
        <v>40185.31</v>
      </c>
      <c r="D92" s="471">
        <f t="shared" si="3"/>
        <v>0</v>
      </c>
      <c r="E92" s="452"/>
    </row>
    <row r="93" spans="1:5" x14ac:dyDescent="0.2">
      <c r="A93" s="465" t="s">
        <v>550</v>
      </c>
      <c r="B93" s="471">
        <v>99739.55</v>
      </c>
      <c r="C93" s="471">
        <v>99739.55</v>
      </c>
      <c r="D93" s="471">
        <f t="shared" si="3"/>
        <v>0</v>
      </c>
      <c r="E93" s="452"/>
    </row>
    <row r="94" spans="1:5" x14ac:dyDescent="0.2">
      <c r="A94" s="465" t="s">
        <v>551</v>
      </c>
      <c r="B94" s="471">
        <v>19000</v>
      </c>
      <c r="C94" s="471">
        <v>68900</v>
      </c>
      <c r="D94" s="471">
        <f t="shared" si="3"/>
        <v>49900</v>
      </c>
      <c r="E94" s="452"/>
    </row>
    <row r="95" spans="1:5" x14ac:dyDescent="0.2">
      <c r="A95" s="465" t="s">
        <v>552</v>
      </c>
      <c r="B95" s="471">
        <v>63250.39</v>
      </c>
      <c r="C95" s="471">
        <v>63250.39</v>
      </c>
      <c r="D95" s="471">
        <f t="shared" si="3"/>
        <v>0</v>
      </c>
      <c r="E95" s="452"/>
    </row>
    <row r="96" spans="1:5" x14ac:dyDescent="0.2">
      <c r="A96" s="465" t="s">
        <v>553</v>
      </c>
      <c r="B96" s="471">
        <v>382335.99</v>
      </c>
      <c r="C96" s="471">
        <v>382335.99</v>
      </c>
      <c r="D96" s="471">
        <f t="shared" si="3"/>
        <v>0</v>
      </c>
      <c r="E96" s="452"/>
    </row>
    <row r="97" spans="1:5" x14ac:dyDescent="0.2">
      <c r="A97" s="465" t="s">
        <v>554</v>
      </c>
      <c r="B97" s="471">
        <v>9976</v>
      </c>
      <c r="C97" s="471">
        <v>9976</v>
      </c>
      <c r="D97" s="471">
        <f t="shared" si="3"/>
        <v>0</v>
      </c>
      <c r="E97" s="452"/>
    </row>
    <row r="98" spans="1:5" x14ac:dyDescent="0.2">
      <c r="A98" s="465" t="s">
        <v>555</v>
      </c>
      <c r="B98" s="471">
        <v>28600</v>
      </c>
      <c r="C98" s="471">
        <v>28600</v>
      </c>
      <c r="D98" s="471">
        <f t="shared" si="3"/>
        <v>0</v>
      </c>
      <c r="E98" s="452"/>
    </row>
    <row r="99" spans="1:5" x14ac:dyDescent="0.2">
      <c r="A99" s="465" t="s">
        <v>556</v>
      </c>
      <c r="B99" s="471">
        <v>1398.01</v>
      </c>
      <c r="C99" s="471">
        <v>1398.01</v>
      </c>
      <c r="D99" s="471">
        <f t="shared" si="3"/>
        <v>0</v>
      </c>
      <c r="E99" s="452"/>
    </row>
    <row r="100" spans="1:5" x14ac:dyDescent="0.2">
      <c r="A100" s="465" t="s">
        <v>557</v>
      </c>
      <c r="B100" s="471">
        <v>26448</v>
      </c>
      <c r="C100" s="471">
        <v>26448</v>
      </c>
      <c r="D100" s="471">
        <f t="shared" si="3"/>
        <v>0</v>
      </c>
      <c r="E100" s="452"/>
    </row>
    <row r="101" spans="1:5" x14ac:dyDescent="0.2">
      <c r="A101" s="465" t="s">
        <v>558</v>
      </c>
      <c r="B101" s="471">
        <v>5267.56</v>
      </c>
      <c r="C101" s="471">
        <v>5267.56</v>
      </c>
      <c r="D101" s="471">
        <f t="shared" si="3"/>
        <v>0</v>
      </c>
      <c r="E101" s="452"/>
    </row>
    <row r="102" spans="1:5" x14ac:dyDescent="0.2">
      <c r="A102" s="465" t="s">
        <v>559</v>
      </c>
      <c r="B102" s="471">
        <v>5692.5</v>
      </c>
      <c r="C102" s="471">
        <v>5692.5</v>
      </c>
      <c r="D102" s="471">
        <f t="shared" si="3"/>
        <v>0</v>
      </c>
      <c r="E102" s="452"/>
    </row>
    <row r="103" spans="1:5" x14ac:dyDescent="0.2">
      <c r="A103" s="465" t="s">
        <v>560</v>
      </c>
      <c r="B103" s="471">
        <v>23905.45</v>
      </c>
      <c r="C103" s="471">
        <v>23905.45</v>
      </c>
      <c r="D103" s="471">
        <f t="shared" si="3"/>
        <v>0</v>
      </c>
      <c r="E103" s="452"/>
    </row>
    <row r="104" spans="1:5" x14ac:dyDescent="0.2">
      <c r="A104" s="465" t="s">
        <v>561</v>
      </c>
      <c r="B104" s="471">
        <v>134520</v>
      </c>
      <c r="C104" s="471">
        <v>143800</v>
      </c>
      <c r="D104" s="471">
        <f t="shared" si="3"/>
        <v>9280</v>
      </c>
      <c r="E104" s="452"/>
    </row>
    <row r="105" spans="1:5" x14ac:dyDescent="0.2">
      <c r="A105" s="465" t="s">
        <v>562</v>
      </c>
      <c r="B105" s="471">
        <v>75234246.180000007</v>
      </c>
      <c r="C105" s="471">
        <v>71898952.849999994</v>
      </c>
      <c r="D105" s="471">
        <f t="shared" si="3"/>
        <v>-3335293.3300000131</v>
      </c>
      <c r="E105" s="452"/>
    </row>
    <row r="106" spans="1:5" x14ac:dyDescent="0.2">
      <c r="A106" s="445"/>
      <c r="B106" s="471"/>
      <c r="C106" s="471"/>
      <c r="D106" s="471"/>
      <c r="E106" s="452">
        <v>0</v>
      </c>
    </row>
    <row r="107" spans="1:5" x14ac:dyDescent="0.2">
      <c r="A107" s="445" t="s">
        <v>522</v>
      </c>
      <c r="B107" s="471">
        <f>SUM(B108:B119)</f>
        <v>-790709.57000000007</v>
      </c>
      <c r="C107" s="471">
        <f>SUM(C108:C119)</f>
        <v>-934452.87000000011</v>
      </c>
      <c r="D107" s="471">
        <f t="shared" si="3"/>
        <v>-143743.30000000005</v>
      </c>
      <c r="E107" s="452">
        <v>0</v>
      </c>
    </row>
    <row r="108" spans="1:5" x14ac:dyDescent="0.2">
      <c r="A108" s="466" t="s">
        <v>563</v>
      </c>
      <c r="B108" s="471">
        <v>-68005.61</v>
      </c>
      <c r="C108" s="471">
        <v>-79141.429999999993</v>
      </c>
      <c r="D108" s="471">
        <f t="shared" si="3"/>
        <v>-11135.819999999992</v>
      </c>
      <c r="E108" s="452"/>
    </row>
    <row r="109" spans="1:5" x14ac:dyDescent="0.2">
      <c r="A109" s="466" t="s">
        <v>564</v>
      </c>
      <c r="B109" s="471">
        <v>-332330.92</v>
      </c>
      <c r="C109" s="471">
        <v>-341570.89</v>
      </c>
      <c r="D109" s="471">
        <f t="shared" si="3"/>
        <v>-9239.9700000000303</v>
      </c>
      <c r="E109" s="452"/>
    </row>
    <row r="110" spans="1:5" x14ac:dyDescent="0.2">
      <c r="A110" s="466" t="s">
        <v>565</v>
      </c>
      <c r="B110" s="471">
        <v>-113453.25</v>
      </c>
      <c r="C110" s="471">
        <v>-120087.37</v>
      </c>
      <c r="D110" s="471">
        <f t="shared" si="3"/>
        <v>-6634.1199999999953</v>
      </c>
      <c r="E110" s="452"/>
    </row>
    <row r="111" spans="1:5" x14ac:dyDescent="0.2">
      <c r="A111" s="466" t="s">
        <v>566</v>
      </c>
      <c r="B111" s="471">
        <v>-10450</v>
      </c>
      <c r="C111" s="471">
        <v>-14845</v>
      </c>
      <c r="D111" s="471">
        <f t="shared" si="3"/>
        <v>-4395</v>
      </c>
      <c r="E111" s="452"/>
    </row>
    <row r="112" spans="1:5" x14ac:dyDescent="0.2">
      <c r="A112" s="466" t="s">
        <v>567</v>
      </c>
      <c r="B112" s="471">
        <v>-20970.310000000001</v>
      </c>
      <c r="C112" s="471">
        <v>-27295.34</v>
      </c>
      <c r="D112" s="471">
        <f t="shared" si="3"/>
        <v>-6325.0299999999988</v>
      </c>
      <c r="E112" s="452"/>
    </row>
    <row r="113" spans="1:5" x14ac:dyDescent="0.2">
      <c r="A113" s="466" t="s">
        <v>568</v>
      </c>
      <c r="B113" s="471">
        <v>-205693.89</v>
      </c>
      <c r="C113" s="471">
        <v>-299247.45</v>
      </c>
      <c r="D113" s="471">
        <f t="shared" si="3"/>
        <v>-93553.56</v>
      </c>
      <c r="E113" s="452"/>
    </row>
    <row r="114" spans="1:5" x14ac:dyDescent="0.2">
      <c r="A114" s="466" t="s">
        <v>569</v>
      </c>
      <c r="B114" s="471">
        <v>-6235</v>
      </c>
      <c r="C114" s="471">
        <v>-8729</v>
      </c>
      <c r="D114" s="471">
        <f t="shared" si="3"/>
        <v>-2494</v>
      </c>
      <c r="E114" s="452"/>
    </row>
    <row r="115" spans="1:5" x14ac:dyDescent="0.2">
      <c r="A115" s="466" t="s">
        <v>570</v>
      </c>
      <c r="B115" s="471">
        <v>-3575</v>
      </c>
      <c r="C115" s="471">
        <v>-6435</v>
      </c>
      <c r="D115" s="471">
        <f t="shared" si="3"/>
        <v>-2860</v>
      </c>
      <c r="E115" s="452"/>
    </row>
    <row r="116" spans="1:5" x14ac:dyDescent="0.2">
      <c r="A116" s="466" t="s">
        <v>571</v>
      </c>
      <c r="B116" s="471">
        <v>-524.26</v>
      </c>
      <c r="C116" s="471">
        <v>-664.06</v>
      </c>
      <c r="D116" s="471">
        <f t="shared" si="3"/>
        <v>-139.79999999999995</v>
      </c>
      <c r="E116" s="452"/>
    </row>
    <row r="117" spans="1:5" x14ac:dyDescent="0.2">
      <c r="A117" s="466" t="s">
        <v>572</v>
      </c>
      <c r="B117" s="471">
        <v>-13755.12</v>
      </c>
      <c r="C117" s="471">
        <v>-17931.13</v>
      </c>
      <c r="D117" s="471">
        <f t="shared" si="3"/>
        <v>-4176.01</v>
      </c>
      <c r="E117" s="452"/>
    </row>
    <row r="118" spans="1:5" x14ac:dyDescent="0.2">
      <c r="A118" s="466" t="s">
        <v>573</v>
      </c>
      <c r="B118" s="471">
        <v>-6811.91</v>
      </c>
      <c r="C118" s="471">
        <v>-7075.3</v>
      </c>
      <c r="D118" s="471">
        <f t="shared" si="3"/>
        <v>-263.39000000000033</v>
      </c>
      <c r="E118" s="452"/>
    </row>
    <row r="119" spans="1:5" x14ac:dyDescent="0.2">
      <c r="A119" s="466" t="s">
        <v>574</v>
      </c>
      <c r="B119" s="471">
        <v>-8904.2999999999993</v>
      </c>
      <c r="C119" s="471">
        <v>-11430.9</v>
      </c>
      <c r="D119" s="471">
        <f t="shared" si="3"/>
        <v>-2526.6000000000004</v>
      </c>
      <c r="E119" s="452"/>
    </row>
    <row r="120" spans="1:5" x14ac:dyDescent="0.2">
      <c r="A120" s="467"/>
      <c r="B120" s="482"/>
      <c r="C120" s="482"/>
      <c r="D120" s="482"/>
      <c r="E120" s="453">
        <v>0</v>
      </c>
    </row>
    <row r="121" spans="1:5" ht="18" customHeight="1" x14ac:dyDescent="0.2">
      <c r="B121" s="480">
        <f>B87+B107</f>
        <v>75755890.570000008</v>
      </c>
      <c r="C121" s="480">
        <f>C87+C107</f>
        <v>72336033.939999983</v>
      </c>
      <c r="D121" s="480">
        <f>D87+D107</f>
        <v>-3419856.6300000129</v>
      </c>
      <c r="E121" s="443"/>
    </row>
    <row r="124" spans="1:5" ht="21.75" customHeight="1" x14ac:dyDescent="0.2">
      <c r="A124" s="271" t="s">
        <v>376</v>
      </c>
      <c r="B124" s="480" t="s">
        <v>301</v>
      </c>
      <c r="C124" s="480" t="s">
        <v>302</v>
      </c>
      <c r="D124" s="480" t="s">
        <v>303</v>
      </c>
      <c r="E124" s="450" t="s">
        <v>304</v>
      </c>
    </row>
    <row r="125" spans="1:5" x14ac:dyDescent="0.2">
      <c r="A125" s="272" t="s">
        <v>523</v>
      </c>
      <c r="B125" s="470"/>
      <c r="C125" s="470"/>
      <c r="D125" s="470"/>
      <c r="E125" s="451"/>
    </row>
    <row r="126" spans="1:5" x14ac:dyDescent="0.2">
      <c r="A126" s="445"/>
      <c r="B126" s="471"/>
      <c r="C126" s="471"/>
      <c r="D126" s="471"/>
      <c r="E126" s="452"/>
    </row>
    <row r="127" spans="1:5" x14ac:dyDescent="0.2">
      <c r="A127" s="445" t="s">
        <v>524</v>
      </c>
      <c r="B127" s="471"/>
      <c r="C127" s="471"/>
      <c r="D127" s="471"/>
      <c r="E127" s="452"/>
    </row>
    <row r="128" spans="1:5" x14ac:dyDescent="0.2">
      <c r="A128" s="468" t="s">
        <v>575</v>
      </c>
      <c r="B128" s="471">
        <v>15461.94</v>
      </c>
      <c r="C128" s="471">
        <v>118560.63</v>
      </c>
      <c r="D128" s="471">
        <f>C128-B128</f>
        <v>103098.69</v>
      </c>
      <c r="E128" s="452"/>
    </row>
    <row r="129" spans="1:5" x14ac:dyDescent="0.2">
      <c r="A129" s="468" t="s">
        <v>576</v>
      </c>
      <c r="B129" s="471">
        <v>-15461.94</v>
      </c>
      <c r="C129" s="471">
        <v>-20195.13</v>
      </c>
      <c r="D129" s="471">
        <f>C129-B129</f>
        <v>-4733.1900000000005</v>
      </c>
      <c r="E129" s="452"/>
    </row>
    <row r="130" spans="1:5" x14ac:dyDescent="0.2">
      <c r="A130" s="445"/>
      <c r="B130" s="471"/>
      <c r="C130" s="471"/>
      <c r="D130" s="471"/>
      <c r="E130" s="452"/>
    </row>
    <row r="131" spans="1:5" x14ac:dyDescent="0.2">
      <c r="A131" s="445" t="s">
        <v>522</v>
      </c>
      <c r="B131" s="471"/>
      <c r="C131" s="471"/>
      <c r="D131" s="471"/>
      <c r="E131" s="452"/>
    </row>
    <row r="132" spans="1:5" x14ac:dyDescent="0.2">
      <c r="A132" s="788"/>
      <c r="B132" s="482"/>
      <c r="C132" s="482"/>
      <c r="D132" s="482"/>
      <c r="E132" s="453"/>
    </row>
    <row r="133" spans="1:5" ht="16.5" customHeight="1" x14ac:dyDescent="0.2">
      <c r="B133" s="480">
        <f>SUM(B125:B132)</f>
        <v>0</v>
      </c>
      <c r="C133" s="480">
        <f t="shared" ref="C133:D133" si="4">SUM(C125:C132)</f>
        <v>98365.5</v>
      </c>
      <c r="D133" s="480">
        <f t="shared" si="4"/>
        <v>98365.5</v>
      </c>
      <c r="E133" s="443"/>
    </row>
    <row r="136" spans="1:5" ht="27" customHeight="1" x14ac:dyDescent="0.2">
      <c r="A136" s="271" t="s">
        <v>377</v>
      </c>
      <c r="B136" s="480" t="s">
        <v>299</v>
      </c>
    </row>
    <row r="137" spans="1:5" x14ac:dyDescent="0.2">
      <c r="A137" s="272" t="s">
        <v>525</v>
      </c>
      <c r="B137" s="470"/>
    </row>
    <row r="138" spans="1:5" x14ac:dyDescent="0.2">
      <c r="A138" s="445"/>
      <c r="B138" s="471"/>
    </row>
    <row r="139" spans="1:5" x14ac:dyDescent="0.2">
      <c r="A139" s="445"/>
      <c r="B139" s="471"/>
    </row>
    <row r="140" spans="1:5" x14ac:dyDescent="0.2">
      <c r="A140" s="445"/>
      <c r="B140" s="471"/>
    </row>
    <row r="141" spans="1:5" x14ac:dyDescent="0.2">
      <c r="A141" s="17"/>
      <c r="B141" s="482"/>
    </row>
    <row r="142" spans="1:5" ht="15" customHeight="1" x14ac:dyDescent="0.2">
      <c r="B142" s="480">
        <f>SUM(B138:B141)</f>
        <v>0</v>
      </c>
    </row>
    <row r="143" spans="1:5" x14ac:dyDescent="0.2">
      <c r="A143" s="256"/>
    </row>
    <row r="145" spans="1:5" ht="22.5" customHeight="1" x14ac:dyDescent="0.2">
      <c r="A145" s="278" t="s">
        <v>379</v>
      </c>
      <c r="B145" s="487" t="s">
        <v>299</v>
      </c>
      <c r="C145" s="488" t="s">
        <v>378</v>
      </c>
    </row>
    <row r="146" spans="1:5" x14ac:dyDescent="0.2">
      <c r="A146" s="279"/>
      <c r="B146" s="489"/>
      <c r="C146" s="490"/>
    </row>
    <row r="147" spans="1:5" x14ac:dyDescent="0.2">
      <c r="A147" s="280"/>
      <c r="B147" s="491"/>
      <c r="C147" s="492"/>
    </row>
    <row r="148" spans="1:5" x14ac:dyDescent="0.2">
      <c r="A148" s="64"/>
      <c r="B148" s="471"/>
      <c r="C148" s="471"/>
    </row>
    <row r="149" spans="1:5" x14ac:dyDescent="0.2">
      <c r="A149" s="64"/>
      <c r="B149" s="471"/>
      <c r="C149" s="471"/>
    </row>
    <row r="150" spans="1:5" x14ac:dyDescent="0.2">
      <c r="A150" s="68"/>
      <c r="B150" s="482"/>
      <c r="C150" s="482"/>
    </row>
    <row r="151" spans="1:5" ht="14.25" customHeight="1" x14ac:dyDescent="0.2">
      <c r="B151" s="480">
        <f t="shared" ref="B151" si="5">SUM(B149:B150)</f>
        <v>0</v>
      </c>
      <c r="C151" s="480"/>
    </row>
    <row r="155" spans="1:5" x14ac:dyDescent="0.2">
      <c r="A155" s="18" t="s">
        <v>6</v>
      </c>
    </row>
    <row r="157" spans="1:5" ht="20.25" customHeight="1" x14ac:dyDescent="0.2">
      <c r="A157" s="278" t="s">
        <v>527</v>
      </c>
      <c r="B157" s="487" t="s">
        <v>299</v>
      </c>
      <c r="C157" s="480" t="s">
        <v>380</v>
      </c>
      <c r="D157" s="480" t="s">
        <v>381</v>
      </c>
      <c r="E157" s="450" t="s">
        <v>382</v>
      </c>
    </row>
    <row r="158" spans="1:5" x14ac:dyDescent="0.2">
      <c r="A158" s="272" t="s">
        <v>526</v>
      </c>
      <c r="B158" s="470">
        <f>SUM(B159:B179)</f>
        <v>-1975976.96</v>
      </c>
      <c r="C158" s="470">
        <f>SUM(C159:C178)</f>
        <v>-1769878.23</v>
      </c>
      <c r="D158" s="470">
        <f>SUM(D161:D178)</f>
        <v>-117041</v>
      </c>
      <c r="E158" s="470">
        <f>SUM(E161:E178)</f>
        <v>-89058.719999999987</v>
      </c>
    </row>
    <row r="159" spans="1:5" x14ac:dyDescent="0.2">
      <c r="A159" s="445" t="s">
        <v>2158</v>
      </c>
      <c r="B159" s="471">
        <v>-45678.73</v>
      </c>
      <c r="C159" s="471">
        <v>-45679</v>
      </c>
      <c r="D159" s="471"/>
      <c r="E159" s="471"/>
    </row>
    <row r="160" spans="1:5" x14ac:dyDescent="0.2">
      <c r="A160" s="445" t="s">
        <v>2159</v>
      </c>
      <c r="B160" s="471">
        <v>-312383.99</v>
      </c>
      <c r="C160" s="471">
        <v>-312384</v>
      </c>
      <c r="D160" s="471"/>
      <c r="E160" s="471"/>
    </row>
    <row r="161" spans="1:5" x14ac:dyDescent="0.2">
      <c r="A161" s="445" t="s">
        <v>577</v>
      </c>
      <c r="B161" s="471">
        <v>-281040.15000000002</v>
      </c>
      <c r="C161" s="471">
        <v>-281040</v>
      </c>
      <c r="D161" s="471"/>
      <c r="E161" s="471"/>
    </row>
    <row r="162" spans="1:5" x14ac:dyDescent="0.2">
      <c r="A162" s="445" t="s">
        <v>767</v>
      </c>
      <c r="B162" s="471">
        <v>-4059.88</v>
      </c>
      <c r="C162" s="471">
        <v>-4060</v>
      </c>
      <c r="D162" s="471"/>
      <c r="E162" s="471"/>
    </row>
    <row r="163" spans="1:5" x14ac:dyDescent="0.2">
      <c r="A163" s="445" t="s">
        <v>578</v>
      </c>
      <c r="B163" s="471">
        <v>-7625.76</v>
      </c>
      <c r="C163" s="471">
        <v>-7626</v>
      </c>
      <c r="D163" s="471"/>
      <c r="E163" s="471"/>
    </row>
    <row r="164" spans="1:5" x14ac:dyDescent="0.2">
      <c r="A164" s="445" t="s">
        <v>2137</v>
      </c>
      <c r="B164" s="471">
        <v>-2790.2</v>
      </c>
      <c r="C164" s="471">
        <v>-2790</v>
      </c>
      <c r="D164" s="471"/>
      <c r="E164" s="471"/>
    </row>
    <row r="165" spans="1:5" x14ac:dyDescent="0.2">
      <c r="A165" s="445" t="s">
        <v>579</v>
      </c>
      <c r="B165" s="471">
        <v>-762.56</v>
      </c>
      <c r="C165" s="471">
        <v>-762.56</v>
      </c>
      <c r="D165" s="471"/>
      <c r="E165" s="471"/>
    </row>
    <row r="166" spans="1:5" x14ac:dyDescent="0.2">
      <c r="A166" s="445" t="s">
        <v>2138</v>
      </c>
      <c r="B166" s="471">
        <v>-279.02</v>
      </c>
      <c r="C166" s="471">
        <v>-279.02</v>
      </c>
      <c r="D166" s="471"/>
      <c r="E166" s="471"/>
    </row>
    <row r="167" spans="1:5" x14ac:dyDescent="0.2">
      <c r="A167" s="445" t="s">
        <v>580</v>
      </c>
      <c r="B167" s="471">
        <v>-9708.23</v>
      </c>
      <c r="C167" s="471">
        <v>-9708</v>
      </c>
      <c r="D167" s="471"/>
      <c r="E167" s="471"/>
    </row>
    <row r="168" spans="1:5" x14ac:dyDescent="0.2">
      <c r="A168" s="445" t="s">
        <v>581</v>
      </c>
      <c r="B168" s="471">
        <v>-29256.65</v>
      </c>
      <c r="C168" s="471">
        <v>-29256.65</v>
      </c>
      <c r="D168" s="471"/>
      <c r="E168" s="471"/>
    </row>
    <row r="169" spans="1:5" x14ac:dyDescent="0.2">
      <c r="A169" s="445" t="s">
        <v>2109</v>
      </c>
      <c r="B169" s="471">
        <v>-1859.28</v>
      </c>
      <c r="C169" s="471">
        <v>-1859</v>
      </c>
      <c r="D169" s="471"/>
      <c r="E169" s="471"/>
    </row>
    <row r="170" spans="1:5" x14ac:dyDescent="0.2">
      <c r="A170" s="445" t="s">
        <v>2160</v>
      </c>
      <c r="B170" s="471">
        <v>-1074433.98</v>
      </c>
      <c r="C170" s="471">
        <v>-1074434</v>
      </c>
      <c r="D170" s="471"/>
      <c r="E170" s="471"/>
    </row>
    <row r="171" spans="1:5" x14ac:dyDescent="0.2">
      <c r="A171" s="445" t="s">
        <v>2161</v>
      </c>
      <c r="B171" s="471">
        <v>-98365.5</v>
      </c>
      <c r="C171" s="471"/>
      <c r="D171" s="471">
        <v>-98366</v>
      </c>
      <c r="E171" s="471"/>
    </row>
    <row r="172" spans="1:5" x14ac:dyDescent="0.2">
      <c r="A172" s="445" t="s">
        <v>582</v>
      </c>
      <c r="B172" s="471">
        <v>-2138.9</v>
      </c>
      <c r="C172" s="471">
        <v>0</v>
      </c>
      <c r="D172" s="471">
        <v>-2139</v>
      </c>
      <c r="E172" s="471"/>
    </row>
    <row r="173" spans="1:5" x14ac:dyDescent="0.2">
      <c r="A173" s="445" t="s">
        <v>583</v>
      </c>
      <c r="B173" s="471">
        <v>-360.9</v>
      </c>
      <c r="C173" s="471"/>
      <c r="D173" s="471"/>
      <c r="E173" s="471">
        <f>B173</f>
        <v>-360.9</v>
      </c>
    </row>
    <row r="174" spans="1:5" x14ac:dyDescent="0.2">
      <c r="A174" s="445" t="s">
        <v>584</v>
      </c>
      <c r="B174" s="471">
        <v>-66510.429999999993</v>
      </c>
      <c r="C174" s="471"/>
      <c r="D174" s="471"/>
      <c r="E174" s="471">
        <f>B174</f>
        <v>-66510.429999999993</v>
      </c>
    </row>
    <row r="175" spans="1:5" x14ac:dyDescent="0.2">
      <c r="A175" s="445" t="s">
        <v>585</v>
      </c>
      <c r="B175" s="471">
        <v>-19718.84</v>
      </c>
      <c r="C175" s="471"/>
      <c r="D175" s="471">
        <v>-12986</v>
      </c>
      <c r="E175" s="471">
        <f>-29925.92+23192.49</f>
        <v>-6733.4299999999967</v>
      </c>
    </row>
    <row r="176" spans="1:5" x14ac:dyDescent="0.2">
      <c r="A176" s="445" t="s">
        <v>762</v>
      </c>
      <c r="B176" s="471">
        <v>-3550</v>
      </c>
      <c r="C176" s="471"/>
      <c r="D176" s="471">
        <f>B176</f>
        <v>-3550</v>
      </c>
      <c r="E176" s="471"/>
    </row>
    <row r="177" spans="1:5" x14ac:dyDescent="0.2">
      <c r="A177" s="445" t="s">
        <v>586</v>
      </c>
      <c r="B177" s="471">
        <v>-11400</v>
      </c>
      <c r="C177" s="471"/>
      <c r="D177" s="471"/>
      <c r="E177" s="471">
        <f t="shared" ref="E177:E178" si="6">B177</f>
        <v>-11400</v>
      </c>
    </row>
    <row r="178" spans="1:5" x14ac:dyDescent="0.2">
      <c r="A178" s="445" t="s">
        <v>587</v>
      </c>
      <c r="B178" s="471">
        <v>-4053.96</v>
      </c>
      <c r="C178" s="471"/>
      <c r="D178" s="471"/>
      <c r="E178" s="471">
        <f t="shared" si="6"/>
        <v>-4053.96</v>
      </c>
    </row>
    <row r="179" spans="1:5" x14ac:dyDescent="0.2">
      <c r="A179" s="445"/>
      <c r="B179" s="471"/>
      <c r="C179" s="471"/>
      <c r="D179" s="471"/>
      <c r="E179" s="471"/>
    </row>
    <row r="180" spans="1:5" x14ac:dyDescent="0.2">
      <c r="A180" s="445" t="s">
        <v>528</v>
      </c>
      <c r="B180" s="471"/>
      <c r="C180" s="471"/>
      <c r="D180" s="471"/>
      <c r="E180" s="452"/>
    </row>
    <row r="181" spans="1:5" x14ac:dyDescent="0.2">
      <c r="A181" s="17"/>
      <c r="B181" s="482"/>
      <c r="C181" s="482"/>
      <c r="D181" s="482"/>
      <c r="E181" s="453"/>
    </row>
    <row r="182" spans="1:5" ht="16.5" customHeight="1" x14ac:dyDescent="0.2">
      <c r="B182" s="480">
        <f>SUM(B159:B178)</f>
        <v>-1975976.96</v>
      </c>
      <c r="C182" s="480">
        <f>SUM(C159:C181)</f>
        <v>-1769878.23</v>
      </c>
      <c r="D182" s="480">
        <f>D158+D180</f>
        <v>-117041</v>
      </c>
      <c r="E182" s="480">
        <f>E158+E180</f>
        <v>-89058.719999999987</v>
      </c>
    </row>
    <row r="185" spans="1:5" ht="20.25" customHeight="1" x14ac:dyDescent="0.2">
      <c r="A185" s="278" t="s">
        <v>384</v>
      </c>
      <c r="B185" s="487" t="s">
        <v>299</v>
      </c>
      <c r="C185" s="480" t="s">
        <v>383</v>
      </c>
      <c r="D185" s="480" t="s">
        <v>378</v>
      </c>
    </row>
    <row r="186" spans="1:5" x14ac:dyDescent="0.2">
      <c r="A186" s="282" t="s">
        <v>529</v>
      </c>
      <c r="B186" s="489"/>
      <c r="C186" s="493"/>
      <c r="D186" s="494"/>
    </row>
    <row r="187" spans="1:5" x14ac:dyDescent="0.2">
      <c r="A187" s="283"/>
      <c r="B187" s="491"/>
      <c r="C187" s="495"/>
      <c r="D187" s="496"/>
    </row>
    <row r="188" spans="1:5" x14ac:dyDescent="0.2">
      <c r="A188" s="283"/>
      <c r="B188" s="491"/>
      <c r="C188" s="495"/>
      <c r="D188" s="496"/>
    </row>
    <row r="189" spans="1:5" x14ac:dyDescent="0.2">
      <c r="A189" s="284"/>
      <c r="B189" s="497"/>
      <c r="C189" s="498"/>
      <c r="D189" s="499"/>
    </row>
    <row r="190" spans="1:5" ht="16.5" customHeight="1" x14ac:dyDescent="0.2">
      <c r="B190" s="480">
        <f>SUM(B187:B189)</f>
        <v>0</v>
      </c>
      <c r="C190" s="923"/>
      <c r="D190" s="924"/>
    </row>
    <row r="193" spans="1:4" ht="27.75" customHeight="1" x14ac:dyDescent="0.2">
      <c r="A193" s="278" t="s">
        <v>385</v>
      </c>
      <c r="B193" s="487" t="s">
        <v>299</v>
      </c>
      <c r="C193" s="480" t="s">
        <v>383</v>
      </c>
      <c r="D193" s="480" t="s">
        <v>378</v>
      </c>
    </row>
    <row r="194" spans="1:4" x14ac:dyDescent="0.2">
      <c r="A194" s="282" t="s">
        <v>530</v>
      </c>
      <c r="B194" s="489"/>
      <c r="C194" s="493"/>
      <c r="D194" s="494"/>
    </row>
    <row r="195" spans="1:4" x14ac:dyDescent="0.2">
      <c r="A195" s="276"/>
      <c r="B195" s="491"/>
      <c r="C195" s="495"/>
      <c r="D195" s="496"/>
    </row>
    <row r="196" spans="1:4" x14ac:dyDescent="0.2">
      <c r="A196" s="283"/>
      <c r="B196" s="491"/>
      <c r="C196" s="495"/>
      <c r="D196" s="496"/>
    </row>
    <row r="197" spans="1:4" x14ac:dyDescent="0.2">
      <c r="A197" s="284"/>
      <c r="B197" s="497"/>
      <c r="C197" s="498"/>
      <c r="D197" s="499"/>
    </row>
    <row r="198" spans="1:4" ht="15" customHeight="1" x14ac:dyDescent="0.2">
      <c r="B198" s="480">
        <f>SUM(B196:B197)</f>
        <v>0</v>
      </c>
      <c r="C198" s="923"/>
      <c r="D198" s="924"/>
    </row>
    <row r="199" spans="1:4" x14ac:dyDescent="0.2">
      <c r="A199" s="256"/>
    </row>
    <row r="201" spans="1:4" ht="24" customHeight="1" x14ac:dyDescent="0.2">
      <c r="A201" s="278" t="s">
        <v>386</v>
      </c>
      <c r="B201" s="487" t="s">
        <v>299</v>
      </c>
      <c r="C201" s="480" t="s">
        <v>383</v>
      </c>
      <c r="D201" s="480" t="s">
        <v>378</v>
      </c>
    </row>
    <row r="202" spans="1:4" x14ac:dyDescent="0.2">
      <c r="A202" s="282" t="s">
        <v>531</v>
      </c>
      <c r="B202" s="489"/>
      <c r="C202" s="493"/>
      <c r="D202" s="494"/>
    </row>
    <row r="203" spans="1:4" x14ac:dyDescent="0.2">
      <c r="A203" s="283"/>
      <c r="B203" s="491"/>
      <c r="C203" s="495"/>
      <c r="D203" s="496"/>
    </row>
    <row r="204" spans="1:4" x14ac:dyDescent="0.2">
      <c r="A204" s="283"/>
      <c r="B204" s="491"/>
      <c r="C204" s="495"/>
      <c r="D204" s="496"/>
    </row>
    <row r="205" spans="1:4" x14ac:dyDescent="0.2">
      <c r="A205" s="284"/>
      <c r="B205" s="497"/>
      <c r="C205" s="498"/>
      <c r="D205" s="499"/>
    </row>
    <row r="206" spans="1:4" ht="16.5" customHeight="1" x14ac:dyDescent="0.2">
      <c r="B206" s="480">
        <f>SUM(B203:B205)</f>
        <v>0</v>
      </c>
      <c r="C206" s="923"/>
      <c r="D206" s="924"/>
    </row>
    <row r="208" spans="1:4" ht="24" customHeight="1" x14ac:dyDescent="0.2">
      <c r="A208" s="278" t="s">
        <v>387</v>
      </c>
      <c r="B208" s="487" t="s">
        <v>299</v>
      </c>
      <c r="C208" s="500" t="s">
        <v>383</v>
      </c>
      <c r="D208" s="500" t="s">
        <v>307</v>
      </c>
    </row>
    <row r="209" spans="1:4" x14ac:dyDescent="0.2">
      <c r="A209" s="282" t="s">
        <v>532</v>
      </c>
      <c r="B209" s="470"/>
      <c r="C209" s="470">
        <v>0</v>
      </c>
      <c r="D209" s="470">
        <v>0</v>
      </c>
    </row>
    <row r="210" spans="1:4" x14ac:dyDescent="0.2">
      <c r="A210" s="445"/>
      <c r="B210" s="471"/>
      <c r="C210" s="471">
        <v>0</v>
      </c>
      <c r="D210" s="471">
        <v>0</v>
      </c>
    </row>
    <row r="211" spans="1:4" x14ac:dyDescent="0.2">
      <c r="A211" s="445"/>
      <c r="B211" s="471"/>
      <c r="C211" s="471"/>
      <c r="D211" s="471"/>
    </row>
    <row r="212" spans="1:4" x14ac:dyDescent="0.2">
      <c r="A212" s="17"/>
      <c r="B212" s="501"/>
      <c r="C212" s="501">
        <v>0</v>
      </c>
      <c r="D212" s="501">
        <v>0</v>
      </c>
    </row>
    <row r="213" spans="1:4" ht="18.75" customHeight="1" x14ac:dyDescent="0.2">
      <c r="B213" s="480">
        <f>SUM(B210:B212)</f>
        <v>0</v>
      </c>
      <c r="C213" s="923"/>
      <c r="D213" s="924"/>
    </row>
    <row r="216" spans="1:4" x14ac:dyDescent="0.2">
      <c r="A216" s="18" t="s">
        <v>390</v>
      </c>
    </row>
    <row r="217" spans="1:4" x14ac:dyDescent="0.2">
      <c r="A217" s="18"/>
    </row>
    <row r="218" spans="1:4" x14ac:dyDescent="0.2">
      <c r="A218" s="18" t="s">
        <v>388</v>
      </c>
    </row>
    <row r="220" spans="1:4" ht="24" customHeight="1" x14ac:dyDescent="0.2">
      <c r="A220" s="285" t="s">
        <v>305</v>
      </c>
      <c r="B220" s="487" t="s">
        <v>299</v>
      </c>
      <c r="C220" s="480" t="s">
        <v>306</v>
      </c>
      <c r="D220" s="480" t="s">
        <v>307</v>
      </c>
    </row>
    <row r="221" spans="1:4" x14ac:dyDescent="0.2">
      <c r="A221" s="282" t="s">
        <v>533</v>
      </c>
      <c r="B221" s="470">
        <f>SUM(B222:B227)</f>
        <v>-1709792.39</v>
      </c>
      <c r="C221" s="786"/>
      <c r="D221" s="470"/>
    </row>
    <row r="222" spans="1:4" x14ac:dyDescent="0.2">
      <c r="A222" s="276" t="s">
        <v>688</v>
      </c>
      <c r="B222" s="471">
        <v>-427190</v>
      </c>
      <c r="C222" s="784"/>
      <c r="D222" s="471"/>
    </row>
    <row r="223" spans="1:4" x14ac:dyDescent="0.2">
      <c r="A223" s="276" t="s">
        <v>768</v>
      </c>
      <c r="B223" s="471">
        <v>-66100</v>
      </c>
      <c r="C223" s="784"/>
      <c r="D223" s="471"/>
    </row>
    <row r="224" spans="1:4" x14ac:dyDescent="0.2">
      <c r="A224" s="276" t="s">
        <v>822</v>
      </c>
      <c r="B224" s="471">
        <v>-1829.48</v>
      </c>
      <c r="C224" s="784"/>
      <c r="D224" s="471"/>
    </row>
    <row r="225" spans="1:4" x14ac:dyDescent="0.2">
      <c r="A225" s="276" t="s">
        <v>823</v>
      </c>
      <c r="B225" s="471">
        <v>-285000</v>
      </c>
      <c r="C225" s="784"/>
      <c r="D225" s="471"/>
    </row>
    <row r="226" spans="1:4" x14ac:dyDescent="0.2">
      <c r="A226" s="276" t="s">
        <v>689</v>
      </c>
      <c r="B226" s="471">
        <v>-632090</v>
      </c>
      <c r="C226" s="784"/>
      <c r="D226" s="471"/>
    </row>
    <row r="227" spans="1:4" x14ac:dyDescent="0.2">
      <c r="A227" s="276" t="s">
        <v>690</v>
      </c>
      <c r="B227" s="471">
        <v>-297582.90999999997</v>
      </c>
      <c r="C227" s="784"/>
      <c r="D227" s="471"/>
    </row>
    <row r="228" spans="1:4" x14ac:dyDescent="0.2">
      <c r="A228" s="276"/>
      <c r="B228" s="471"/>
      <c r="C228" s="784"/>
      <c r="D228" s="471"/>
    </row>
    <row r="229" spans="1:4" ht="25.5" x14ac:dyDescent="0.2">
      <c r="A229" s="794" t="s">
        <v>534</v>
      </c>
      <c r="B229" s="471">
        <f>SUM(B230:B235)</f>
        <v>-15524795.09</v>
      </c>
      <c r="C229" s="784"/>
      <c r="D229" s="471"/>
    </row>
    <row r="230" spans="1:4" x14ac:dyDescent="0.2">
      <c r="A230" s="794" t="s">
        <v>588</v>
      </c>
      <c r="B230" s="471">
        <v>-9179851.0299999993</v>
      </c>
      <c r="C230" s="784"/>
      <c r="D230" s="471"/>
    </row>
    <row r="231" spans="1:4" x14ac:dyDescent="0.2">
      <c r="A231" s="794" t="s">
        <v>589</v>
      </c>
      <c r="B231" s="471">
        <v>-554161.22</v>
      </c>
      <c r="C231" s="784"/>
      <c r="D231" s="471"/>
    </row>
    <row r="232" spans="1:4" x14ac:dyDescent="0.2">
      <c r="A232" s="794" t="s">
        <v>590</v>
      </c>
      <c r="B232" s="471">
        <v>-5455671.6699999999</v>
      </c>
      <c r="C232" s="784"/>
      <c r="D232" s="471"/>
    </row>
    <row r="233" spans="1:4" x14ac:dyDescent="0.2">
      <c r="A233" s="794" t="s">
        <v>591</v>
      </c>
      <c r="B233" s="471">
        <v>-235111.17</v>
      </c>
      <c r="C233" s="784"/>
      <c r="D233" s="471"/>
    </row>
    <row r="234" spans="1:4" x14ac:dyDescent="0.2">
      <c r="A234" s="794" t="s">
        <v>2162</v>
      </c>
      <c r="B234" s="471">
        <v>-30400</v>
      </c>
      <c r="C234" s="784"/>
      <c r="D234" s="471"/>
    </row>
    <row r="235" spans="1:4" x14ac:dyDescent="0.2">
      <c r="A235" s="794" t="s">
        <v>2163</v>
      </c>
      <c r="B235" s="471">
        <v>-69600</v>
      </c>
      <c r="C235" s="784"/>
      <c r="D235" s="471"/>
    </row>
    <row r="236" spans="1:4" x14ac:dyDescent="0.2">
      <c r="A236" s="794"/>
      <c r="B236" s="471"/>
      <c r="C236" s="784"/>
      <c r="D236" s="471"/>
    </row>
    <row r="237" spans="1:4" x14ac:dyDescent="0.2">
      <c r="A237" s="277"/>
      <c r="B237" s="482"/>
      <c r="C237" s="787"/>
      <c r="D237" s="482"/>
    </row>
    <row r="238" spans="1:4" ht="15.75" customHeight="1" x14ac:dyDescent="0.2">
      <c r="B238" s="480">
        <f>B221+B229</f>
        <v>-17234587.48</v>
      </c>
      <c r="C238" s="923"/>
      <c r="D238" s="924"/>
    </row>
    <row r="241" spans="1:4" ht="24.75" customHeight="1" x14ac:dyDescent="0.2">
      <c r="A241" s="285" t="s">
        <v>405</v>
      </c>
      <c r="B241" s="502" t="s">
        <v>299</v>
      </c>
      <c r="C241" s="480" t="s">
        <v>306</v>
      </c>
      <c r="D241" s="480" t="s">
        <v>307</v>
      </c>
    </row>
    <row r="242" spans="1:4" ht="21" customHeight="1" x14ac:dyDescent="0.2">
      <c r="A242" s="469" t="s">
        <v>593</v>
      </c>
      <c r="B242" s="470"/>
      <c r="C242" s="470"/>
      <c r="D242" s="470"/>
    </row>
    <row r="243" spans="1:4" x14ac:dyDescent="0.2">
      <c r="A243" s="445" t="s">
        <v>592</v>
      </c>
      <c r="B243" s="471">
        <v>-19.48</v>
      </c>
      <c r="C243" s="471"/>
      <c r="D243" s="471"/>
    </row>
    <row r="244" spans="1:4" x14ac:dyDescent="0.2">
      <c r="A244" s="445"/>
      <c r="B244" s="471"/>
      <c r="C244" s="471"/>
      <c r="D244" s="471"/>
    </row>
    <row r="245" spans="1:4" x14ac:dyDescent="0.2">
      <c r="A245" s="17"/>
      <c r="B245" s="482"/>
      <c r="C245" s="482"/>
      <c r="D245" s="482"/>
    </row>
    <row r="246" spans="1:4" ht="16.5" customHeight="1" x14ac:dyDescent="0.2">
      <c r="B246" s="480">
        <f>SUM(B242:B245)</f>
        <v>-19.48</v>
      </c>
      <c r="C246" s="923"/>
      <c r="D246" s="924"/>
    </row>
    <row r="250" spans="1:4" x14ac:dyDescent="0.2">
      <c r="A250" s="18" t="s">
        <v>79</v>
      </c>
    </row>
    <row r="252" spans="1:4" ht="26.25" customHeight="1" x14ac:dyDescent="0.2">
      <c r="A252" s="285" t="s">
        <v>308</v>
      </c>
      <c r="B252" s="502" t="s">
        <v>299</v>
      </c>
      <c r="C252" s="480" t="s">
        <v>309</v>
      </c>
      <c r="D252" s="480" t="s">
        <v>310</v>
      </c>
    </row>
    <row r="253" spans="1:4" x14ac:dyDescent="0.2">
      <c r="A253" s="272" t="s">
        <v>535</v>
      </c>
      <c r="B253" s="470">
        <f>SUM(B254:B347)</f>
        <v>16883674.469999991</v>
      </c>
      <c r="C253" s="470">
        <f>SUM(C254:C347)</f>
        <v>100.03</v>
      </c>
      <c r="D253" s="470"/>
    </row>
    <row r="254" spans="1:4" x14ac:dyDescent="0.2">
      <c r="A254" s="445" t="s">
        <v>594</v>
      </c>
      <c r="B254" s="471">
        <v>2336646.65</v>
      </c>
      <c r="C254" s="471">
        <v>13.84</v>
      </c>
      <c r="D254" s="471"/>
    </row>
    <row r="255" spans="1:4" x14ac:dyDescent="0.2">
      <c r="A255" s="445" t="s">
        <v>2164</v>
      </c>
      <c r="B255" s="471">
        <v>256714.69</v>
      </c>
      <c r="C255" s="471">
        <v>1.52</v>
      </c>
      <c r="D255" s="471"/>
    </row>
    <row r="256" spans="1:4" x14ac:dyDescent="0.2">
      <c r="A256" s="445" t="s">
        <v>748</v>
      </c>
      <c r="B256" s="471">
        <v>21240</v>
      </c>
      <c r="C256" s="471">
        <v>0.13</v>
      </c>
      <c r="D256" s="471"/>
    </row>
    <row r="257" spans="1:4" x14ac:dyDescent="0.2">
      <c r="A257" s="445" t="s">
        <v>595</v>
      </c>
      <c r="B257" s="471">
        <v>21587.17</v>
      </c>
      <c r="C257" s="471">
        <v>0.13</v>
      </c>
      <c r="D257" s="471"/>
    </row>
    <row r="258" spans="1:4" x14ac:dyDescent="0.2">
      <c r="A258" s="445" t="s">
        <v>2110</v>
      </c>
      <c r="B258" s="471">
        <v>1003015.11</v>
      </c>
      <c r="C258" s="471">
        <v>5.94</v>
      </c>
      <c r="D258" s="471"/>
    </row>
    <row r="259" spans="1:4" x14ac:dyDescent="0.2">
      <c r="A259" s="445" t="s">
        <v>2111</v>
      </c>
      <c r="B259" s="471">
        <v>112410.61</v>
      </c>
      <c r="C259" s="471">
        <v>0.67</v>
      </c>
      <c r="D259" s="471"/>
    </row>
    <row r="260" spans="1:4" x14ac:dyDescent="0.2">
      <c r="A260" s="445" t="s">
        <v>596</v>
      </c>
      <c r="B260" s="471">
        <v>1653774.97</v>
      </c>
      <c r="C260" s="471">
        <v>9.8000000000000007</v>
      </c>
      <c r="D260" s="471"/>
    </row>
    <row r="261" spans="1:4" x14ac:dyDescent="0.2">
      <c r="A261" s="445" t="s">
        <v>2165</v>
      </c>
      <c r="B261" s="471">
        <v>690576.82</v>
      </c>
      <c r="C261" s="471">
        <v>4.09</v>
      </c>
      <c r="D261" s="471"/>
    </row>
    <row r="262" spans="1:4" x14ac:dyDescent="0.2">
      <c r="A262" s="445" t="s">
        <v>824</v>
      </c>
      <c r="B262" s="471">
        <v>57870.29</v>
      </c>
      <c r="C262" s="471">
        <v>0.34</v>
      </c>
      <c r="D262" s="471"/>
    </row>
    <row r="263" spans="1:4" x14ac:dyDescent="0.2">
      <c r="A263" s="445" t="s">
        <v>825</v>
      </c>
      <c r="B263" s="471">
        <v>310447.24</v>
      </c>
      <c r="C263" s="471">
        <v>1.84</v>
      </c>
      <c r="D263" s="471"/>
    </row>
    <row r="264" spans="1:4" x14ac:dyDescent="0.2">
      <c r="A264" s="445" t="s">
        <v>597</v>
      </c>
      <c r="B264" s="471">
        <v>1423509.23</v>
      </c>
      <c r="C264" s="471">
        <v>8.43</v>
      </c>
      <c r="D264" s="471"/>
    </row>
    <row r="265" spans="1:4" x14ac:dyDescent="0.2">
      <c r="A265" s="445" t="s">
        <v>826</v>
      </c>
      <c r="B265" s="471">
        <v>33000</v>
      </c>
      <c r="C265" s="471">
        <v>0.2</v>
      </c>
      <c r="D265" s="471"/>
    </row>
    <row r="266" spans="1:4" x14ac:dyDescent="0.2">
      <c r="A266" s="445" t="s">
        <v>598</v>
      </c>
      <c r="B266" s="471">
        <v>1251721.79</v>
      </c>
      <c r="C266" s="471">
        <v>7.41</v>
      </c>
      <c r="D266" s="471"/>
    </row>
    <row r="267" spans="1:4" x14ac:dyDescent="0.2">
      <c r="A267" s="445" t="s">
        <v>2112</v>
      </c>
      <c r="B267" s="471">
        <v>43519.79</v>
      </c>
      <c r="C267" s="471">
        <v>0.26</v>
      </c>
      <c r="D267" s="471"/>
    </row>
    <row r="268" spans="1:4" x14ac:dyDescent="0.2">
      <c r="A268" s="445" t="s">
        <v>769</v>
      </c>
      <c r="B268" s="471">
        <v>33581.57</v>
      </c>
      <c r="C268" s="471">
        <v>0.2</v>
      </c>
      <c r="D268" s="471"/>
    </row>
    <row r="269" spans="1:4" x14ac:dyDescent="0.2">
      <c r="A269" s="445" t="s">
        <v>2113</v>
      </c>
      <c r="B269" s="471">
        <v>1065.9000000000001</v>
      </c>
      <c r="C269" s="471">
        <v>0.01</v>
      </c>
      <c r="D269" s="471"/>
    </row>
    <row r="270" spans="1:4" x14ac:dyDescent="0.2">
      <c r="A270" s="445" t="s">
        <v>2114</v>
      </c>
      <c r="B270" s="471">
        <v>32504.04</v>
      </c>
      <c r="C270" s="471">
        <v>0.19</v>
      </c>
      <c r="D270" s="471"/>
    </row>
    <row r="271" spans="1:4" x14ac:dyDescent="0.2">
      <c r="A271" s="445" t="s">
        <v>599</v>
      </c>
      <c r="B271" s="471">
        <v>19980</v>
      </c>
      <c r="C271" s="471">
        <v>0.12</v>
      </c>
      <c r="D271" s="471"/>
    </row>
    <row r="272" spans="1:4" x14ac:dyDescent="0.2">
      <c r="A272" s="445" t="s">
        <v>2115</v>
      </c>
      <c r="B272" s="471">
        <v>29894.12</v>
      </c>
      <c r="C272" s="471">
        <v>0.18</v>
      </c>
      <c r="D272" s="471"/>
    </row>
    <row r="273" spans="1:4" x14ac:dyDescent="0.2">
      <c r="A273" s="445" t="s">
        <v>770</v>
      </c>
      <c r="B273" s="471">
        <v>7311.41</v>
      </c>
      <c r="C273" s="471">
        <v>0.04</v>
      </c>
      <c r="D273" s="471"/>
    </row>
    <row r="274" spans="1:4" x14ac:dyDescent="0.2">
      <c r="A274" s="445" t="s">
        <v>2116</v>
      </c>
      <c r="B274" s="471">
        <v>22680</v>
      </c>
      <c r="C274" s="471">
        <v>0.13</v>
      </c>
      <c r="D274" s="471"/>
    </row>
    <row r="275" spans="1:4" x14ac:dyDescent="0.2">
      <c r="A275" s="445" t="s">
        <v>827</v>
      </c>
      <c r="B275" s="471">
        <v>70</v>
      </c>
      <c r="C275" s="471">
        <v>0</v>
      </c>
      <c r="D275" s="471"/>
    </row>
    <row r="276" spans="1:4" x14ac:dyDescent="0.2">
      <c r="A276" s="445" t="s">
        <v>771</v>
      </c>
      <c r="B276" s="471">
        <v>17997.95</v>
      </c>
      <c r="C276" s="471">
        <v>0.11</v>
      </c>
      <c r="D276" s="471"/>
    </row>
    <row r="277" spans="1:4" x14ac:dyDescent="0.2">
      <c r="A277" s="445" t="s">
        <v>2166</v>
      </c>
      <c r="B277" s="471">
        <v>31438.65</v>
      </c>
      <c r="C277" s="471">
        <v>0.19</v>
      </c>
      <c r="D277" s="471"/>
    </row>
    <row r="278" spans="1:4" x14ac:dyDescent="0.2">
      <c r="A278" s="445" t="s">
        <v>772</v>
      </c>
      <c r="B278" s="471">
        <v>106288.86</v>
      </c>
      <c r="C278" s="471">
        <v>0.63</v>
      </c>
      <c r="D278" s="471"/>
    </row>
    <row r="279" spans="1:4" x14ac:dyDescent="0.2">
      <c r="A279" s="445" t="s">
        <v>2139</v>
      </c>
      <c r="B279" s="471">
        <v>12882.29</v>
      </c>
      <c r="C279" s="471">
        <v>0.08</v>
      </c>
      <c r="D279" s="471"/>
    </row>
    <row r="280" spans="1:4" x14ac:dyDescent="0.2">
      <c r="A280" s="445" t="s">
        <v>600</v>
      </c>
      <c r="B280" s="471">
        <v>47396.5</v>
      </c>
      <c r="C280" s="471">
        <v>0.28000000000000003</v>
      </c>
      <c r="D280" s="471"/>
    </row>
    <row r="281" spans="1:4" x14ac:dyDescent="0.2">
      <c r="A281" s="445" t="s">
        <v>2167</v>
      </c>
      <c r="B281" s="471">
        <v>983.15</v>
      </c>
      <c r="C281" s="471">
        <v>0.01</v>
      </c>
      <c r="D281" s="471"/>
    </row>
    <row r="282" spans="1:4" x14ac:dyDescent="0.2">
      <c r="A282" s="445" t="s">
        <v>2117</v>
      </c>
      <c r="B282" s="471">
        <v>6446.72</v>
      </c>
      <c r="C282" s="471">
        <v>0.04</v>
      </c>
      <c r="D282" s="471"/>
    </row>
    <row r="283" spans="1:4" x14ac:dyDescent="0.2">
      <c r="A283" s="445" t="s">
        <v>601</v>
      </c>
      <c r="B283" s="471">
        <v>117990.79</v>
      </c>
      <c r="C283" s="471">
        <v>0.7</v>
      </c>
      <c r="D283" s="471"/>
    </row>
    <row r="284" spans="1:4" x14ac:dyDescent="0.2">
      <c r="A284" s="445" t="s">
        <v>2168</v>
      </c>
      <c r="B284" s="471">
        <v>16998.64</v>
      </c>
      <c r="C284" s="471">
        <v>0.1</v>
      </c>
      <c r="D284" s="471"/>
    </row>
    <row r="285" spans="1:4" x14ac:dyDescent="0.2">
      <c r="A285" s="445" t="s">
        <v>2118</v>
      </c>
      <c r="B285" s="471">
        <v>4856.8500000000004</v>
      </c>
      <c r="C285" s="471">
        <v>0.03</v>
      </c>
      <c r="D285" s="471"/>
    </row>
    <row r="286" spans="1:4" x14ac:dyDescent="0.2">
      <c r="A286" s="445" t="s">
        <v>2169</v>
      </c>
      <c r="B286" s="471">
        <v>9836.01</v>
      </c>
      <c r="C286" s="471">
        <v>0.06</v>
      </c>
      <c r="D286" s="471"/>
    </row>
    <row r="287" spans="1:4" x14ac:dyDescent="0.2">
      <c r="A287" s="445" t="s">
        <v>602</v>
      </c>
      <c r="B287" s="471">
        <v>7419.91</v>
      </c>
      <c r="C287" s="471">
        <v>0.04</v>
      </c>
      <c r="D287" s="471"/>
    </row>
    <row r="288" spans="1:4" x14ac:dyDescent="0.2">
      <c r="A288" s="445" t="s">
        <v>773</v>
      </c>
      <c r="B288" s="471">
        <v>535.5</v>
      </c>
      <c r="C288" s="471">
        <v>0</v>
      </c>
      <c r="D288" s="471"/>
    </row>
    <row r="289" spans="1:4" x14ac:dyDescent="0.2">
      <c r="A289" s="445" t="s">
        <v>2140</v>
      </c>
      <c r="B289" s="471">
        <v>1245.77</v>
      </c>
      <c r="C289" s="471">
        <v>0.01</v>
      </c>
      <c r="D289" s="471"/>
    </row>
    <row r="290" spans="1:4" x14ac:dyDescent="0.2">
      <c r="A290" s="445" t="s">
        <v>2141</v>
      </c>
      <c r="B290" s="471">
        <v>36041.86</v>
      </c>
      <c r="C290" s="471">
        <v>0.21</v>
      </c>
      <c r="D290" s="471"/>
    </row>
    <row r="291" spans="1:4" x14ac:dyDescent="0.2">
      <c r="A291" s="445" t="s">
        <v>2170</v>
      </c>
      <c r="B291" s="471">
        <v>7594.59</v>
      </c>
      <c r="C291" s="471">
        <v>0.05</v>
      </c>
      <c r="D291" s="471"/>
    </row>
    <row r="292" spans="1:4" x14ac:dyDescent="0.2">
      <c r="A292" s="445" t="s">
        <v>774</v>
      </c>
      <c r="B292" s="471">
        <v>164</v>
      </c>
      <c r="C292" s="471">
        <v>0</v>
      </c>
      <c r="D292" s="471"/>
    </row>
    <row r="293" spans="1:4" x14ac:dyDescent="0.2">
      <c r="A293" s="445" t="s">
        <v>2119</v>
      </c>
      <c r="B293" s="471">
        <v>3636.14</v>
      </c>
      <c r="C293" s="471">
        <v>0.02</v>
      </c>
      <c r="D293" s="471"/>
    </row>
    <row r="294" spans="1:4" x14ac:dyDescent="0.2">
      <c r="A294" s="445" t="s">
        <v>603</v>
      </c>
      <c r="B294" s="471">
        <v>99758</v>
      </c>
      <c r="C294" s="471">
        <v>0.59</v>
      </c>
      <c r="D294" s="471"/>
    </row>
    <row r="295" spans="1:4" x14ac:dyDescent="0.2">
      <c r="A295" s="445" t="s">
        <v>604</v>
      </c>
      <c r="B295" s="471">
        <v>16366</v>
      </c>
      <c r="C295" s="471">
        <v>0.1</v>
      </c>
      <c r="D295" s="471"/>
    </row>
    <row r="296" spans="1:4" x14ac:dyDescent="0.2">
      <c r="A296" s="445" t="s">
        <v>605</v>
      </c>
      <c r="B296" s="471">
        <v>41000</v>
      </c>
      <c r="C296" s="471">
        <v>0.24</v>
      </c>
      <c r="D296" s="471"/>
    </row>
    <row r="297" spans="1:4" x14ac:dyDescent="0.2">
      <c r="A297" s="445" t="s">
        <v>691</v>
      </c>
      <c r="B297" s="471">
        <v>13660.48</v>
      </c>
      <c r="C297" s="471">
        <v>0.08</v>
      </c>
      <c r="D297" s="471"/>
    </row>
    <row r="298" spans="1:4" x14ac:dyDescent="0.2">
      <c r="A298" s="445" t="s">
        <v>2171</v>
      </c>
      <c r="B298" s="471">
        <v>6690</v>
      </c>
      <c r="C298" s="471">
        <v>0.04</v>
      </c>
      <c r="D298" s="471"/>
    </row>
    <row r="299" spans="1:4" x14ac:dyDescent="0.2">
      <c r="A299" s="445" t="s">
        <v>775</v>
      </c>
      <c r="B299" s="471">
        <v>22069.86</v>
      </c>
      <c r="C299" s="471">
        <v>0.13</v>
      </c>
      <c r="D299" s="471"/>
    </row>
    <row r="300" spans="1:4" x14ac:dyDescent="0.2">
      <c r="A300" s="445" t="s">
        <v>692</v>
      </c>
      <c r="B300" s="471">
        <v>393159.66</v>
      </c>
      <c r="C300" s="471">
        <v>2.33</v>
      </c>
      <c r="D300" s="471"/>
    </row>
    <row r="301" spans="1:4" x14ac:dyDescent="0.2">
      <c r="A301" s="445" t="s">
        <v>2120</v>
      </c>
      <c r="B301" s="471">
        <v>55880</v>
      </c>
      <c r="C301" s="471">
        <v>0.33</v>
      </c>
      <c r="D301" s="471"/>
    </row>
    <row r="302" spans="1:4" x14ac:dyDescent="0.2">
      <c r="A302" s="445" t="s">
        <v>2121</v>
      </c>
      <c r="B302" s="471">
        <v>368039.59</v>
      </c>
      <c r="C302" s="471">
        <v>2.1800000000000002</v>
      </c>
      <c r="D302" s="471"/>
    </row>
    <row r="303" spans="1:4" x14ac:dyDescent="0.2">
      <c r="A303" s="445" t="s">
        <v>2122</v>
      </c>
      <c r="B303" s="471">
        <v>109519.19</v>
      </c>
      <c r="C303" s="471">
        <v>0.65</v>
      </c>
      <c r="D303" s="471"/>
    </row>
    <row r="304" spans="1:4" x14ac:dyDescent="0.2">
      <c r="A304" s="445" t="s">
        <v>828</v>
      </c>
      <c r="B304" s="471">
        <v>19933.330000000002</v>
      </c>
      <c r="C304" s="471">
        <v>0.12</v>
      </c>
      <c r="D304" s="471"/>
    </row>
    <row r="305" spans="1:4" x14ac:dyDescent="0.2">
      <c r="A305" s="445" t="s">
        <v>776</v>
      </c>
      <c r="B305" s="471">
        <v>1087466.83</v>
      </c>
      <c r="C305" s="471">
        <v>6.44</v>
      </c>
      <c r="D305" s="471"/>
    </row>
    <row r="306" spans="1:4" x14ac:dyDescent="0.2">
      <c r="A306" s="445" t="s">
        <v>2123</v>
      </c>
      <c r="B306" s="471">
        <v>6496</v>
      </c>
      <c r="C306" s="471">
        <v>0.04</v>
      </c>
      <c r="D306" s="471"/>
    </row>
    <row r="307" spans="1:4" x14ac:dyDescent="0.2">
      <c r="A307" s="445" t="s">
        <v>693</v>
      </c>
      <c r="B307" s="471">
        <v>2101469.29</v>
      </c>
      <c r="C307" s="471">
        <v>12.45</v>
      </c>
      <c r="D307" s="471"/>
    </row>
    <row r="308" spans="1:4" x14ac:dyDescent="0.2">
      <c r="A308" s="445" t="s">
        <v>2124</v>
      </c>
      <c r="B308" s="471">
        <v>4733.1899999999996</v>
      </c>
      <c r="C308" s="471">
        <v>0.03</v>
      </c>
      <c r="D308" s="471"/>
    </row>
    <row r="309" spans="1:4" x14ac:dyDescent="0.2">
      <c r="A309" s="445" t="s">
        <v>606</v>
      </c>
      <c r="B309" s="471">
        <v>44769.03</v>
      </c>
      <c r="C309" s="471">
        <v>0.27</v>
      </c>
      <c r="D309" s="471"/>
    </row>
    <row r="310" spans="1:4" x14ac:dyDescent="0.2">
      <c r="A310" s="445" t="s">
        <v>829</v>
      </c>
      <c r="B310" s="471">
        <v>144137.5</v>
      </c>
      <c r="C310" s="471">
        <v>0.85</v>
      </c>
      <c r="D310" s="471"/>
    </row>
    <row r="311" spans="1:4" x14ac:dyDescent="0.2">
      <c r="A311" s="445" t="s">
        <v>830</v>
      </c>
      <c r="B311" s="471">
        <v>283340.27</v>
      </c>
      <c r="C311" s="471">
        <v>1.68</v>
      </c>
      <c r="D311" s="471"/>
    </row>
    <row r="312" spans="1:4" x14ac:dyDescent="0.2">
      <c r="A312" s="445" t="s">
        <v>2172</v>
      </c>
      <c r="B312" s="471">
        <v>13273.09</v>
      </c>
      <c r="C312" s="471">
        <v>0.08</v>
      </c>
      <c r="D312" s="471"/>
    </row>
    <row r="313" spans="1:4" x14ac:dyDescent="0.2">
      <c r="A313" s="445" t="s">
        <v>2125</v>
      </c>
      <c r="B313" s="471">
        <v>42120.73</v>
      </c>
      <c r="C313" s="471">
        <v>0.25</v>
      </c>
      <c r="D313" s="471"/>
    </row>
    <row r="314" spans="1:4" x14ac:dyDescent="0.2">
      <c r="A314" s="445" t="s">
        <v>2142</v>
      </c>
      <c r="B314" s="471">
        <v>11250</v>
      </c>
      <c r="C314" s="471">
        <v>7.0000000000000007E-2</v>
      </c>
      <c r="D314" s="471"/>
    </row>
    <row r="315" spans="1:4" x14ac:dyDescent="0.2">
      <c r="A315" s="445" t="s">
        <v>831</v>
      </c>
      <c r="B315" s="471">
        <v>16298</v>
      </c>
      <c r="C315" s="471">
        <v>0.1</v>
      </c>
      <c r="D315" s="471"/>
    </row>
    <row r="316" spans="1:4" x14ac:dyDescent="0.2">
      <c r="A316" s="445" t="s">
        <v>777</v>
      </c>
      <c r="B316" s="471">
        <v>49105.03</v>
      </c>
      <c r="C316" s="471">
        <v>0.28999999999999998</v>
      </c>
      <c r="D316" s="471"/>
    </row>
    <row r="317" spans="1:4" x14ac:dyDescent="0.2">
      <c r="A317" s="445" t="s">
        <v>2126</v>
      </c>
      <c r="B317" s="471">
        <v>9169.7999999999993</v>
      </c>
      <c r="C317" s="471">
        <v>0.05</v>
      </c>
      <c r="D317" s="471"/>
    </row>
    <row r="318" spans="1:4" x14ac:dyDescent="0.2">
      <c r="A318" s="445" t="s">
        <v>2127</v>
      </c>
      <c r="B318" s="471">
        <v>13456</v>
      </c>
      <c r="C318" s="471">
        <v>0.08</v>
      </c>
      <c r="D318" s="471"/>
    </row>
    <row r="319" spans="1:4" x14ac:dyDescent="0.2">
      <c r="A319" s="445" t="s">
        <v>778</v>
      </c>
      <c r="B319" s="471">
        <v>203888.64000000001</v>
      </c>
      <c r="C319" s="471">
        <v>1.21</v>
      </c>
      <c r="D319" s="471"/>
    </row>
    <row r="320" spans="1:4" x14ac:dyDescent="0.2">
      <c r="A320" s="445" t="s">
        <v>2173</v>
      </c>
      <c r="B320" s="471">
        <v>4060</v>
      </c>
      <c r="C320" s="471">
        <v>0.02</v>
      </c>
      <c r="D320" s="471"/>
    </row>
    <row r="321" spans="1:4" x14ac:dyDescent="0.2">
      <c r="A321" s="445" t="s">
        <v>779</v>
      </c>
      <c r="B321" s="471">
        <v>7883.58</v>
      </c>
      <c r="C321" s="471">
        <v>0.05</v>
      </c>
      <c r="D321" s="471"/>
    </row>
    <row r="322" spans="1:4" x14ac:dyDescent="0.2">
      <c r="A322" s="445" t="s">
        <v>780</v>
      </c>
      <c r="B322" s="471">
        <v>49329.77</v>
      </c>
      <c r="C322" s="471">
        <v>0.28999999999999998</v>
      </c>
      <c r="D322" s="471"/>
    </row>
    <row r="323" spans="1:4" x14ac:dyDescent="0.2">
      <c r="A323" s="445" t="s">
        <v>781</v>
      </c>
      <c r="B323" s="471">
        <v>78243.94</v>
      </c>
      <c r="C323" s="471">
        <v>0.46</v>
      </c>
      <c r="D323" s="471"/>
    </row>
    <row r="324" spans="1:4" x14ac:dyDescent="0.2">
      <c r="A324" s="445" t="s">
        <v>782</v>
      </c>
      <c r="B324" s="471">
        <v>56143</v>
      </c>
      <c r="C324" s="471">
        <v>0.33</v>
      </c>
      <c r="D324" s="471"/>
    </row>
    <row r="325" spans="1:4" x14ac:dyDescent="0.2">
      <c r="A325" s="445" t="s">
        <v>2128</v>
      </c>
      <c r="B325" s="471">
        <v>13419.2</v>
      </c>
      <c r="C325" s="471">
        <v>0.08</v>
      </c>
      <c r="D325" s="471"/>
    </row>
    <row r="326" spans="1:4" x14ac:dyDescent="0.2">
      <c r="A326" s="445" t="s">
        <v>734</v>
      </c>
      <c r="B326" s="471">
        <v>534205.62</v>
      </c>
      <c r="C326" s="471">
        <v>3.16</v>
      </c>
      <c r="D326" s="471"/>
    </row>
    <row r="327" spans="1:4" x14ac:dyDescent="0.2">
      <c r="A327" s="445" t="s">
        <v>783</v>
      </c>
      <c r="B327" s="471">
        <v>220132.29</v>
      </c>
      <c r="C327" s="471">
        <v>1.3</v>
      </c>
      <c r="D327" s="471"/>
    </row>
    <row r="328" spans="1:4" x14ac:dyDescent="0.2">
      <c r="A328" s="445" t="s">
        <v>784</v>
      </c>
      <c r="B328" s="471">
        <v>13727.73</v>
      </c>
      <c r="C328" s="471">
        <v>0.08</v>
      </c>
      <c r="D328" s="471"/>
    </row>
    <row r="329" spans="1:4" x14ac:dyDescent="0.2">
      <c r="A329" s="445" t="s">
        <v>2174</v>
      </c>
      <c r="B329" s="471">
        <v>10249.5</v>
      </c>
      <c r="C329" s="471">
        <v>0.06</v>
      </c>
      <c r="D329" s="471"/>
    </row>
    <row r="330" spans="1:4" x14ac:dyDescent="0.2">
      <c r="A330" s="445" t="s">
        <v>607</v>
      </c>
      <c r="B330" s="471">
        <v>152354.13</v>
      </c>
      <c r="C330" s="471">
        <v>0.9</v>
      </c>
      <c r="D330" s="471"/>
    </row>
    <row r="331" spans="1:4" x14ac:dyDescent="0.2">
      <c r="A331" s="445" t="s">
        <v>785</v>
      </c>
      <c r="B331" s="471">
        <v>115181.19</v>
      </c>
      <c r="C331" s="471">
        <v>0.68</v>
      </c>
      <c r="D331" s="471"/>
    </row>
    <row r="332" spans="1:4" x14ac:dyDescent="0.2">
      <c r="A332" s="445" t="s">
        <v>786</v>
      </c>
      <c r="B332" s="471">
        <v>246080</v>
      </c>
      <c r="C332" s="471">
        <v>1.46</v>
      </c>
      <c r="D332" s="471"/>
    </row>
    <row r="333" spans="1:4" x14ac:dyDescent="0.2">
      <c r="A333" s="445" t="s">
        <v>608</v>
      </c>
      <c r="B333" s="471">
        <v>89031.17</v>
      </c>
      <c r="C333" s="471">
        <v>0.53</v>
      </c>
      <c r="D333" s="471"/>
    </row>
    <row r="334" spans="1:4" x14ac:dyDescent="0.2">
      <c r="A334" s="445" t="s">
        <v>2175</v>
      </c>
      <c r="B334" s="471">
        <v>11135.82</v>
      </c>
      <c r="C334" s="471">
        <v>7.0000000000000007E-2</v>
      </c>
      <c r="D334" s="471"/>
    </row>
    <row r="335" spans="1:4" x14ac:dyDescent="0.2">
      <c r="A335" s="445" t="s">
        <v>2176</v>
      </c>
      <c r="B335" s="471">
        <v>9239.9699999999993</v>
      </c>
      <c r="C335" s="471">
        <v>0.05</v>
      </c>
      <c r="D335" s="471"/>
    </row>
    <row r="336" spans="1:4" x14ac:dyDescent="0.2">
      <c r="A336" s="445" t="s">
        <v>2177</v>
      </c>
      <c r="B336" s="471">
        <v>6634.12</v>
      </c>
      <c r="C336" s="471">
        <v>0.04</v>
      </c>
      <c r="D336" s="471"/>
    </row>
    <row r="337" spans="1:4" x14ac:dyDescent="0.2">
      <c r="A337" s="445" t="s">
        <v>2178</v>
      </c>
      <c r="B337" s="471">
        <v>4395</v>
      </c>
      <c r="C337" s="471">
        <v>0.03</v>
      </c>
      <c r="D337" s="471"/>
    </row>
    <row r="338" spans="1:4" x14ac:dyDescent="0.2">
      <c r="A338" s="445" t="s">
        <v>2179</v>
      </c>
      <c r="B338" s="471">
        <v>6325.03</v>
      </c>
      <c r="C338" s="471">
        <v>0.04</v>
      </c>
      <c r="D338" s="471"/>
    </row>
    <row r="339" spans="1:4" x14ac:dyDescent="0.2">
      <c r="A339" s="445" t="s">
        <v>2180</v>
      </c>
      <c r="B339" s="471">
        <v>93553.56</v>
      </c>
      <c r="C339" s="471">
        <v>0.55000000000000004</v>
      </c>
      <c r="D339" s="471"/>
    </row>
    <row r="340" spans="1:4" x14ac:dyDescent="0.2">
      <c r="A340" s="445" t="s">
        <v>2181</v>
      </c>
      <c r="B340" s="471">
        <v>2494</v>
      </c>
      <c r="C340" s="471">
        <v>0.01</v>
      </c>
      <c r="D340" s="471"/>
    </row>
    <row r="341" spans="1:4" x14ac:dyDescent="0.2">
      <c r="A341" s="445" t="s">
        <v>2182</v>
      </c>
      <c r="B341" s="471">
        <v>2860</v>
      </c>
      <c r="C341" s="471">
        <v>0.02</v>
      </c>
      <c r="D341" s="471"/>
    </row>
    <row r="342" spans="1:4" x14ac:dyDescent="0.2">
      <c r="A342" s="445" t="s">
        <v>2183</v>
      </c>
      <c r="B342" s="471">
        <v>139.80000000000001</v>
      </c>
      <c r="C342" s="471">
        <v>0</v>
      </c>
      <c r="D342" s="471"/>
    </row>
    <row r="343" spans="1:4" x14ac:dyDescent="0.2">
      <c r="A343" s="445" t="s">
        <v>2184</v>
      </c>
      <c r="B343" s="471">
        <v>4176.01</v>
      </c>
      <c r="C343" s="471">
        <v>0.02</v>
      </c>
      <c r="D343" s="471"/>
    </row>
    <row r="344" spans="1:4" x14ac:dyDescent="0.2">
      <c r="A344" s="445" t="s">
        <v>2185</v>
      </c>
      <c r="B344" s="471">
        <v>263.39</v>
      </c>
      <c r="C344" s="471">
        <v>0</v>
      </c>
      <c r="D344" s="471"/>
    </row>
    <row r="345" spans="1:4" x14ac:dyDescent="0.2">
      <c r="A345" s="445" t="s">
        <v>2186</v>
      </c>
      <c r="B345" s="471">
        <v>2526.6</v>
      </c>
      <c r="C345" s="471">
        <v>0.02</v>
      </c>
      <c r="D345" s="471"/>
    </row>
    <row r="346" spans="1:4" x14ac:dyDescent="0.2">
      <c r="A346" s="445" t="s">
        <v>694</v>
      </c>
      <c r="B346" s="471">
        <v>179960.25</v>
      </c>
      <c r="C346" s="471">
        <v>1.07</v>
      </c>
      <c r="D346" s="471"/>
    </row>
    <row r="347" spans="1:4" x14ac:dyDescent="0.2">
      <c r="A347" s="445" t="s">
        <v>609</v>
      </c>
      <c r="B347" s="471">
        <v>4.71</v>
      </c>
      <c r="C347" s="471"/>
      <c r="D347" s="471"/>
    </row>
    <row r="348" spans="1:4" ht="15.75" customHeight="1" x14ac:dyDescent="0.2">
      <c r="A348" s="71"/>
      <c r="B348" s="480">
        <f>B253</f>
        <v>16883674.469999991</v>
      </c>
      <c r="C348" s="480">
        <f>C253</f>
        <v>100.03</v>
      </c>
      <c r="D348" s="480"/>
    </row>
    <row r="352" spans="1:4" x14ac:dyDescent="0.2">
      <c r="A352" s="18" t="s">
        <v>391</v>
      </c>
    </row>
    <row r="354" spans="1:6" ht="28.5" customHeight="1" x14ac:dyDescent="0.2">
      <c r="A354" s="278" t="s">
        <v>392</v>
      </c>
      <c r="B354" s="487" t="s">
        <v>301</v>
      </c>
      <c r="C354" s="500" t="s">
        <v>302</v>
      </c>
      <c r="D354" s="500" t="s">
        <v>311</v>
      </c>
      <c r="E354" s="458" t="s">
        <v>364</v>
      </c>
      <c r="F354" s="457" t="s">
        <v>383</v>
      </c>
    </row>
    <row r="355" spans="1:6" x14ac:dyDescent="0.2">
      <c r="A355" s="282"/>
      <c r="B355" s="470"/>
      <c r="C355" s="470"/>
      <c r="D355" s="470"/>
      <c r="E355" s="451"/>
      <c r="F355" s="785"/>
    </row>
    <row r="356" spans="1:6" x14ac:dyDescent="0.2">
      <c r="A356" s="276" t="s">
        <v>639</v>
      </c>
      <c r="B356" s="471"/>
      <c r="C356" s="471"/>
      <c r="D356" s="471"/>
      <c r="E356" s="452"/>
      <c r="F356" s="781"/>
    </row>
    <row r="357" spans="1:6" x14ac:dyDescent="0.2">
      <c r="A357" s="276" t="s">
        <v>638</v>
      </c>
      <c r="B357" s="471">
        <v>-45085796.450000003</v>
      </c>
      <c r="C357" s="471">
        <v>-45085796.450000003</v>
      </c>
      <c r="D357" s="471">
        <f>C357-B357</f>
        <v>0</v>
      </c>
      <c r="E357" s="452"/>
      <c r="F357" s="781"/>
    </row>
    <row r="358" spans="1:6" x14ac:dyDescent="0.2">
      <c r="A358" s="276" t="s">
        <v>637</v>
      </c>
      <c r="B358" s="471">
        <v>488113.76</v>
      </c>
      <c r="C358" s="471">
        <v>488113.76</v>
      </c>
      <c r="D358" s="471">
        <f>C358-B358</f>
        <v>0</v>
      </c>
      <c r="E358" s="452"/>
      <c r="F358" s="781"/>
    </row>
    <row r="359" spans="1:6" x14ac:dyDescent="0.2">
      <c r="A359" s="276" t="s">
        <v>787</v>
      </c>
      <c r="B359" s="471">
        <v>-457102.8</v>
      </c>
      <c r="C359" s="471">
        <v>-457102.8</v>
      </c>
      <c r="D359" s="471">
        <f>C359-B359</f>
        <v>0</v>
      </c>
      <c r="E359" s="452"/>
      <c r="F359" s="781"/>
    </row>
    <row r="360" spans="1:6" x14ac:dyDescent="0.2">
      <c r="A360" s="276" t="s">
        <v>636</v>
      </c>
      <c r="B360" s="471">
        <v>-548609.79</v>
      </c>
      <c r="C360" s="471">
        <v>-548609.79</v>
      </c>
      <c r="D360" s="471">
        <f>C360-B360</f>
        <v>0</v>
      </c>
      <c r="E360" s="452"/>
      <c r="F360" s="781"/>
    </row>
    <row r="361" spans="1:6" x14ac:dyDescent="0.2">
      <c r="A361" s="276"/>
      <c r="B361" s="471"/>
      <c r="C361" s="471"/>
      <c r="D361" s="471"/>
      <c r="E361" s="452"/>
      <c r="F361" s="781"/>
    </row>
    <row r="362" spans="1:6" x14ac:dyDescent="0.2">
      <c r="A362" s="276" t="s">
        <v>635</v>
      </c>
      <c r="B362" s="471"/>
      <c r="C362" s="471"/>
      <c r="D362" s="471"/>
      <c r="E362" s="452"/>
      <c r="F362" s="781"/>
    </row>
    <row r="363" spans="1:6" x14ac:dyDescent="0.2">
      <c r="A363" s="276" t="s">
        <v>634</v>
      </c>
      <c r="B363" s="471">
        <v>-3598</v>
      </c>
      <c r="C363" s="471">
        <v>-3598</v>
      </c>
      <c r="D363" s="471">
        <f>C363-B363</f>
        <v>0</v>
      </c>
      <c r="E363" s="452"/>
      <c r="F363" s="781"/>
    </row>
    <row r="364" spans="1:6" x14ac:dyDescent="0.2">
      <c r="A364" s="276"/>
      <c r="B364" s="471"/>
      <c r="C364" s="471"/>
      <c r="D364" s="471"/>
      <c r="E364" s="452"/>
      <c r="F364" s="781"/>
    </row>
    <row r="365" spans="1:6" x14ac:dyDescent="0.2">
      <c r="A365" s="276" t="s">
        <v>633</v>
      </c>
      <c r="B365" s="471"/>
      <c r="C365" s="471"/>
      <c r="D365" s="471"/>
      <c r="E365" s="452"/>
      <c r="F365" s="781"/>
    </row>
    <row r="366" spans="1:6" x14ac:dyDescent="0.2">
      <c r="A366" s="276" t="s">
        <v>632</v>
      </c>
      <c r="B366" s="471">
        <v>-30336566.489999998</v>
      </c>
      <c r="C366" s="471">
        <v>-27001273.16</v>
      </c>
      <c r="D366" s="471">
        <f>C366-B366</f>
        <v>3335293.3299999982</v>
      </c>
      <c r="E366" s="452"/>
      <c r="F366" s="781"/>
    </row>
    <row r="367" spans="1:6" x14ac:dyDescent="0.2">
      <c r="A367" s="277"/>
      <c r="B367" s="482"/>
      <c r="C367" s="482"/>
      <c r="D367" s="482"/>
      <c r="E367" s="453"/>
      <c r="F367" s="783"/>
    </row>
    <row r="368" spans="1:6" ht="19.5" customHeight="1" x14ac:dyDescent="0.2">
      <c r="B368" s="480">
        <f>SUM(B355:B367)</f>
        <v>-75943559.769999996</v>
      </c>
      <c r="C368" s="480">
        <f>SUM(C355:C367)</f>
        <v>-72608266.439999998</v>
      </c>
      <c r="D368" s="921">
        <f>SUM(D355:D367)</f>
        <v>3335293.3299999982</v>
      </c>
      <c r="E368" s="925">
        <f>SUM(E355:E367)</f>
        <v>0</v>
      </c>
      <c r="F368" s="922">
        <f>SUM(F355:F367)</f>
        <v>0</v>
      </c>
    </row>
    <row r="371" spans="1:5" ht="27" customHeight="1" x14ac:dyDescent="0.2">
      <c r="A371" s="285" t="s">
        <v>393</v>
      </c>
      <c r="B371" s="502" t="s">
        <v>301</v>
      </c>
      <c r="C371" s="480" t="s">
        <v>302</v>
      </c>
      <c r="D371" s="480" t="s">
        <v>311</v>
      </c>
      <c r="E371" s="459" t="s">
        <v>383</v>
      </c>
    </row>
    <row r="372" spans="1:5" x14ac:dyDescent="0.2">
      <c r="A372" s="282" t="s">
        <v>536</v>
      </c>
      <c r="B372" s="470">
        <v>114961.43</v>
      </c>
      <c r="C372" s="470">
        <v>-350932.49</v>
      </c>
      <c r="D372" s="470">
        <f>C372-B372</f>
        <v>-465893.92</v>
      </c>
      <c r="E372" s="451"/>
    </row>
    <row r="373" spans="1:5" x14ac:dyDescent="0.2">
      <c r="A373" s="445"/>
      <c r="B373" s="471"/>
      <c r="C373" s="471"/>
      <c r="D373" s="471"/>
      <c r="E373" s="452"/>
    </row>
    <row r="374" spans="1:5" x14ac:dyDescent="0.2">
      <c r="A374" s="445" t="s">
        <v>631</v>
      </c>
      <c r="B374" s="471">
        <f>SUM(B375:B389)</f>
        <v>-10709.759999999893</v>
      </c>
      <c r="C374" s="471">
        <f>SUM(C375:C389)</f>
        <v>109654.04000000001</v>
      </c>
      <c r="D374" s="471">
        <f>SUM(D375:D389)</f>
        <v>120363.8</v>
      </c>
      <c r="E374" s="452"/>
    </row>
    <row r="375" spans="1:5" x14ac:dyDescent="0.2">
      <c r="A375" s="445" t="s">
        <v>630</v>
      </c>
      <c r="B375" s="471">
        <v>4378.76</v>
      </c>
      <c r="C375" s="471">
        <v>4378.76</v>
      </c>
      <c r="D375" s="471">
        <f t="shared" ref="D375:D389" si="7">C375-B375</f>
        <v>0</v>
      </c>
      <c r="E375" s="452"/>
    </row>
    <row r="376" spans="1:5" x14ac:dyDescent="0.2">
      <c r="A376" s="445" t="s">
        <v>629</v>
      </c>
      <c r="B376" s="471">
        <v>46234.559999999998</v>
      </c>
      <c r="C376" s="471">
        <v>46234.559999999998</v>
      </c>
      <c r="D376" s="471">
        <f t="shared" si="7"/>
        <v>0</v>
      </c>
      <c r="E376" s="452"/>
    </row>
    <row r="377" spans="1:5" x14ac:dyDescent="0.2">
      <c r="A377" s="445" t="s">
        <v>628</v>
      </c>
      <c r="B377" s="471">
        <v>101995.94</v>
      </c>
      <c r="C377" s="471">
        <v>101995.94</v>
      </c>
      <c r="D377" s="471">
        <f t="shared" si="7"/>
        <v>0</v>
      </c>
      <c r="E377" s="452"/>
    </row>
    <row r="378" spans="1:5" x14ac:dyDescent="0.2">
      <c r="A378" s="445" t="s">
        <v>627</v>
      </c>
      <c r="B378" s="471">
        <v>52187.39</v>
      </c>
      <c r="C378" s="471">
        <v>52187.39</v>
      </c>
      <c r="D378" s="471">
        <f t="shared" si="7"/>
        <v>0</v>
      </c>
      <c r="E378" s="452"/>
    </row>
    <row r="379" spans="1:5" x14ac:dyDescent="0.2">
      <c r="A379" s="445" t="s">
        <v>626</v>
      </c>
      <c r="B379" s="471">
        <v>98962.83</v>
      </c>
      <c r="C379" s="471">
        <v>98962.83</v>
      </c>
      <c r="D379" s="471">
        <f t="shared" si="7"/>
        <v>0</v>
      </c>
      <c r="E379" s="452"/>
    </row>
    <row r="380" spans="1:5" x14ac:dyDescent="0.2">
      <c r="A380" s="445" t="s">
        <v>625</v>
      </c>
      <c r="B380" s="471">
        <v>103847.7</v>
      </c>
      <c r="C380" s="471">
        <v>103847.7</v>
      </c>
      <c r="D380" s="471">
        <f t="shared" si="7"/>
        <v>0</v>
      </c>
      <c r="E380" s="452"/>
    </row>
    <row r="381" spans="1:5" x14ac:dyDescent="0.2">
      <c r="A381" s="445" t="s">
        <v>624</v>
      </c>
      <c r="B381" s="471">
        <v>57079.4</v>
      </c>
      <c r="C381" s="471">
        <v>57079.4</v>
      </c>
      <c r="D381" s="471">
        <f t="shared" si="7"/>
        <v>0</v>
      </c>
      <c r="E381" s="452"/>
    </row>
    <row r="382" spans="1:5" x14ac:dyDescent="0.2">
      <c r="A382" s="445" t="s">
        <v>623</v>
      </c>
      <c r="B382" s="471">
        <v>-66993.69</v>
      </c>
      <c r="C382" s="471">
        <v>-68841.070000000007</v>
      </c>
      <c r="D382" s="471">
        <f t="shared" si="7"/>
        <v>-1847.3800000000047</v>
      </c>
      <c r="E382" s="452"/>
    </row>
    <row r="383" spans="1:5" x14ac:dyDescent="0.2">
      <c r="A383" s="445" t="s">
        <v>622</v>
      </c>
      <c r="B383" s="471">
        <v>51782.02</v>
      </c>
      <c r="C383" s="471">
        <v>61460.02</v>
      </c>
      <c r="D383" s="471">
        <f t="shared" si="7"/>
        <v>9678</v>
      </c>
      <c r="E383" s="452"/>
    </row>
    <row r="384" spans="1:5" x14ac:dyDescent="0.2">
      <c r="A384" s="445" t="s">
        <v>621</v>
      </c>
      <c r="B384" s="471">
        <v>201074.21</v>
      </c>
      <c r="C384" s="471">
        <v>200990.56</v>
      </c>
      <c r="D384" s="471">
        <f t="shared" si="7"/>
        <v>-83.649999999994179</v>
      </c>
      <c r="E384" s="452"/>
    </row>
    <row r="385" spans="1:5" x14ac:dyDescent="0.2">
      <c r="A385" s="445" t="s">
        <v>763</v>
      </c>
      <c r="B385" s="471"/>
      <c r="C385" s="471">
        <v>112616.83</v>
      </c>
      <c r="D385" s="471">
        <f t="shared" si="7"/>
        <v>112616.83</v>
      </c>
      <c r="E385" s="452"/>
    </row>
    <row r="386" spans="1:5" x14ac:dyDescent="0.2">
      <c r="A386" s="445" t="s">
        <v>620</v>
      </c>
      <c r="B386" s="471">
        <v>-179879.25</v>
      </c>
      <c r="C386" s="471">
        <v>-179879.25</v>
      </c>
      <c r="D386" s="471">
        <f t="shared" si="7"/>
        <v>0</v>
      </c>
      <c r="E386" s="452"/>
    </row>
    <row r="387" spans="1:5" x14ac:dyDescent="0.2">
      <c r="A387" s="445" t="s">
        <v>619</v>
      </c>
      <c r="B387" s="471">
        <v>-289266.59000000003</v>
      </c>
      <c r="C387" s="471">
        <v>-289266.59000000003</v>
      </c>
      <c r="D387" s="471">
        <f t="shared" si="7"/>
        <v>0</v>
      </c>
      <c r="E387" s="452"/>
    </row>
    <row r="388" spans="1:5" x14ac:dyDescent="0.2">
      <c r="A388" s="445" t="s">
        <v>618</v>
      </c>
      <c r="B388" s="471">
        <v>52916.480000000003</v>
      </c>
      <c r="C388" s="471">
        <v>52916.480000000003</v>
      </c>
      <c r="D388" s="471">
        <f t="shared" si="7"/>
        <v>0</v>
      </c>
      <c r="E388" s="452"/>
    </row>
    <row r="389" spans="1:5" x14ac:dyDescent="0.2">
      <c r="A389" s="445" t="s">
        <v>617</v>
      </c>
      <c r="B389" s="471">
        <v>-245029.52</v>
      </c>
      <c r="C389" s="471">
        <v>-245029.52</v>
      </c>
      <c r="D389" s="471">
        <f t="shared" si="7"/>
        <v>0</v>
      </c>
      <c r="E389" s="452"/>
    </row>
    <row r="390" spans="1:5" x14ac:dyDescent="0.2">
      <c r="A390" s="17"/>
      <c r="B390" s="482"/>
      <c r="C390" s="482"/>
      <c r="D390" s="482"/>
      <c r="E390" s="453"/>
    </row>
    <row r="391" spans="1:5" ht="20.25" customHeight="1" x14ac:dyDescent="0.2">
      <c r="B391" s="480">
        <f>B374+B372</f>
        <v>104251.6700000001</v>
      </c>
      <c r="C391" s="480">
        <f>C374+C372</f>
        <v>-241278.44999999998</v>
      </c>
      <c r="D391" s="921">
        <f>D374+D372</f>
        <v>-345530.12</v>
      </c>
      <c r="E391" s="922">
        <f>E374+E372</f>
        <v>0</v>
      </c>
    </row>
    <row r="393" spans="1:5" x14ac:dyDescent="0.2">
      <c r="A393" s="18" t="s">
        <v>394</v>
      </c>
    </row>
    <row r="395" spans="1:5" ht="30.75" customHeight="1" x14ac:dyDescent="0.2">
      <c r="A395" s="285" t="s">
        <v>395</v>
      </c>
      <c r="B395" s="502" t="s">
        <v>301</v>
      </c>
      <c r="C395" s="480" t="s">
        <v>302</v>
      </c>
      <c r="D395" s="480" t="s">
        <v>303</v>
      </c>
    </row>
    <row r="396" spans="1:5" x14ac:dyDescent="0.2">
      <c r="A396" s="282"/>
      <c r="B396" s="470"/>
      <c r="C396" s="470"/>
      <c r="D396" s="470"/>
    </row>
    <row r="397" spans="1:5" x14ac:dyDescent="0.2">
      <c r="A397" s="276" t="s">
        <v>537</v>
      </c>
      <c r="B397" s="471">
        <f>SUM(B398:B399)</f>
        <v>1004771.14</v>
      </c>
      <c r="C397" s="471">
        <f>SUM(C398:C399)</f>
        <v>2191613.66</v>
      </c>
      <c r="D397" s="471">
        <f>SUM(D398:D399)</f>
        <v>1186842.52</v>
      </c>
    </row>
    <row r="398" spans="1:5" x14ac:dyDescent="0.2">
      <c r="A398" s="276" t="s">
        <v>616</v>
      </c>
      <c r="B398" s="471">
        <v>507921.94</v>
      </c>
      <c r="C398" s="471">
        <v>1864466.79</v>
      </c>
      <c r="D398" s="471">
        <f>C398-B398</f>
        <v>1356544.85</v>
      </c>
    </row>
    <row r="399" spans="1:5" x14ac:dyDescent="0.2">
      <c r="A399" s="445" t="s">
        <v>615</v>
      </c>
      <c r="B399" s="471">
        <v>496849.2</v>
      </c>
      <c r="C399" s="471">
        <v>327146.87</v>
      </c>
      <c r="D399" s="471">
        <f>C399-B399</f>
        <v>-169702.33000000002</v>
      </c>
    </row>
    <row r="400" spans="1:5" x14ac:dyDescent="0.2">
      <c r="A400" s="445"/>
      <c r="B400" s="471"/>
      <c r="C400" s="471"/>
      <c r="D400" s="471"/>
    </row>
    <row r="401" spans="1:6" x14ac:dyDescent="0.2">
      <c r="A401" s="17"/>
      <c r="B401" s="482"/>
      <c r="C401" s="482"/>
      <c r="D401" s="482"/>
    </row>
    <row r="402" spans="1:6" ht="21.75" customHeight="1" x14ac:dyDescent="0.2">
      <c r="B402" s="480">
        <f>SUM(B397)</f>
        <v>1004771.14</v>
      </c>
      <c r="C402" s="480">
        <f>SUM(C397)</f>
        <v>2191613.66</v>
      </c>
      <c r="D402" s="480">
        <f>SUM(D397)</f>
        <v>1186842.52</v>
      </c>
    </row>
    <row r="405" spans="1:6" ht="24" customHeight="1" x14ac:dyDescent="0.2">
      <c r="A405" s="285" t="s">
        <v>396</v>
      </c>
      <c r="B405" s="502" t="s">
        <v>303</v>
      </c>
      <c r="C405" s="480" t="s">
        <v>312</v>
      </c>
      <c r="D405" s="478"/>
    </row>
    <row r="406" spans="1:6" x14ac:dyDescent="0.2">
      <c r="A406" s="272" t="s">
        <v>538</v>
      </c>
      <c r="B406" s="786"/>
      <c r="C406" s="470"/>
      <c r="D406" s="478"/>
    </row>
    <row r="407" spans="1:6" x14ac:dyDescent="0.2">
      <c r="A407" s="445"/>
      <c r="B407" s="784"/>
      <c r="C407" s="471"/>
      <c r="D407" s="478"/>
    </row>
    <row r="408" spans="1:6" x14ac:dyDescent="0.2">
      <c r="A408" s="445" t="s">
        <v>539</v>
      </c>
      <c r="B408" s="784"/>
      <c r="C408" s="471"/>
      <c r="D408" s="478"/>
    </row>
    <row r="409" spans="1:6" x14ac:dyDescent="0.2">
      <c r="A409" s="445"/>
      <c r="B409" s="784"/>
      <c r="C409" s="471"/>
      <c r="D409" s="478"/>
    </row>
    <row r="410" spans="1:6" x14ac:dyDescent="0.2">
      <c r="A410" s="445" t="s">
        <v>521</v>
      </c>
      <c r="B410" s="784">
        <f>B411+B412</f>
        <v>-3276113.33</v>
      </c>
      <c r="C410" s="471"/>
      <c r="D410" s="478"/>
    </row>
    <row r="411" spans="1:6" x14ac:dyDescent="0.2">
      <c r="A411" s="779" t="s">
        <v>2143</v>
      </c>
      <c r="B411" s="784">
        <v>49900</v>
      </c>
      <c r="C411" s="471"/>
      <c r="D411" s="478"/>
    </row>
    <row r="412" spans="1:6" x14ac:dyDescent="0.2">
      <c r="A412" s="779" t="s">
        <v>832</v>
      </c>
      <c r="B412" s="471">
        <v>-3326013.33</v>
      </c>
      <c r="C412" s="471"/>
      <c r="D412" s="478"/>
    </row>
    <row r="413" spans="1:6" x14ac:dyDescent="0.2">
      <c r="A413" s="445"/>
      <c r="B413" s="784"/>
      <c r="C413" s="471"/>
      <c r="D413" s="478"/>
    </row>
    <row r="414" spans="1:6" x14ac:dyDescent="0.2">
      <c r="A414" s="445"/>
      <c r="B414" s="784"/>
      <c r="C414" s="471"/>
      <c r="D414" s="478"/>
    </row>
    <row r="415" spans="1:6" x14ac:dyDescent="0.2">
      <c r="A415" s="445" t="s">
        <v>523</v>
      </c>
      <c r="B415" s="784"/>
      <c r="C415" s="471"/>
      <c r="D415" s="478"/>
      <c r="E415" s="447"/>
      <c r="F415" s="447"/>
    </row>
    <row r="416" spans="1:6" x14ac:dyDescent="0.2">
      <c r="A416" s="17"/>
      <c r="B416" s="787"/>
      <c r="C416" s="482"/>
      <c r="D416" s="478"/>
      <c r="E416" s="447"/>
      <c r="F416" s="447"/>
    </row>
    <row r="417" spans="1:6" ht="18" customHeight="1" x14ac:dyDescent="0.2">
      <c r="B417" s="480">
        <f>B406+B408+B410+B415</f>
        <v>-3276113.33</v>
      </c>
      <c r="C417" s="480"/>
      <c r="D417" s="478"/>
      <c r="E417" s="447"/>
      <c r="F417" s="447"/>
    </row>
    <row r="418" spans="1:6" x14ac:dyDescent="0.2">
      <c r="E418" s="447"/>
      <c r="F418" s="447"/>
    </row>
    <row r="419" spans="1:6" x14ac:dyDescent="0.2">
      <c r="E419" s="447"/>
      <c r="F419" s="447"/>
    </row>
    <row r="420" spans="1:6" x14ac:dyDescent="0.2">
      <c r="A420" s="18" t="s">
        <v>397</v>
      </c>
      <c r="E420" s="447"/>
      <c r="F420" s="447"/>
    </row>
    <row r="421" spans="1:6" ht="12" customHeight="1" x14ac:dyDescent="0.2">
      <c r="A421" s="18" t="s">
        <v>398</v>
      </c>
      <c r="E421" s="447"/>
      <c r="F421" s="447"/>
    </row>
    <row r="422" spans="1:6" x14ac:dyDescent="0.2">
      <c r="A422" s="920"/>
      <c r="B422" s="920"/>
      <c r="C422" s="920"/>
      <c r="D422" s="920"/>
      <c r="E422" s="447"/>
      <c r="F422" s="447"/>
    </row>
    <row r="423" spans="1:6" x14ac:dyDescent="0.2">
      <c r="A423" s="256"/>
      <c r="B423" s="503"/>
      <c r="C423" s="503"/>
      <c r="D423" s="503"/>
      <c r="E423" s="447"/>
      <c r="F423" s="447"/>
    </row>
    <row r="424" spans="1:6" x14ac:dyDescent="0.2">
      <c r="A424" s="901" t="s">
        <v>318</v>
      </c>
      <c r="B424" s="902"/>
      <c r="C424" s="902"/>
      <c r="D424" s="903"/>
      <c r="E424" s="447"/>
      <c r="F424" s="447"/>
    </row>
    <row r="425" spans="1:6" x14ac:dyDescent="0.2">
      <c r="A425" s="904" t="s">
        <v>2219</v>
      </c>
      <c r="B425" s="905"/>
      <c r="C425" s="905"/>
      <c r="D425" s="906"/>
      <c r="E425" s="447"/>
      <c r="F425" s="447"/>
    </row>
    <row r="426" spans="1:6" x14ac:dyDescent="0.2">
      <c r="A426" s="897" t="s">
        <v>319</v>
      </c>
      <c r="B426" s="898"/>
      <c r="C426" s="898"/>
      <c r="D426" s="899"/>
      <c r="E426" s="447"/>
      <c r="F426" s="447"/>
    </row>
    <row r="427" spans="1:6" x14ac:dyDescent="0.2">
      <c r="A427" s="907" t="s">
        <v>320</v>
      </c>
      <c r="B427" s="908"/>
      <c r="D427" s="504">
        <f>EAI!H28</f>
        <v>17234587.48</v>
      </c>
      <c r="E427" s="447"/>
      <c r="F427" s="447"/>
    </row>
    <row r="428" spans="1:6" x14ac:dyDescent="0.2">
      <c r="A428" s="900"/>
      <c r="B428" s="900"/>
      <c r="C428" s="478"/>
      <c r="E428" s="447"/>
      <c r="F428" s="447"/>
    </row>
    <row r="429" spans="1:6" x14ac:dyDescent="0.2">
      <c r="A429" s="910" t="s">
        <v>321</v>
      </c>
      <c r="B429" s="910"/>
      <c r="C429" s="505"/>
      <c r="D429" s="506">
        <f>SUM(C429:C434)</f>
        <v>19.48</v>
      </c>
      <c r="E429" s="447"/>
      <c r="F429" s="447"/>
    </row>
    <row r="430" spans="1:6" x14ac:dyDescent="0.2">
      <c r="A430" s="895" t="s">
        <v>322</v>
      </c>
      <c r="B430" s="895"/>
      <c r="C430" s="506"/>
      <c r="D430" s="507"/>
      <c r="E430" s="447"/>
      <c r="F430" s="447"/>
    </row>
    <row r="431" spans="1:6" x14ac:dyDescent="0.2">
      <c r="A431" s="895" t="s">
        <v>323</v>
      </c>
      <c r="B431" s="895"/>
      <c r="C431" s="506"/>
      <c r="D431" s="507"/>
      <c r="E431" s="447"/>
      <c r="F431" s="447"/>
    </row>
    <row r="432" spans="1:6" x14ac:dyDescent="0.2">
      <c r="A432" s="895" t="s">
        <v>324</v>
      </c>
      <c r="B432" s="895"/>
      <c r="C432" s="506"/>
      <c r="D432" s="507"/>
      <c r="E432" s="447"/>
      <c r="F432" s="447"/>
    </row>
    <row r="433" spans="1:6" x14ac:dyDescent="0.2">
      <c r="A433" s="895" t="s">
        <v>325</v>
      </c>
      <c r="B433" s="895"/>
      <c r="C433" s="506"/>
      <c r="D433" s="507"/>
      <c r="E433" s="447"/>
      <c r="F433" s="447"/>
    </row>
    <row r="434" spans="1:6" x14ac:dyDescent="0.2">
      <c r="A434" s="911" t="s">
        <v>326</v>
      </c>
      <c r="B434" s="912"/>
      <c r="C434" s="506">
        <f>EA!D32</f>
        <v>19.48</v>
      </c>
      <c r="D434" s="507"/>
      <c r="E434" s="447"/>
      <c r="F434" s="447"/>
    </row>
    <row r="435" spans="1:6" x14ac:dyDescent="0.2">
      <c r="A435" s="900"/>
      <c r="B435" s="900"/>
      <c r="C435" s="478"/>
      <c r="E435" s="447"/>
      <c r="F435" s="447"/>
    </row>
    <row r="436" spans="1:6" x14ac:dyDescent="0.2">
      <c r="A436" s="910" t="s">
        <v>327</v>
      </c>
      <c r="B436" s="910"/>
      <c r="C436" s="505"/>
      <c r="D436" s="508">
        <f>SUM(C436:C440)</f>
        <v>0</v>
      </c>
      <c r="E436" s="447"/>
      <c r="F436" s="447"/>
    </row>
    <row r="437" spans="1:6" x14ac:dyDescent="0.2">
      <c r="A437" s="895" t="s">
        <v>328</v>
      </c>
      <c r="B437" s="895"/>
      <c r="C437" s="506"/>
      <c r="D437" s="507"/>
      <c r="E437" s="447"/>
      <c r="F437" s="447"/>
    </row>
    <row r="438" spans="1:6" x14ac:dyDescent="0.2">
      <c r="A438" s="895" t="s">
        <v>329</v>
      </c>
      <c r="B438" s="895"/>
      <c r="C438" s="506"/>
      <c r="D438" s="507"/>
      <c r="E438" s="447"/>
      <c r="F438" s="447"/>
    </row>
    <row r="439" spans="1:6" x14ac:dyDescent="0.2">
      <c r="A439" s="895" t="s">
        <v>330</v>
      </c>
      <c r="B439" s="895"/>
      <c r="C439" s="506"/>
      <c r="D439" s="507"/>
      <c r="E439" s="447"/>
      <c r="F439" s="447"/>
    </row>
    <row r="440" spans="1:6" x14ac:dyDescent="0.2">
      <c r="A440" s="916" t="s">
        <v>331</v>
      </c>
      <c r="B440" s="917"/>
      <c r="C440" s="508"/>
      <c r="D440" s="509"/>
      <c r="E440" s="447"/>
      <c r="F440" s="447"/>
    </row>
    <row r="441" spans="1:6" x14ac:dyDescent="0.2">
      <c r="A441" s="900"/>
      <c r="B441" s="900"/>
      <c r="E441" s="447"/>
      <c r="F441" s="447"/>
    </row>
    <row r="442" spans="1:6" x14ac:dyDescent="0.2">
      <c r="A442" s="896" t="s">
        <v>332</v>
      </c>
      <c r="B442" s="896"/>
      <c r="D442" s="510">
        <f>D427+D429-D436</f>
        <v>17234606.960000001</v>
      </c>
      <c r="E442" s="447" t="str">
        <f>IF(EA!D34-D442=0," ",EA!D34-D442)</f>
        <v xml:space="preserve"> </v>
      </c>
      <c r="F442" s="447"/>
    </row>
    <row r="443" spans="1:6" x14ac:dyDescent="0.2">
      <c r="A443" s="256"/>
      <c r="B443" s="503"/>
      <c r="C443" s="503"/>
      <c r="D443" s="503"/>
      <c r="E443" s="447"/>
      <c r="F443" s="447"/>
    </row>
    <row r="444" spans="1:6" x14ac:dyDescent="0.2">
      <c r="A444" s="256"/>
      <c r="B444" s="503"/>
      <c r="C444" s="503"/>
      <c r="D444" s="503"/>
      <c r="E444" s="447"/>
      <c r="F444" s="447"/>
    </row>
    <row r="445" spans="1:6" x14ac:dyDescent="0.2">
      <c r="A445" s="901" t="s">
        <v>333</v>
      </c>
      <c r="B445" s="902"/>
      <c r="C445" s="902"/>
      <c r="D445" s="903"/>
      <c r="E445" s="447"/>
      <c r="F445" s="447"/>
    </row>
    <row r="446" spans="1:6" x14ac:dyDescent="0.2">
      <c r="A446" s="904" t="s">
        <v>2218</v>
      </c>
      <c r="B446" s="905"/>
      <c r="C446" s="905"/>
      <c r="D446" s="906"/>
      <c r="E446" s="447"/>
      <c r="F446" s="447"/>
    </row>
    <row r="447" spans="1:6" x14ac:dyDescent="0.2">
      <c r="A447" s="897" t="s">
        <v>319</v>
      </c>
      <c r="B447" s="898"/>
      <c r="C447" s="898"/>
      <c r="D447" s="899"/>
      <c r="E447" s="447"/>
      <c r="F447" s="447"/>
    </row>
    <row r="448" spans="1:6" x14ac:dyDescent="0.2">
      <c r="A448" s="907" t="s">
        <v>334</v>
      </c>
      <c r="B448" s="908"/>
      <c r="D448" s="824">
        <f>CFG!H47</f>
        <v>16860343.84</v>
      </c>
      <c r="E448" s="447"/>
      <c r="F448" s="447"/>
    </row>
    <row r="449" spans="1:6" x14ac:dyDescent="0.2">
      <c r="A449" s="900"/>
      <c r="B449" s="900"/>
      <c r="E449" s="447"/>
      <c r="F449" s="447"/>
    </row>
    <row r="450" spans="1:6" x14ac:dyDescent="0.2">
      <c r="A450" s="909" t="s">
        <v>335</v>
      </c>
      <c r="B450" s="909"/>
      <c r="C450" s="505"/>
      <c r="D450" s="511">
        <f>SUM(C450:C467)</f>
        <v>398743.13</v>
      </c>
      <c r="E450" s="447"/>
      <c r="F450" s="447"/>
    </row>
    <row r="451" spans="1:6" x14ac:dyDescent="0.2">
      <c r="A451" s="895" t="s">
        <v>336</v>
      </c>
      <c r="B451" s="895"/>
      <c r="C451" s="506"/>
      <c r="D451" s="512"/>
      <c r="E451" s="447"/>
      <c r="F451" s="447"/>
    </row>
    <row r="452" spans="1:6" x14ac:dyDescent="0.2">
      <c r="A452" s="895" t="s">
        <v>337</v>
      </c>
      <c r="B452" s="895"/>
      <c r="C452" s="506">
        <v>59180</v>
      </c>
      <c r="D452" s="512"/>
      <c r="E452" s="447"/>
      <c r="F452" s="447"/>
    </row>
    <row r="453" spans="1:6" x14ac:dyDescent="0.2">
      <c r="A453" s="895" t="s">
        <v>338</v>
      </c>
      <c r="B453" s="895"/>
      <c r="C453" s="506"/>
      <c r="D453" s="512"/>
      <c r="E453" s="447"/>
      <c r="F453" s="447"/>
    </row>
    <row r="454" spans="1:6" x14ac:dyDescent="0.2">
      <c r="A454" s="895" t="s">
        <v>339</v>
      </c>
      <c r="B454" s="895"/>
      <c r="C454" s="506"/>
      <c r="D454" s="512"/>
      <c r="E454" s="447"/>
      <c r="F454" s="447"/>
    </row>
    <row r="455" spans="1:6" x14ac:dyDescent="0.2">
      <c r="A455" s="895" t="s">
        <v>340</v>
      </c>
      <c r="B455" s="895"/>
      <c r="C455" s="506"/>
      <c r="D455" s="512"/>
      <c r="E455" s="447"/>
      <c r="F455" s="447"/>
    </row>
    <row r="456" spans="1:6" x14ac:dyDescent="0.2">
      <c r="A456" s="895" t="s">
        <v>341</v>
      </c>
      <c r="B456" s="895"/>
      <c r="C456" s="506"/>
      <c r="D456" s="512"/>
      <c r="E456" s="447"/>
      <c r="F456" s="447"/>
    </row>
    <row r="457" spans="1:6" x14ac:dyDescent="0.2">
      <c r="A457" s="895" t="s">
        <v>342</v>
      </c>
      <c r="B457" s="895"/>
      <c r="C457" s="506"/>
      <c r="D457" s="512"/>
      <c r="E457" s="447"/>
      <c r="F457" s="447"/>
    </row>
    <row r="458" spans="1:6" x14ac:dyDescent="0.2">
      <c r="A458" s="895" t="s">
        <v>343</v>
      </c>
      <c r="B458" s="895"/>
      <c r="C458" s="506"/>
      <c r="D458" s="512"/>
      <c r="E458" s="447"/>
      <c r="F458" s="447"/>
    </row>
    <row r="459" spans="1:6" x14ac:dyDescent="0.2">
      <c r="A459" s="895" t="s">
        <v>344</v>
      </c>
      <c r="B459" s="895"/>
      <c r="C459" s="506"/>
      <c r="D459" s="512"/>
      <c r="E459" s="447"/>
      <c r="F459" s="447"/>
    </row>
    <row r="460" spans="1:6" x14ac:dyDescent="0.2">
      <c r="A460" s="895" t="s">
        <v>345</v>
      </c>
      <c r="B460" s="895"/>
      <c r="C460" s="506"/>
      <c r="D460" s="512"/>
      <c r="E460" s="447"/>
      <c r="F460" s="447"/>
    </row>
    <row r="461" spans="1:6" x14ac:dyDescent="0.2">
      <c r="A461" s="895" t="s">
        <v>346</v>
      </c>
      <c r="B461" s="895"/>
      <c r="C461" s="506"/>
      <c r="D461" s="512"/>
      <c r="E461" s="447"/>
      <c r="F461" s="447"/>
    </row>
    <row r="462" spans="1:6" x14ac:dyDescent="0.2">
      <c r="A462" s="895" t="s">
        <v>347</v>
      </c>
      <c r="B462" s="895"/>
      <c r="C462" s="506"/>
      <c r="D462" s="512"/>
      <c r="E462" s="447"/>
      <c r="F462" s="447"/>
    </row>
    <row r="463" spans="1:6" x14ac:dyDescent="0.2">
      <c r="A463" s="895" t="s">
        <v>348</v>
      </c>
      <c r="B463" s="895"/>
      <c r="C463" s="506"/>
      <c r="D463" s="512"/>
      <c r="E463" s="447"/>
      <c r="F463" s="461"/>
    </row>
    <row r="464" spans="1:6" x14ac:dyDescent="0.2">
      <c r="A464" s="895" t="s">
        <v>349</v>
      </c>
      <c r="B464" s="895"/>
      <c r="C464" s="506"/>
      <c r="D464" s="512"/>
      <c r="E464" s="447"/>
      <c r="F464" s="447"/>
    </row>
    <row r="465" spans="1:6" x14ac:dyDescent="0.2">
      <c r="A465" s="895" t="s">
        <v>350</v>
      </c>
      <c r="B465" s="895"/>
      <c r="C465" s="506"/>
      <c r="D465" s="512"/>
      <c r="E465" s="447"/>
      <c r="F465" s="447"/>
    </row>
    <row r="466" spans="1:6" ht="12.75" customHeight="1" x14ac:dyDescent="0.2">
      <c r="A466" s="895" t="s">
        <v>351</v>
      </c>
      <c r="B466" s="895"/>
      <c r="C466" s="506"/>
      <c r="D466" s="512"/>
      <c r="E466" s="447"/>
      <c r="F466" s="447"/>
    </row>
    <row r="467" spans="1:6" x14ac:dyDescent="0.2">
      <c r="A467" s="914" t="s">
        <v>352</v>
      </c>
      <c r="B467" s="915"/>
      <c r="C467" s="506">
        <f>D133+241197.63</f>
        <v>339563.13</v>
      </c>
      <c r="D467" s="512"/>
      <c r="E467" s="447"/>
      <c r="F467" s="447"/>
    </row>
    <row r="468" spans="1:6" x14ac:dyDescent="0.2">
      <c r="A468" s="900"/>
      <c r="B468" s="900"/>
      <c r="E468" s="447"/>
      <c r="F468" s="447"/>
    </row>
    <row r="469" spans="1:6" x14ac:dyDescent="0.2">
      <c r="A469" s="909" t="s">
        <v>353</v>
      </c>
      <c r="B469" s="909"/>
      <c r="C469" s="505"/>
      <c r="D469" s="511">
        <f>SUM(C469:C476)</f>
        <v>422073.46</v>
      </c>
      <c r="E469" s="447"/>
      <c r="F469" s="447"/>
    </row>
    <row r="470" spans="1:6" x14ac:dyDescent="0.2">
      <c r="A470" s="895" t="s">
        <v>354</v>
      </c>
      <c r="B470" s="895"/>
      <c r="C470" s="506">
        <f>143743+98365.5</f>
        <v>242108.5</v>
      </c>
      <c r="D470" s="512"/>
      <c r="E470" s="447"/>
      <c r="F470" s="447"/>
    </row>
    <row r="471" spans="1:6" x14ac:dyDescent="0.2">
      <c r="A471" s="895" t="s">
        <v>121</v>
      </c>
      <c r="B471" s="895"/>
      <c r="C471" s="506"/>
      <c r="D471" s="512"/>
      <c r="E471" s="447"/>
      <c r="F471" s="447"/>
    </row>
    <row r="472" spans="1:6" x14ac:dyDescent="0.2">
      <c r="A472" s="895" t="s">
        <v>355</v>
      </c>
      <c r="B472" s="895"/>
      <c r="C472" s="506">
        <v>179960.25</v>
      </c>
      <c r="D472" s="512"/>
      <c r="E472" s="447"/>
      <c r="F472" s="447"/>
    </row>
    <row r="473" spans="1:6" x14ac:dyDescent="0.2">
      <c r="A473" s="895" t="s">
        <v>356</v>
      </c>
      <c r="B473" s="895"/>
      <c r="C473" s="506"/>
      <c r="D473" s="512"/>
      <c r="E473" s="447"/>
      <c r="F473" s="447"/>
    </row>
    <row r="474" spans="1:6" x14ac:dyDescent="0.2">
      <c r="A474" s="895" t="s">
        <v>357</v>
      </c>
      <c r="B474" s="895"/>
      <c r="C474" s="506"/>
      <c r="D474" s="512"/>
      <c r="E474" s="447"/>
      <c r="F474" s="447"/>
    </row>
    <row r="475" spans="1:6" x14ac:dyDescent="0.2">
      <c r="A475" s="895" t="s">
        <v>124</v>
      </c>
      <c r="B475" s="895"/>
      <c r="C475" s="506"/>
      <c r="D475" s="512"/>
      <c r="E475" s="447"/>
      <c r="F475" s="447"/>
    </row>
    <row r="476" spans="1:6" x14ac:dyDescent="0.2">
      <c r="A476" s="914" t="s">
        <v>358</v>
      </c>
      <c r="B476" s="915"/>
      <c r="C476" s="506">
        <f>EA!I47</f>
        <v>4.71</v>
      </c>
      <c r="D476" s="512"/>
      <c r="E476" s="447"/>
      <c r="F476" s="447"/>
    </row>
    <row r="477" spans="1:6" x14ac:dyDescent="0.2">
      <c r="A477" s="900"/>
      <c r="B477" s="900"/>
      <c r="E477" s="447"/>
      <c r="F477" s="447"/>
    </row>
    <row r="478" spans="1:6" x14ac:dyDescent="0.2">
      <c r="A478" s="777" t="s">
        <v>359</v>
      </c>
      <c r="D478" s="510">
        <f>+D448-D450+D469</f>
        <v>16883674.169999998</v>
      </c>
      <c r="E478" s="447"/>
      <c r="F478" s="447"/>
    </row>
    <row r="479" spans="1:6" x14ac:dyDescent="0.2">
      <c r="E479" s="462"/>
      <c r="F479" s="447"/>
    </row>
    <row r="480" spans="1:6" x14ac:dyDescent="0.2">
      <c r="E480" s="447"/>
      <c r="F480" s="447"/>
    </row>
    <row r="481" spans="1:6" x14ac:dyDescent="0.2">
      <c r="E481" s="447"/>
      <c r="F481" s="447"/>
    </row>
    <row r="482" spans="1:6" x14ac:dyDescent="0.2">
      <c r="A482" s="913" t="s">
        <v>400</v>
      </c>
      <c r="B482" s="913"/>
      <c r="C482" s="913"/>
      <c r="D482" s="913"/>
      <c r="E482" s="913"/>
      <c r="F482" s="447"/>
    </row>
    <row r="483" spans="1:6" x14ac:dyDescent="0.2">
      <c r="A483" s="778"/>
      <c r="B483" s="513"/>
      <c r="C483" s="513"/>
      <c r="D483" s="513"/>
      <c r="E483" s="460"/>
      <c r="F483" s="447"/>
    </row>
    <row r="484" spans="1:6" x14ac:dyDescent="0.2">
      <c r="A484" s="778"/>
      <c r="B484" s="513"/>
      <c r="C484" s="513"/>
      <c r="D484" s="513"/>
      <c r="E484" s="460"/>
      <c r="F484" s="447"/>
    </row>
    <row r="485" spans="1:6" ht="21" customHeight="1" x14ac:dyDescent="0.2">
      <c r="A485" s="278" t="s">
        <v>401</v>
      </c>
      <c r="B485" s="487" t="s">
        <v>301</v>
      </c>
      <c r="C485" s="500" t="s">
        <v>302</v>
      </c>
      <c r="D485" s="500" t="s">
        <v>303</v>
      </c>
      <c r="E485" s="447"/>
      <c r="F485" s="447"/>
    </row>
    <row r="486" spans="1:6" x14ac:dyDescent="0.2">
      <c r="A486" s="272" t="s">
        <v>540</v>
      </c>
      <c r="B486" s="786">
        <f>SUM(B487:B491)</f>
        <v>0</v>
      </c>
      <c r="C486" s="786">
        <f>SUM(C487:C491)</f>
        <v>0</v>
      </c>
      <c r="D486" s="786">
        <f>SUM(D487:D491)</f>
        <v>0</v>
      </c>
      <c r="E486" s="447"/>
      <c r="F486" s="447"/>
    </row>
    <row r="487" spans="1:6" x14ac:dyDescent="0.2">
      <c r="A487" s="779" t="s">
        <v>614</v>
      </c>
      <c r="B487" s="784">
        <v>1118979.8999999999</v>
      </c>
      <c r="C487" s="784">
        <v>1359303.14</v>
      </c>
      <c r="D487" s="784">
        <f>C487-B487</f>
        <v>240323.24</v>
      </c>
      <c r="E487" s="447"/>
      <c r="F487" s="447"/>
    </row>
    <row r="488" spans="1:6" x14ac:dyDescent="0.2">
      <c r="A488" s="779" t="s">
        <v>613</v>
      </c>
      <c r="B488" s="784">
        <v>1444310.77</v>
      </c>
      <c r="C488" s="784">
        <v>1443995.77</v>
      </c>
      <c r="D488" s="784">
        <f>C488-B488</f>
        <v>-315</v>
      </c>
      <c r="E488" s="447"/>
      <c r="F488" s="447"/>
    </row>
    <row r="489" spans="1:6" x14ac:dyDescent="0.2">
      <c r="A489" s="779" t="s">
        <v>612</v>
      </c>
      <c r="B489" s="784">
        <v>25894.49</v>
      </c>
      <c r="C489" s="784">
        <v>25759.49</v>
      </c>
      <c r="D489" s="784">
        <f>C489-B489</f>
        <v>-135</v>
      </c>
      <c r="E489" s="447"/>
      <c r="F489" s="447"/>
    </row>
    <row r="490" spans="1:6" x14ac:dyDescent="0.2">
      <c r="A490" s="779" t="s">
        <v>611</v>
      </c>
      <c r="B490" s="784">
        <v>-1113252.3999999999</v>
      </c>
      <c r="C490" s="784">
        <v>-1353575.64</v>
      </c>
      <c r="D490" s="784">
        <f>C490-B490</f>
        <v>-240323.24</v>
      </c>
      <c r="E490" s="447"/>
      <c r="F490" s="447"/>
    </row>
    <row r="491" spans="1:6" x14ac:dyDescent="0.2">
      <c r="A491" s="779" t="s">
        <v>610</v>
      </c>
      <c r="B491" s="784">
        <v>-1475932.76</v>
      </c>
      <c r="C491" s="784">
        <v>-1475482.76</v>
      </c>
      <c r="D491" s="784">
        <f>C491-B491</f>
        <v>450</v>
      </c>
      <c r="E491" s="447"/>
      <c r="F491" s="447"/>
    </row>
    <row r="492" spans="1:6" x14ac:dyDescent="0.2">
      <c r="A492" s="17"/>
      <c r="B492" s="514"/>
      <c r="C492" s="514"/>
      <c r="D492" s="514"/>
      <c r="E492" s="447"/>
      <c r="F492" s="447"/>
    </row>
    <row r="493" spans="1:6" ht="21" customHeight="1" x14ac:dyDescent="0.2">
      <c r="B493" s="480">
        <f>B486</f>
        <v>0</v>
      </c>
      <c r="C493" s="480">
        <f>C486</f>
        <v>0</v>
      </c>
      <c r="D493" s="480">
        <f>D486</f>
        <v>0</v>
      </c>
      <c r="E493" s="447"/>
      <c r="F493" s="447"/>
    </row>
    <row r="494" spans="1:6" x14ac:dyDescent="0.2">
      <c r="E494" s="447"/>
      <c r="F494" s="447"/>
    </row>
    <row r="495" spans="1:6" x14ac:dyDescent="0.2">
      <c r="E495" s="447"/>
      <c r="F495" s="447"/>
    </row>
    <row r="496" spans="1:6" x14ac:dyDescent="0.2">
      <c r="E496" s="447"/>
      <c r="F496" s="447"/>
    </row>
    <row r="497" spans="1:6" x14ac:dyDescent="0.2">
      <c r="A497" s="22" t="s">
        <v>76</v>
      </c>
      <c r="E497" s="447"/>
      <c r="F497" s="447"/>
    </row>
    <row r="498" spans="1:6" ht="12" customHeight="1" x14ac:dyDescent="0.2">
      <c r="E498" s="447"/>
      <c r="F498" s="447"/>
    </row>
    <row r="499" spans="1:6" x14ac:dyDescent="0.2">
      <c r="B499" s="503"/>
      <c r="C499" s="503"/>
      <c r="D499" s="503"/>
    </row>
    <row r="500" spans="1:6" x14ac:dyDescent="0.2">
      <c r="B500" s="503"/>
      <c r="C500" s="503"/>
      <c r="D500" s="503"/>
    </row>
    <row r="501" spans="1:6" x14ac:dyDescent="0.2">
      <c r="B501" s="503"/>
      <c r="C501" s="503"/>
      <c r="D501" s="503"/>
    </row>
    <row r="504" spans="1:6" ht="12.75" customHeight="1" x14ac:dyDescent="0.2"/>
  </sheetData>
  <mergeCells count="67">
    <mergeCell ref="A3:F3"/>
    <mergeCell ref="A2:F2"/>
    <mergeCell ref="A422:D422"/>
    <mergeCell ref="D391:E391"/>
    <mergeCell ref="C206:D206"/>
    <mergeCell ref="C213:D213"/>
    <mergeCell ref="C238:D238"/>
    <mergeCell ref="C246:D246"/>
    <mergeCell ref="D368:F368"/>
    <mergeCell ref="C78:D78"/>
    <mergeCell ref="C190:D190"/>
    <mergeCell ref="C198:D198"/>
    <mergeCell ref="A9:F9"/>
    <mergeCell ref="A4:F4"/>
    <mergeCell ref="A453:B453"/>
    <mergeCell ref="A454:B454"/>
    <mergeCell ref="A455:B455"/>
    <mergeCell ref="A437:B437"/>
    <mergeCell ref="A439:B439"/>
    <mergeCell ref="A440:B440"/>
    <mergeCell ref="A482:E482"/>
    <mergeCell ref="A477:B477"/>
    <mergeCell ref="A476:B476"/>
    <mergeCell ref="A467:B467"/>
    <mergeCell ref="A466:B466"/>
    <mergeCell ref="A475:B475"/>
    <mergeCell ref="A470:B470"/>
    <mergeCell ref="A469:B469"/>
    <mergeCell ref="A463:B463"/>
    <mergeCell ref="A471:B471"/>
    <mergeCell ref="A472:B472"/>
    <mergeCell ref="A473:B473"/>
    <mergeCell ref="A474:B474"/>
    <mergeCell ref="A465:B465"/>
    <mergeCell ref="A468:B468"/>
    <mergeCell ref="A462:B462"/>
    <mergeCell ref="A424:D424"/>
    <mergeCell ref="A425:D425"/>
    <mergeCell ref="A427:B427"/>
    <mergeCell ref="A428:B428"/>
    <mergeCell ref="A429:B429"/>
    <mergeCell ref="A426:D426"/>
    <mergeCell ref="A430:B430"/>
    <mergeCell ref="A431:B431"/>
    <mergeCell ref="A432:B432"/>
    <mergeCell ref="A435:B435"/>
    <mergeCell ref="A436:B436"/>
    <mergeCell ref="A433:B433"/>
    <mergeCell ref="A434:B434"/>
    <mergeCell ref="A457:B457"/>
    <mergeCell ref="A452:B452"/>
    <mergeCell ref="A458:B458"/>
    <mergeCell ref="A464:B464"/>
    <mergeCell ref="A438:B438"/>
    <mergeCell ref="A456:B456"/>
    <mergeCell ref="A442:B442"/>
    <mergeCell ref="A447:D447"/>
    <mergeCell ref="A441:B441"/>
    <mergeCell ref="A449:B449"/>
    <mergeCell ref="A459:B459"/>
    <mergeCell ref="A445:D445"/>
    <mergeCell ref="A446:D446"/>
    <mergeCell ref="A448:B448"/>
    <mergeCell ref="A450:B450"/>
    <mergeCell ref="A451:B451"/>
    <mergeCell ref="A460:B460"/>
    <mergeCell ref="A461:B461"/>
  </mergeCells>
  <dataValidations disablePrompts="1" count="4">
    <dataValidation allowBlank="1" showInputMessage="1" showErrorMessage="1" prompt="Saldo final del periodo que corresponde la cuenta pública presentada (mensual:  enero, febrero, marzo, etc.; trimestral: 1er, 2do, 3ro. o 4to.)." sqref="B145 B185 B193 B201"/>
    <dataValidation allowBlank="1" showInputMessage="1" showErrorMessage="1" prompt="Corresponde al número de la cuenta de acuerdo al Plan de Cuentas emitido por el CONAC (DOF 22/11/2010)." sqref="A145"/>
    <dataValidation allowBlank="1" showInputMessage="1" showErrorMessage="1" prompt="Características cualitativas significativas que les impacten financieramente." sqref="C145:D145 D185 D193 D201"/>
    <dataValidation allowBlank="1" showInputMessage="1" showErrorMessage="1" prompt="Especificar origen de dicho recurso: Federal, Estatal, Municipal, Particulares." sqref="C185 C193 C201"/>
  </dataValidations>
  <printOptions horizontalCentered="1"/>
  <pageMargins left="0.39370078740157483" right="0" top="0.43307086614173229" bottom="0.70866141732283472" header="0.39370078740157483" footer="0"/>
  <pageSetup scale="70" fitToHeight="0" orientation="landscape" r:id="rId1"/>
  <headerFooter scaleWithDoc="0">
    <oddFooter>&amp;R&amp;P</oddFooter>
  </headerFooter>
  <rowBreaks count="10" manualBreakCount="10">
    <brk id="51" max="5" man="1"/>
    <brk id="80" max="5" man="1"/>
    <brk id="121" max="5" man="1"/>
    <brk id="154" max="5" man="1"/>
    <brk id="199" max="5" man="1"/>
    <brk id="249" max="5" man="1"/>
    <brk id="308" max="5" man="1"/>
    <brk id="350" max="5" man="1"/>
    <brk id="402" max="5" man="1"/>
    <brk id="443" max="5" man="1"/>
  </rowBreaks>
  <drawing r:id="rId2"/>
  <legacyDrawing r:id="rId3"/>
  <oleObjects>
    <mc:AlternateContent xmlns:mc="http://schemas.openxmlformats.org/markup-compatibility/2006">
      <mc:Choice Requires="x14">
        <oleObject progId="Excel.Sheet.12" shapeId="9218" r:id="rId4">
          <objectPr defaultSize="0" autoPict="0" r:id="rId5">
            <anchor moveWithCells="1" sizeWithCells="1">
              <from>
                <xdr:col>0</xdr:col>
                <xdr:colOff>0</xdr:colOff>
                <xdr:row>499</xdr:row>
                <xdr:rowOff>28575</xdr:rowOff>
              </from>
              <to>
                <xdr:col>6</xdr:col>
                <xdr:colOff>0</xdr:colOff>
                <xdr:row>503</xdr:row>
                <xdr:rowOff>38100</xdr:rowOff>
              </to>
            </anchor>
          </objectPr>
        </oleObject>
      </mc:Choice>
      <mc:Fallback>
        <oleObject progId="Excel.Sheet.12" shapeId="9218"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L61"/>
  <sheetViews>
    <sheetView showGridLines="0" topLeftCell="A10" zoomScale="85" zoomScaleNormal="85" workbookViewId="0">
      <selection activeCell="H56" sqref="H56"/>
    </sheetView>
  </sheetViews>
  <sheetFormatPr baseColWidth="10" defaultRowHeight="12.75" x14ac:dyDescent="0.2"/>
  <cols>
    <col min="1" max="1" width="1.140625" style="22" customWidth="1"/>
    <col min="2" max="3" width="3.7109375" style="256" customWidth="1"/>
    <col min="4" max="4" width="46.42578125" style="256" customWidth="1"/>
    <col min="5" max="10" width="15.7109375" style="256" customWidth="1"/>
    <col min="11" max="11" width="2" style="22" customWidth="1"/>
    <col min="12" max="16384" width="11.42578125" style="256"/>
  </cols>
  <sheetData>
    <row r="1" spans="1:12" ht="18.75" customHeight="1" x14ac:dyDescent="0.2">
      <c r="B1" s="845" t="s">
        <v>449</v>
      </c>
      <c r="C1" s="845"/>
      <c r="D1" s="845"/>
      <c r="E1" s="845"/>
      <c r="F1" s="845"/>
      <c r="G1" s="845"/>
      <c r="H1" s="845"/>
      <c r="I1" s="845"/>
      <c r="J1" s="845"/>
    </row>
    <row r="2" spans="1:12" ht="15" customHeight="1" x14ac:dyDescent="0.2">
      <c r="B2" s="286"/>
      <c r="C2" s="286"/>
      <c r="D2" s="845" t="s">
        <v>464</v>
      </c>
      <c r="E2" s="845"/>
      <c r="F2" s="845"/>
      <c r="G2" s="845"/>
      <c r="H2" s="845"/>
      <c r="I2" s="845"/>
      <c r="J2" s="845"/>
    </row>
    <row r="3" spans="1:12" ht="15" customHeight="1" x14ac:dyDescent="0.2">
      <c r="B3" s="845" t="s">
        <v>2187</v>
      </c>
      <c r="C3" s="845"/>
      <c r="D3" s="845"/>
      <c r="E3" s="845"/>
      <c r="F3" s="845"/>
      <c r="G3" s="845"/>
      <c r="H3" s="845"/>
      <c r="I3" s="845"/>
      <c r="J3" s="845"/>
    </row>
    <row r="4" spans="1:12" s="22" customFormat="1" ht="8.25" customHeight="1" x14ac:dyDescent="0.2">
      <c r="A4" s="287"/>
      <c r="B4" s="288"/>
      <c r="C4" s="288"/>
      <c r="D4" s="288"/>
      <c r="E4" s="29"/>
      <c r="F4" s="289"/>
      <c r="G4" s="289"/>
      <c r="H4" s="289"/>
      <c r="I4" s="289"/>
      <c r="J4" s="289"/>
    </row>
    <row r="5" spans="1:12" s="22" customFormat="1" ht="13.5" customHeight="1" x14ac:dyDescent="0.2">
      <c r="A5" s="287"/>
      <c r="B5" s="127"/>
      <c r="D5" s="27" t="s">
        <v>360</v>
      </c>
      <c r="E5" s="837" t="str">
        <f>EA!F7</f>
        <v>Museo Iconográfico del Quijote</v>
      </c>
      <c r="F5" s="837"/>
      <c r="G5" s="290"/>
      <c r="H5" s="290"/>
      <c r="I5" s="290"/>
      <c r="J5" s="291"/>
    </row>
    <row r="6" spans="1:12" s="22" customFormat="1" ht="11.25" customHeight="1" x14ac:dyDescent="0.2">
      <c r="A6" s="287"/>
      <c r="B6" s="287"/>
      <c r="C6" s="287"/>
      <c r="D6" s="287"/>
      <c r="F6" s="291"/>
      <c r="G6" s="291"/>
      <c r="H6" s="291"/>
      <c r="I6" s="291"/>
      <c r="J6" s="291"/>
    </row>
    <row r="7" spans="1:12" ht="12" customHeight="1" x14ac:dyDescent="0.2">
      <c r="A7" s="292"/>
      <c r="B7" s="929" t="s">
        <v>198</v>
      </c>
      <c r="C7" s="929"/>
      <c r="D7" s="929"/>
      <c r="E7" s="929" t="s">
        <v>199</v>
      </c>
      <c r="F7" s="929"/>
      <c r="G7" s="929"/>
      <c r="H7" s="929"/>
      <c r="I7" s="929"/>
      <c r="J7" s="930" t="s">
        <v>200</v>
      </c>
    </row>
    <row r="8" spans="1:12" ht="25.5" x14ac:dyDescent="0.2">
      <c r="A8" s="287"/>
      <c r="B8" s="929"/>
      <c r="C8" s="929"/>
      <c r="D8" s="929"/>
      <c r="E8" s="464" t="s">
        <v>201</v>
      </c>
      <c r="F8" s="293" t="s">
        <v>202</v>
      </c>
      <c r="G8" s="464" t="s">
        <v>203</v>
      </c>
      <c r="H8" s="464" t="s">
        <v>204</v>
      </c>
      <c r="I8" s="464" t="s">
        <v>205</v>
      </c>
      <c r="J8" s="930"/>
    </row>
    <row r="9" spans="1:12" ht="12" customHeight="1" x14ac:dyDescent="0.2">
      <c r="A9" s="287"/>
      <c r="B9" s="929"/>
      <c r="C9" s="929"/>
      <c r="D9" s="929"/>
      <c r="E9" s="464" t="s">
        <v>206</v>
      </c>
      <c r="F9" s="464" t="s">
        <v>207</v>
      </c>
      <c r="G9" s="464" t="s">
        <v>208</v>
      </c>
      <c r="H9" s="464" t="s">
        <v>209</v>
      </c>
      <c r="I9" s="464" t="s">
        <v>210</v>
      </c>
      <c r="J9" s="464" t="s">
        <v>221</v>
      </c>
    </row>
    <row r="10" spans="1:12" ht="12" customHeight="1" x14ac:dyDescent="0.2">
      <c r="A10" s="294"/>
      <c r="B10" s="295"/>
      <c r="C10" s="296"/>
      <c r="D10" s="297"/>
      <c r="E10" s="298"/>
      <c r="F10" s="299"/>
      <c r="G10" s="299"/>
      <c r="H10" s="299"/>
      <c r="I10" s="299"/>
      <c r="J10" s="299"/>
    </row>
    <row r="11" spans="1:12" ht="12" customHeight="1" x14ac:dyDescent="0.2">
      <c r="A11" s="294"/>
      <c r="B11" s="926" t="s">
        <v>82</v>
      </c>
      <c r="C11" s="927"/>
      <c r="D11" s="928"/>
      <c r="E11" s="542">
        <v>0</v>
      </c>
      <c r="F11" s="542">
        <v>0</v>
      </c>
      <c r="G11" s="542">
        <f>E11+F11</f>
        <v>0</v>
      </c>
      <c r="H11" s="542">
        <v>0</v>
      </c>
      <c r="I11" s="542">
        <v>0</v>
      </c>
      <c r="J11" s="542">
        <f t="shared" ref="J11:J25" si="0">+I11-E11</f>
        <v>0</v>
      </c>
    </row>
    <row r="12" spans="1:12" ht="12" customHeight="1" x14ac:dyDescent="0.2">
      <c r="A12" s="294"/>
      <c r="B12" s="926" t="s">
        <v>192</v>
      </c>
      <c r="C12" s="927"/>
      <c r="D12" s="928"/>
      <c r="E12" s="542">
        <v>0</v>
      </c>
      <c r="F12" s="542">
        <v>0</v>
      </c>
      <c r="G12" s="542">
        <f t="shared" ref="G12:G26" si="1">E12+F12</f>
        <v>0</v>
      </c>
      <c r="H12" s="542">
        <v>0</v>
      </c>
      <c r="I12" s="542">
        <v>0</v>
      </c>
      <c r="J12" s="542">
        <f t="shared" si="0"/>
        <v>0</v>
      </c>
    </row>
    <row r="13" spans="1:12" ht="12" customHeight="1" x14ac:dyDescent="0.2">
      <c r="A13" s="294"/>
      <c r="B13" s="926" t="s">
        <v>86</v>
      </c>
      <c r="C13" s="927"/>
      <c r="D13" s="928"/>
      <c r="E13" s="542">
        <v>0</v>
      </c>
      <c r="F13" s="542">
        <v>0</v>
      </c>
      <c r="G13" s="542">
        <f t="shared" si="1"/>
        <v>0</v>
      </c>
      <c r="H13" s="542">
        <v>0</v>
      </c>
      <c r="I13" s="542">
        <v>0</v>
      </c>
      <c r="J13" s="542">
        <f t="shared" si="0"/>
        <v>0</v>
      </c>
    </row>
    <row r="14" spans="1:12" ht="12" customHeight="1" x14ac:dyDescent="0.2">
      <c r="A14" s="294"/>
      <c r="B14" s="926" t="s">
        <v>88</v>
      </c>
      <c r="C14" s="927"/>
      <c r="D14" s="928"/>
      <c r="E14" s="542">
        <v>0</v>
      </c>
      <c r="F14" s="542">
        <v>0</v>
      </c>
      <c r="G14" s="542">
        <f t="shared" si="1"/>
        <v>0</v>
      </c>
      <c r="H14" s="542">
        <v>0</v>
      </c>
      <c r="I14" s="542">
        <v>0</v>
      </c>
      <c r="J14" s="542">
        <f t="shared" si="0"/>
        <v>0</v>
      </c>
    </row>
    <row r="15" spans="1:12" ht="12" customHeight="1" x14ac:dyDescent="0.2">
      <c r="A15" s="294"/>
      <c r="B15" s="926" t="s">
        <v>211</v>
      </c>
      <c r="C15" s="927"/>
      <c r="D15" s="928"/>
      <c r="E15" s="542">
        <f>SUM(E16:E17)</f>
        <v>365000</v>
      </c>
      <c r="F15" s="542">
        <v>128290</v>
      </c>
      <c r="G15" s="542">
        <f t="shared" si="1"/>
        <v>493290</v>
      </c>
      <c r="H15" s="542">
        <v>493290</v>
      </c>
      <c r="I15" s="542">
        <v>493290</v>
      </c>
      <c r="J15" s="542">
        <f t="shared" si="0"/>
        <v>128290</v>
      </c>
      <c r="L15" s="550"/>
    </row>
    <row r="16" spans="1:12" ht="12" customHeight="1" x14ac:dyDescent="0.2">
      <c r="A16" s="294"/>
      <c r="B16" s="300"/>
      <c r="C16" s="927" t="s">
        <v>212</v>
      </c>
      <c r="D16" s="928"/>
      <c r="E16" s="542">
        <v>365000</v>
      </c>
      <c r="F16" s="542">
        <v>128290</v>
      </c>
      <c r="G16" s="542">
        <f t="shared" si="1"/>
        <v>493290</v>
      </c>
      <c r="H16" s="542">
        <v>493290</v>
      </c>
      <c r="I16" s="542">
        <v>493290</v>
      </c>
      <c r="J16" s="542">
        <f t="shared" si="0"/>
        <v>128290</v>
      </c>
      <c r="L16" s="550"/>
    </row>
    <row r="17" spans="1:12" ht="12" customHeight="1" x14ac:dyDescent="0.2">
      <c r="A17" s="294"/>
      <c r="B17" s="300"/>
      <c r="C17" s="927" t="s">
        <v>213</v>
      </c>
      <c r="D17" s="928"/>
      <c r="E17" s="542"/>
      <c r="F17" s="542"/>
      <c r="G17" s="542">
        <f t="shared" si="1"/>
        <v>0</v>
      </c>
      <c r="H17" s="542"/>
      <c r="I17" s="542"/>
      <c r="J17" s="542">
        <f t="shared" si="0"/>
        <v>0</v>
      </c>
      <c r="L17" s="550"/>
    </row>
    <row r="18" spans="1:12" ht="12" customHeight="1" x14ac:dyDescent="0.2">
      <c r="A18" s="294"/>
      <c r="B18" s="926" t="s">
        <v>214</v>
      </c>
      <c r="C18" s="927"/>
      <c r="D18" s="928"/>
      <c r="E18" s="542">
        <f>SUM(E19:E20)</f>
        <v>163500</v>
      </c>
      <c r="F18" s="542">
        <v>123329.48</v>
      </c>
      <c r="G18" s="542">
        <f t="shared" si="1"/>
        <v>286829.48</v>
      </c>
      <c r="H18" s="542">
        <v>286829.48</v>
      </c>
      <c r="I18" s="542">
        <v>286829.48</v>
      </c>
      <c r="J18" s="542">
        <f t="shared" si="0"/>
        <v>123329.47999999998</v>
      </c>
      <c r="L18" s="550"/>
    </row>
    <row r="19" spans="1:12" ht="12" customHeight="1" x14ac:dyDescent="0.2">
      <c r="A19" s="294"/>
      <c r="B19" s="300"/>
      <c r="C19" s="927" t="s">
        <v>212</v>
      </c>
      <c r="D19" s="928"/>
      <c r="E19" s="542">
        <v>163500</v>
      </c>
      <c r="F19" s="542">
        <v>123329.48</v>
      </c>
      <c r="G19" s="542">
        <f t="shared" si="1"/>
        <v>286829.48</v>
      </c>
      <c r="H19" s="542">
        <v>286829.48</v>
      </c>
      <c r="I19" s="542">
        <v>286829.48</v>
      </c>
      <c r="J19" s="542">
        <f t="shared" si="0"/>
        <v>123329.47999999998</v>
      </c>
      <c r="L19" s="550"/>
    </row>
    <row r="20" spans="1:12" ht="12" customHeight="1" x14ac:dyDescent="0.2">
      <c r="A20" s="294"/>
      <c r="B20" s="300"/>
      <c r="C20" s="927" t="s">
        <v>213</v>
      </c>
      <c r="D20" s="928"/>
      <c r="E20" s="542"/>
      <c r="F20" s="542"/>
      <c r="G20" s="542">
        <f t="shared" si="1"/>
        <v>0</v>
      </c>
      <c r="H20" s="542"/>
      <c r="I20" s="542"/>
      <c r="J20" s="542">
        <f t="shared" si="0"/>
        <v>0</v>
      </c>
      <c r="L20" s="550"/>
    </row>
    <row r="21" spans="1:12" ht="12" customHeight="1" x14ac:dyDescent="0.2">
      <c r="A21" s="294"/>
      <c r="B21" s="300"/>
      <c r="C21" s="927" t="s">
        <v>499</v>
      </c>
      <c r="D21" s="928"/>
      <c r="E21" s="542"/>
      <c r="F21" s="542"/>
      <c r="G21" s="542">
        <f t="shared" si="1"/>
        <v>0</v>
      </c>
      <c r="H21" s="542"/>
      <c r="I21" s="542"/>
      <c r="J21" s="542">
        <f t="shared" si="0"/>
        <v>0</v>
      </c>
      <c r="L21" s="550"/>
    </row>
    <row r="22" spans="1:12" ht="12" customHeight="1" x14ac:dyDescent="0.2">
      <c r="A22" s="294"/>
      <c r="B22" s="300"/>
      <c r="C22" s="927" t="s">
        <v>500</v>
      </c>
      <c r="D22" s="928"/>
      <c r="E22" s="542"/>
      <c r="F22" s="542"/>
      <c r="G22" s="542">
        <f t="shared" si="1"/>
        <v>0</v>
      </c>
      <c r="H22" s="542"/>
      <c r="I22" s="542"/>
      <c r="J22" s="542">
        <f t="shared" si="0"/>
        <v>0</v>
      </c>
      <c r="L22" s="550"/>
    </row>
    <row r="23" spans="1:12" ht="12" customHeight="1" x14ac:dyDescent="0.2">
      <c r="A23" s="294"/>
      <c r="B23" s="926" t="s">
        <v>215</v>
      </c>
      <c r="C23" s="927"/>
      <c r="D23" s="928"/>
      <c r="E23" s="542">
        <v>685000</v>
      </c>
      <c r="F23" s="542">
        <v>244672.91</v>
      </c>
      <c r="G23" s="542">
        <f t="shared" si="1"/>
        <v>929672.91</v>
      </c>
      <c r="H23" s="542">
        <v>929672.91</v>
      </c>
      <c r="I23" s="542">
        <v>929672.91</v>
      </c>
      <c r="J23" s="542">
        <f t="shared" si="0"/>
        <v>244672.91000000003</v>
      </c>
      <c r="L23" s="550"/>
    </row>
    <row r="24" spans="1:12" ht="12" customHeight="1" x14ac:dyDescent="0.2">
      <c r="A24" s="294"/>
      <c r="B24" s="926" t="s">
        <v>99</v>
      </c>
      <c r="C24" s="927"/>
      <c r="D24" s="928"/>
      <c r="E24" s="542"/>
      <c r="F24" s="542"/>
      <c r="G24" s="542">
        <f t="shared" si="1"/>
        <v>0</v>
      </c>
      <c r="H24" s="542">
        <v>0</v>
      </c>
      <c r="I24" s="542"/>
      <c r="J24" s="542">
        <f t="shared" si="0"/>
        <v>0</v>
      </c>
      <c r="L24" s="550"/>
    </row>
    <row r="25" spans="1:12" ht="12" customHeight="1" x14ac:dyDescent="0.2">
      <c r="A25" s="301"/>
      <c r="B25" s="926" t="s">
        <v>216</v>
      </c>
      <c r="C25" s="927"/>
      <c r="D25" s="928"/>
      <c r="E25" s="542">
        <v>15486282.99</v>
      </c>
      <c r="F25" s="542">
        <v>38512.1</v>
      </c>
      <c r="G25" s="542">
        <f t="shared" si="1"/>
        <v>15524795.09</v>
      </c>
      <c r="H25" s="542">
        <v>15524795.09</v>
      </c>
      <c r="I25" s="542">
        <v>15524795.09</v>
      </c>
      <c r="J25" s="542">
        <f t="shared" si="0"/>
        <v>38512.099999999627</v>
      </c>
      <c r="L25" s="550"/>
    </row>
    <row r="26" spans="1:12" ht="12" customHeight="1" x14ac:dyDescent="0.2">
      <c r="A26" s="294"/>
      <c r="B26" s="926" t="s">
        <v>217</v>
      </c>
      <c r="C26" s="927"/>
      <c r="D26" s="928"/>
      <c r="E26" s="542"/>
      <c r="F26" s="542"/>
      <c r="G26" s="542">
        <f t="shared" si="1"/>
        <v>0</v>
      </c>
      <c r="H26" s="542"/>
      <c r="I26" s="542"/>
      <c r="J26" s="542"/>
    </row>
    <row r="27" spans="1:12" ht="12" customHeight="1" x14ac:dyDescent="0.2">
      <c r="A27" s="294"/>
      <c r="B27" s="302"/>
      <c r="C27" s="303"/>
      <c r="D27" s="304"/>
      <c r="E27" s="542"/>
      <c r="F27" s="542"/>
      <c r="G27" s="542"/>
      <c r="H27" s="542"/>
      <c r="I27" s="542"/>
      <c r="J27" s="542"/>
    </row>
    <row r="28" spans="1:12" ht="12" customHeight="1" x14ac:dyDescent="0.2">
      <c r="A28" s="287"/>
      <c r="B28" s="305"/>
      <c r="C28" s="306"/>
      <c r="D28" s="307" t="s">
        <v>218</v>
      </c>
      <c r="E28" s="745">
        <f>SUM(E11+E12+E13+E14+E15+E18+E23+E24+E25+E26)</f>
        <v>16699782.99</v>
      </c>
      <c r="F28" s="745">
        <f>SUM(F11+F12+F13+F14+F15+F18+F23+F24+F25+F26)</f>
        <v>534804.49</v>
      </c>
      <c r="G28" s="745">
        <f>SUM(G11+G12+G13+G14+G15+G18+G23+G24+G25+G26)</f>
        <v>17234587.48</v>
      </c>
      <c r="H28" s="745">
        <f>SUM(H11+H12+H13+H14+H15+H18+H23+H24+H25+H26)</f>
        <v>17234587.48</v>
      </c>
      <c r="I28" s="745">
        <f>SUM(I11+I12+I13+I14+I15+I18+I23+I24+I25+I26)</f>
        <v>17234587.48</v>
      </c>
      <c r="J28" s="932">
        <f>IF(I28&gt;E28,I28-E28,0)</f>
        <v>534804.49000000022</v>
      </c>
    </row>
    <row r="29" spans="1:12" ht="12" customHeight="1" x14ac:dyDescent="0.2">
      <c r="A29" s="294"/>
      <c r="B29" s="308"/>
      <c r="C29" s="308"/>
      <c r="D29" s="308"/>
      <c r="E29" s="544"/>
      <c r="F29" s="544"/>
      <c r="G29" s="544"/>
      <c r="H29" s="934" t="s">
        <v>298</v>
      </c>
      <c r="I29" s="935"/>
      <c r="J29" s="933"/>
    </row>
    <row r="30" spans="1:12" ht="12" customHeight="1" x14ac:dyDescent="0.2">
      <c r="A30" s="287"/>
      <c r="B30" s="287"/>
      <c r="C30" s="287"/>
      <c r="D30" s="287"/>
      <c r="E30" s="291"/>
      <c r="F30" s="291"/>
      <c r="G30" s="291"/>
      <c r="H30" s="291"/>
      <c r="I30" s="291"/>
      <c r="J30" s="291"/>
    </row>
    <row r="31" spans="1:12" ht="12" customHeight="1" x14ac:dyDescent="0.2">
      <c r="A31" s="287"/>
      <c r="B31" s="930" t="s">
        <v>219</v>
      </c>
      <c r="C31" s="930"/>
      <c r="D31" s="930"/>
      <c r="E31" s="929" t="s">
        <v>199</v>
      </c>
      <c r="F31" s="929"/>
      <c r="G31" s="929"/>
      <c r="H31" s="929"/>
      <c r="I31" s="929"/>
      <c r="J31" s="930" t="s">
        <v>200</v>
      </c>
    </row>
    <row r="32" spans="1:12" ht="25.5" x14ac:dyDescent="0.2">
      <c r="A32" s="287"/>
      <c r="B32" s="930"/>
      <c r="C32" s="930"/>
      <c r="D32" s="930"/>
      <c r="E32" s="464" t="s">
        <v>201</v>
      </c>
      <c r="F32" s="293" t="s">
        <v>202</v>
      </c>
      <c r="G32" s="464" t="s">
        <v>203</v>
      </c>
      <c r="H32" s="464" t="s">
        <v>204</v>
      </c>
      <c r="I32" s="464" t="s">
        <v>205</v>
      </c>
      <c r="J32" s="930"/>
    </row>
    <row r="33" spans="1:10" ht="12" customHeight="1" x14ac:dyDescent="0.2">
      <c r="A33" s="287"/>
      <c r="B33" s="930"/>
      <c r="C33" s="930"/>
      <c r="D33" s="930"/>
      <c r="E33" s="464" t="s">
        <v>206</v>
      </c>
      <c r="F33" s="464" t="s">
        <v>207</v>
      </c>
      <c r="G33" s="464" t="s">
        <v>208</v>
      </c>
      <c r="H33" s="464" t="s">
        <v>209</v>
      </c>
      <c r="I33" s="464" t="s">
        <v>210</v>
      </c>
      <c r="J33" s="464" t="s">
        <v>221</v>
      </c>
    </row>
    <row r="34" spans="1:10" ht="12" customHeight="1" x14ac:dyDescent="0.2">
      <c r="A34" s="294"/>
      <c r="B34" s="295"/>
      <c r="C34" s="296"/>
      <c r="D34" s="297"/>
      <c r="E34" s="299"/>
      <c r="F34" s="299"/>
      <c r="G34" s="299"/>
      <c r="H34" s="299"/>
      <c r="I34" s="299"/>
      <c r="J34" s="299"/>
    </row>
    <row r="35" spans="1:10" ht="12" customHeight="1" x14ac:dyDescent="0.2">
      <c r="A35" s="294"/>
      <c r="B35" s="309"/>
      <c r="C35" s="310" t="s">
        <v>649</v>
      </c>
      <c r="D35" s="44"/>
      <c r="E35" s="545">
        <f>E36+E38+E40</f>
        <v>1213500</v>
      </c>
      <c r="F35" s="545">
        <f>F36+F38+F40</f>
        <v>496292.39</v>
      </c>
      <c r="G35" s="545">
        <f>G40+G38+G36</f>
        <v>1709792.3900000001</v>
      </c>
      <c r="H35" s="545">
        <f>H36+H38+H40</f>
        <v>1709792.3900000001</v>
      </c>
      <c r="I35" s="545">
        <f>I36+I38+I40</f>
        <v>1709792.3900000001</v>
      </c>
      <c r="J35" s="545">
        <f t="shared" ref="J35:J41" si="2">+I35-E35</f>
        <v>496292.39000000013</v>
      </c>
    </row>
    <row r="36" spans="1:10" ht="12" customHeight="1" x14ac:dyDescent="0.2">
      <c r="A36" s="294"/>
      <c r="B36" s="300"/>
      <c r="C36" s="927" t="s">
        <v>648</v>
      </c>
      <c r="D36" s="928"/>
      <c r="E36" s="542">
        <f>E37</f>
        <v>365000</v>
      </c>
      <c r="F36" s="542">
        <v>128290</v>
      </c>
      <c r="G36" s="542">
        <f>+E36+F36</f>
        <v>493290</v>
      </c>
      <c r="H36" s="542">
        <v>493290</v>
      </c>
      <c r="I36" s="542">
        <v>493290</v>
      </c>
      <c r="J36" s="542">
        <f t="shared" si="2"/>
        <v>128290</v>
      </c>
    </row>
    <row r="37" spans="1:10" ht="12" customHeight="1" x14ac:dyDescent="0.2">
      <c r="A37" s="294"/>
      <c r="B37" s="300"/>
      <c r="C37" s="927" t="s">
        <v>647</v>
      </c>
      <c r="D37" s="928"/>
      <c r="E37" s="542">
        <v>365000</v>
      </c>
      <c r="F37" s="542">
        <v>128290</v>
      </c>
      <c r="G37" s="542">
        <f t="shared" ref="G37:G41" si="3">+E37+F37</f>
        <v>493290</v>
      </c>
      <c r="H37" s="542">
        <v>493290</v>
      </c>
      <c r="I37" s="542">
        <v>493290</v>
      </c>
      <c r="J37" s="542">
        <f t="shared" si="2"/>
        <v>128290</v>
      </c>
    </row>
    <row r="38" spans="1:10" ht="12" customHeight="1" x14ac:dyDescent="0.2">
      <c r="A38" s="294"/>
      <c r="B38" s="300"/>
      <c r="C38" s="927" t="s">
        <v>646</v>
      </c>
      <c r="D38" s="928"/>
      <c r="E38" s="542">
        <f>E39</f>
        <v>163500</v>
      </c>
      <c r="F38" s="542">
        <v>123329.48</v>
      </c>
      <c r="G38" s="542">
        <f t="shared" si="3"/>
        <v>286829.48</v>
      </c>
      <c r="H38" s="542">
        <v>286829.48</v>
      </c>
      <c r="I38" s="542">
        <v>286829.48</v>
      </c>
      <c r="J38" s="542">
        <f t="shared" si="2"/>
        <v>123329.47999999998</v>
      </c>
    </row>
    <row r="39" spans="1:10" ht="12" customHeight="1" x14ac:dyDescent="0.2">
      <c r="A39" s="294"/>
      <c r="B39" s="300"/>
      <c r="C39" s="927" t="s">
        <v>645</v>
      </c>
      <c r="D39" s="928"/>
      <c r="E39" s="542">
        <v>163500</v>
      </c>
      <c r="F39" s="542">
        <v>123329.48</v>
      </c>
      <c r="G39" s="542">
        <f t="shared" si="3"/>
        <v>286829.48</v>
      </c>
      <c r="H39" s="542">
        <v>286829.48</v>
      </c>
      <c r="I39" s="542">
        <v>286829.48</v>
      </c>
      <c r="J39" s="542">
        <f t="shared" si="2"/>
        <v>123329.47999999998</v>
      </c>
    </row>
    <row r="40" spans="1:10" ht="12" customHeight="1" x14ac:dyDescent="0.2">
      <c r="A40" s="294"/>
      <c r="B40" s="300"/>
      <c r="C40" s="463" t="s">
        <v>644</v>
      </c>
      <c r="D40" s="311"/>
      <c r="E40" s="542">
        <f>E41</f>
        <v>685000</v>
      </c>
      <c r="F40" s="542">
        <v>244672.91</v>
      </c>
      <c r="G40" s="542">
        <f t="shared" si="3"/>
        <v>929672.91</v>
      </c>
      <c r="H40" s="542">
        <v>929672.91</v>
      </c>
      <c r="I40" s="542">
        <v>929672.91</v>
      </c>
      <c r="J40" s="542">
        <f t="shared" si="2"/>
        <v>244672.91000000003</v>
      </c>
    </row>
    <row r="41" spans="1:10" ht="12" customHeight="1" x14ac:dyDescent="0.2">
      <c r="A41" s="294"/>
      <c r="B41" s="300"/>
      <c r="C41" s="463" t="s">
        <v>643</v>
      </c>
      <c r="D41" s="311"/>
      <c r="E41" s="542">
        <v>685000</v>
      </c>
      <c r="F41" s="542">
        <v>244672.91</v>
      </c>
      <c r="G41" s="542">
        <f t="shared" si="3"/>
        <v>929672.91</v>
      </c>
      <c r="H41" s="542">
        <v>929672.91</v>
      </c>
      <c r="I41" s="542">
        <v>929672.91</v>
      </c>
      <c r="J41" s="542">
        <f t="shared" si="2"/>
        <v>244672.91000000003</v>
      </c>
    </row>
    <row r="42" spans="1:10" ht="12" customHeight="1" x14ac:dyDescent="0.2">
      <c r="A42" s="294"/>
      <c r="B42" s="300"/>
      <c r="C42" s="927"/>
      <c r="D42" s="928"/>
      <c r="E42" s="542"/>
      <c r="F42" s="542"/>
      <c r="G42" s="542"/>
      <c r="H42" s="542"/>
      <c r="I42" s="542"/>
      <c r="J42" s="542"/>
    </row>
    <row r="43" spans="1:10" ht="12" customHeight="1" x14ac:dyDescent="0.2">
      <c r="A43" s="294"/>
      <c r="B43" s="300"/>
      <c r="C43" s="463" t="s">
        <v>642</v>
      </c>
      <c r="D43" s="311"/>
      <c r="E43" s="542">
        <f>E44</f>
        <v>15486282.99</v>
      </c>
      <c r="F43" s="542">
        <v>38512.1</v>
      </c>
      <c r="G43" s="542">
        <f>+E43+F43</f>
        <v>15524795.09</v>
      </c>
      <c r="H43" s="542">
        <v>15524795.09</v>
      </c>
      <c r="I43" s="542">
        <v>15524795.09</v>
      </c>
      <c r="J43" s="542">
        <f>+I43-E43</f>
        <v>38512.099999999627</v>
      </c>
    </row>
    <row r="44" spans="1:10" ht="12" customHeight="1" x14ac:dyDescent="0.2">
      <c r="A44" s="294"/>
      <c r="B44" s="300"/>
      <c r="C44" s="463" t="s">
        <v>641</v>
      </c>
      <c r="D44" s="311"/>
      <c r="E44" s="542">
        <f>E45</f>
        <v>15486282.99</v>
      </c>
      <c r="F44" s="542">
        <v>38512.1</v>
      </c>
      <c r="G44" s="542">
        <f>+E44+F44</f>
        <v>15524795.09</v>
      </c>
      <c r="H44" s="542">
        <v>15524795.09</v>
      </c>
      <c r="I44" s="542">
        <v>15524795.09</v>
      </c>
      <c r="J44" s="542">
        <f>+I44-E44</f>
        <v>38512.099999999627</v>
      </c>
    </row>
    <row r="45" spans="1:10" ht="12" customHeight="1" x14ac:dyDescent="0.2">
      <c r="A45" s="294"/>
      <c r="B45" s="300"/>
      <c r="C45" s="927" t="s">
        <v>640</v>
      </c>
      <c r="D45" s="928"/>
      <c r="E45" s="542">
        <v>15486282.99</v>
      </c>
      <c r="F45" s="542">
        <v>38512.1</v>
      </c>
      <c r="G45" s="542">
        <f>+E45+F45</f>
        <v>15524795.09</v>
      </c>
      <c r="H45" s="542">
        <v>15524795.09</v>
      </c>
      <c r="I45" s="542">
        <v>15524795.09</v>
      </c>
      <c r="J45" s="542">
        <f>+I45-E45</f>
        <v>38512.099999999627</v>
      </c>
    </row>
    <row r="46" spans="1:10" ht="12" customHeight="1" x14ac:dyDescent="0.2">
      <c r="A46" s="294"/>
      <c r="B46" s="300"/>
      <c r="C46" s="927"/>
      <c r="D46" s="928"/>
      <c r="E46" s="542"/>
      <c r="F46" s="542"/>
      <c r="G46" s="542"/>
      <c r="H46" s="542"/>
      <c r="I46" s="542"/>
      <c r="J46" s="542"/>
    </row>
    <row r="47" spans="1:10" ht="12" customHeight="1" x14ac:dyDescent="0.2">
      <c r="A47" s="294"/>
      <c r="B47" s="300"/>
      <c r="C47" s="463"/>
      <c r="D47" s="311"/>
      <c r="E47" s="542"/>
      <c r="F47" s="542"/>
      <c r="G47" s="546"/>
      <c r="H47" s="542"/>
      <c r="I47" s="542"/>
      <c r="J47" s="546"/>
    </row>
    <row r="48" spans="1:10" ht="12" customHeight="1" x14ac:dyDescent="0.2">
      <c r="A48" s="294"/>
      <c r="B48" s="309"/>
      <c r="C48" s="310"/>
      <c r="D48" s="311"/>
      <c r="E48" s="545"/>
      <c r="F48" s="545"/>
      <c r="G48" s="545"/>
      <c r="H48" s="545"/>
      <c r="I48" s="545"/>
      <c r="J48" s="545"/>
    </row>
    <row r="49" spans="1:11" ht="12" customHeight="1" x14ac:dyDescent="0.2">
      <c r="A49" s="294"/>
      <c r="B49" s="309"/>
      <c r="C49" s="927"/>
      <c r="D49" s="928"/>
      <c r="E49" s="542"/>
      <c r="F49" s="542"/>
      <c r="G49" s="542"/>
      <c r="H49" s="542"/>
      <c r="I49" s="542"/>
      <c r="J49" s="542"/>
    </row>
    <row r="50" spans="1:11" ht="12" customHeight="1" x14ac:dyDescent="0.2">
      <c r="A50" s="294"/>
      <c r="B50" s="300"/>
      <c r="C50" s="927"/>
      <c r="D50" s="928"/>
      <c r="E50" s="542"/>
      <c r="F50" s="542"/>
      <c r="G50" s="542"/>
      <c r="H50" s="542"/>
      <c r="I50" s="542"/>
      <c r="J50" s="542"/>
    </row>
    <row r="51" spans="1:11" ht="12" customHeight="1" x14ac:dyDescent="0.2">
      <c r="A51" s="294"/>
      <c r="B51" s="300"/>
      <c r="C51" s="927"/>
      <c r="D51" s="928"/>
      <c r="E51" s="542"/>
      <c r="F51" s="542"/>
      <c r="G51" s="542"/>
      <c r="H51" s="542"/>
      <c r="I51" s="542"/>
      <c r="J51" s="542"/>
    </row>
    <row r="52" spans="1:11" s="314" customFormat="1" ht="12" customHeight="1" x14ac:dyDescent="0.2">
      <c r="A52" s="287"/>
      <c r="B52" s="312"/>
      <c r="C52" s="270"/>
      <c r="D52" s="313"/>
      <c r="E52" s="547"/>
      <c r="F52" s="547"/>
      <c r="G52" s="547"/>
      <c r="H52" s="547"/>
      <c r="I52" s="547"/>
      <c r="J52" s="547"/>
      <c r="K52" s="273"/>
    </row>
    <row r="53" spans="1:11" ht="12" customHeight="1" x14ac:dyDescent="0.2">
      <c r="A53" s="294"/>
      <c r="B53" s="309"/>
      <c r="C53" s="315"/>
      <c r="D53" s="311"/>
      <c r="E53" s="545"/>
      <c r="F53" s="545"/>
      <c r="G53" s="545"/>
      <c r="H53" s="545"/>
      <c r="I53" s="545"/>
      <c r="J53" s="545"/>
    </row>
    <row r="54" spans="1:11" ht="12" customHeight="1" x14ac:dyDescent="0.2">
      <c r="A54" s="294"/>
      <c r="B54" s="300"/>
      <c r="C54" s="927"/>
      <c r="D54" s="928"/>
      <c r="E54" s="542"/>
      <c r="F54" s="542"/>
      <c r="G54" s="542"/>
      <c r="H54" s="542"/>
      <c r="I54" s="542"/>
      <c r="J54" s="542"/>
    </row>
    <row r="55" spans="1:11" ht="12" customHeight="1" x14ac:dyDescent="0.2">
      <c r="A55" s="294"/>
      <c r="B55" s="302"/>
      <c r="C55" s="303"/>
      <c r="D55" s="304"/>
      <c r="E55" s="543"/>
      <c r="F55" s="543"/>
      <c r="G55" s="543"/>
      <c r="H55" s="543"/>
      <c r="I55" s="543"/>
      <c r="J55" s="543"/>
    </row>
    <row r="56" spans="1:11" ht="12" customHeight="1" x14ac:dyDescent="0.2">
      <c r="A56" s="287"/>
      <c r="B56" s="432"/>
      <c r="C56" s="433"/>
      <c r="D56" s="434" t="s">
        <v>218</v>
      </c>
      <c r="E56" s="745">
        <f>E35+E45</f>
        <v>16699782.99</v>
      </c>
      <c r="F56" s="542">
        <f>F35+F45</f>
        <v>534804.49</v>
      </c>
      <c r="G56" s="542">
        <f>G35+G43</f>
        <v>17234587.48</v>
      </c>
      <c r="H56" s="542">
        <f>H35+H45</f>
        <v>17234587.48</v>
      </c>
      <c r="I56" s="542">
        <f>I35+I45</f>
        <v>17234587.48</v>
      </c>
      <c r="J56" s="932">
        <f>IF(I56&gt;E56,I56-E56,0)</f>
        <v>534804.49000000022</v>
      </c>
    </row>
    <row r="57" spans="1:11" ht="12.75" customHeight="1" x14ac:dyDescent="0.2">
      <c r="A57" s="294"/>
      <c r="B57" s="16" t="s">
        <v>76</v>
      </c>
      <c r="C57" s="435"/>
      <c r="D57" s="435"/>
      <c r="E57" s="550"/>
      <c r="F57" s="544"/>
      <c r="G57" s="544"/>
      <c r="H57" s="934" t="s">
        <v>298</v>
      </c>
      <c r="I57" s="935"/>
      <c r="J57" s="933"/>
    </row>
    <row r="58" spans="1:11" x14ac:dyDescent="0.2">
      <c r="A58" s="294"/>
      <c r="B58" s="931"/>
      <c r="C58" s="931"/>
      <c r="D58" s="931"/>
      <c r="E58" s="931"/>
      <c r="F58" s="931"/>
      <c r="G58" s="931"/>
      <c r="H58" s="931"/>
      <c r="I58" s="931"/>
      <c r="J58" s="931"/>
    </row>
    <row r="59" spans="1:11" x14ac:dyDescent="0.2">
      <c r="B59" s="16" t="s">
        <v>220</v>
      </c>
      <c r="C59" s="16"/>
      <c r="D59" s="16"/>
      <c r="E59" s="16"/>
      <c r="F59" s="16"/>
      <c r="G59" s="16"/>
      <c r="H59" s="16"/>
      <c r="I59" s="16"/>
      <c r="J59" s="16"/>
    </row>
    <row r="60" spans="1:11" x14ac:dyDescent="0.2">
      <c r="B60" s="22"/>
      <c r="C60" s="22"/>
      <c r="D60" s="22"/>
      <c r="E60" s="22"/>
      <c r="F60" s="22"/>
      <c r="G60" s="22"/>
      <c r="H60" s="22"/>
      <c r="I60" s="22"/>
      <c r="J60" s="22"/>
    </row>
    <row r="61" spans="1:11" x14ac:dyDescent="0.2">
      <c r="B61" s="22"/>
      <c r="C61" s="22"/>
      <c r="D61" s="22"/>
      <c r="E61" s="22"/>
      <c r="F61" s="22"/>
      <c r="G61" s="22"/>
      <c r="H61" s="22"/>
      <c r="I61" s="22"/>
      <c r="J61" s="22"/>
    </row>
  </sheetData>
  <mergeCells count="42">
    <mergeCell ref="C21:D21"/>
    <mergeCell ref="C22:D22"/>
    <mergeCell ref="B58:J58"/>
    <mergeCell ref="C49:D49"/>
    <mergeCell ref="C50:D50"/>
    <mergeCell ref="C51:D51"/>
    <mergeCell ref="C54:D54"/>
    <mergeCell ref="J56:J57"/>
    <mergeCell ref="H57:I57"/>
    <mergeCell ref="C36:D36"/>
    <mergeCell ref="C37:D37"/>
    <mergeCell ref="C38:D38"/>
    <mergeCell ref="C39:D39"/>
    <mergeCell ref="C42:D42"/>
    <mergeCell ref="J28:J29"/>
    <mergeCell ref="H29:I29"/>
    <mergeCell ref="B31:D33"/>
    <mergeCell ref="E31:I31"/>
    <mergeCell ref="J31:J32"/>
    <mergeCell ref="C46:D46"/>
    <mergeCell ref="B24:D24"/>
    <mergeCell ref="B11:D11"/>
    <mergeCell ref="B12:D12"/>
    <mergeCell ref="B13:D13"/>
    <mergeCell ref="B14:D14"/>
    <mergeCell ref="B15:D15"/>
    <mergeCell ref="B23:D23"/>
    <mergeCell ref="C45:D45"/>
    <mergeCell ref="B25:D25"/>
    <mergeCell ref="B26:D26"/>
    <mergeCell ref="B1:J1"/>
    <mergeCell ref="B3:J3"/>
    <mergeCell ref="B7:D9"/>
    <mergeCell ref="E7:I7"/>
    <mergeCell ref="J7:J8"/>
    <mergeCell ref="D2:J2"/>
    <mergeCell ref="E5:F5"/>
    <mergeCell ref="C16:D16"/>
    <mergeCell ref="C17:D17"/>
    <mergeCell ref="B18:D18"/>
    <mergeCell ref="C19:D19"/>
    <mergeCell ref="C20:D20"/>
  </mergeCells>
  <printOptions horizontalCentered="1"/>
  <pageMargins left="0.70866141732283472" right="0.70866141732283472" top="0.35433070866141736" bottom="0.74803149606299213" header="0.31496062992125984" footer="0.31496062992125984"/>
  <pageSetup scale="65" firstPageNumber="10" orientation="landscape" horizontalDpi="4294967293" verticalDpi="4294967293" r:id="rId1"/>
  <headerFooter>
    <oddFooter>&amp;R&amp;P</oddFooter>
  </headerFooter>
  <ignoredErrors>
    <ignoredError sqref="G35 G36:G45 G56" formula="1"/>
  </ignoredErrors>
  <drawing r:id="rId2"/>
  <legacyDrawing r:id="rId3"/>
  <oleObjects>
    <mc:AlternateContent xmlns:mc="http://schemas.openxmlformats.org/markup-compatibility/2006">
      <mc:Choice Requires="x14">
        <oleObject progId="Excel.Sheet.12" shapeId="1029" r:id="rId4">
          <objectPr defaultSize="0" autoPict="0" r:id="rId5">
            <anchor moveWithCells="1" sizeWithCells="1">
              <from>
                <xdr:col>1</xdr:col>
                <xdr:colOff>85725</xdr:colOff>
                <xdr:row>60</xdr:row>
                <xdr:rowOff>85725</xdr:rowOff>
              </from>
              <to>
                <xdr:col>9</xdr:col>
                <xdr:colOff>1009650</xdr:colOff>
                <xdr:row>64</xdr:row>
                <xdr:rowOff>95250</xdr:rowOff>
              </to>
            </anchor>
          </objectPr>
        </oleObject>
      </mc:Choice>
      <mc:Fallback>
        <oleObject progId="Excel.Sheet.12" shapeId="1029"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L26"/>
  <sheetViews>
    <sheetView showGridLines="0" topLeftCell="A2" workbookViewId="0">
      <selection activeCell="F12" sqref="F12"/>
    </sheetView>
  </sheetViews>
  <sheetFormatPr baseColWidth="10" defaultRowHeight="12.75" x14ac:dyDescent="0.2"/>
  <cols>
    <col min="1" max="1" width="2.28515625" style="22" customWidth="1"/>
    <col min="2" max="2" width="3.28515625" style="256" customWidth="1"/>
    <col min="3" max="3" width="52.5703125" style="256" customWidth="1"/>
    <col min="4" max="4" width="14.85546875" style="256" bestFit="1" customWidth="1"/>
    <col min="5" max="5" width="13.5703125" style="256" customWidth="1"/>
    <col min="6" max="6" width="14.85546875" style="256" bestFit="1" customWidth="1"/>
    <col min="7" max="7" width="14.42578125" style="256" customWidth="1"/>
    <col min="8" max="9" width="12.7109375" style="256" customWidth="1"/>
    <col min="10" max="10" width="13.85546875" style="256" bestFit="1" customWidth="1"/>
    <col min="11" max="11" width="17.85546875" style="256" bestFit="1" customWidth="1"/>
    <col min="12" max="12" width="2.7109375" style="22" customWidth="1"/>
    <col min="13" max="16384" width="11.42578125" style="256"/>
  </cols>
  <sheetData>
    <row r="1" spans="2:11" ht="7.5" customHeight="1" x14ac:dyDescent="0.2">
      <c r="B1" s="845"/>
      <c r="C1" s="845"/>
      <c r="D1" s="845"/>
      <c r="E1" s="845"/>
      <c r="F1" s="845"/>
      <c r="G1" s="845"/>
      <c r="H1" s="845"/>
      <c r="I1" s="845"/>
      <c r="J1" s="845"/>
      <c r="K1" s="845"/>
    </row>
    <row r="2" spans="2:11" ht="19.5" customHeight="1" x14ac:dyDescent="0.2">
      <c r="B2" s="845" t="s">
        <v>450</v>
      </c>
      <c r="C2" s="845"/>
      <c r="D2" s="845"/>
      <c r="E2" s="845"/>
      <c r="F2" s="845"/>
      <c r="G2" s="845"/>
      <c r="H2" s="845"/>
      <c r="I2" s="845"/>
      <c r="J2" s="845"/>
      <c r="K2" s="845"/>
    </row>
    <row r="3" spans="2:11" ht="19.5" customHeight="1" x14ac:dyDescent="0.2">
      <c r="B3" s="845" t="s">
        <v>451</v>
      </c>
      <c r="C3" s="845"/>
      <c r="D3" s="845"/>
      <c r="E3" s="845"/>
      <c r="F3" s="845"/>
      <c r="G3" s="845"/>
      <c r="H3" s="845"/>
      <c r="I3" s="845"/>
      <c r="J3" s="845"/>
      <c r="K3" s="845"/>
    </row>
    <row r="4" spans="2:11" ht="19.5" customHeight="1" x14ac:dyDescent="0.2">
      <c r="B4" s="845" t="s">
        <v>2188</v>
      </c>
      <c r="C4" s="845"/>
      <c r="D4" s="845"/>
      <c r="E4" s="845"/>
      <c r="F4" s="845"/>
      <c r="G4" s="845"/>
      <c r="H4" s="845"/>
      <c r="I4" s="845"/>
      <c r="J4" s="845"/>
      <c r="K4" s="845"/>
    </row>
    <row r="5" spans="2:11" s="22" customFormat="1" x14ac:dyDescent="0.2"/>
    <row r="6" spans="2:11" s="22" customFormat="1" x14ac:dyDescent="0.2">
      <c r="C6" s="27" t="s">
        <v>3</v>
      </c>
      <c r="D6" s="837" t="str">
        <f>EA!F7</f>
        <v>Museo Iconográfico del Quijote</v>
      </c>
      <c r="E6" s="837"/>
      <c r="F6" s="837"/>
      <c r="G6" s="837"/>
      <c r="H6" s="837"/>
      <c r="I6" s="837"/>
      <c r="J6" s="837"/>
    </row>
    <row r="7" spans="2:11" s="22" customFormat="1" x14ac:dyDescent="0.2"/>
    <row r="8" spans="2:11" x14ac:dyDescent="0.2">
      <c r="B8" s="936" t="s">
        <v>74</v>
      </c>
      <c r="C8" s="936"/>
      <c r="D8" s="937" t="s">
        <v>222</v>
      </c>
      <c r="E8" s="937"/>
      <c r="F8" s="937"/>
      <c r="G8" s="937"/>
      <c r="H8" s="937"/>
      <c r="I8" s="937"/>
      <c r="J8" s="937"/>
      <c r="K8" s="937" t="s">
        <v>223</v>
      </c>
    </row>
    <row r="9" spans="2:11" ht="51" x14ac:dyDescent="0.2">
      <c r="B9" s="936"/>
      <c r="C9" s="936"/>
      <c r="D9" s="472" t="s">
        <v>224</v>
      </c>
      <c r="E9" s="472" t="s">
        <v>225</v>
      </c>
      <c r="F9" s="472" t="s">
        <v>203</v>
      </c>
      <c r="G9" s="472" t="s">
        <v>402</v>
      </c>
      <c r="H9" s="472" t="s">
        <v>204</v>
      </c>
      <c r="I9" s="472" t="s">
        <v>403</v>
      </c>
      <c r="J9" s="472" t="s">
        <v>226</v>
      </c>
      <c r="K9" s="937"/>
    </row>
    <row r="10" spans="2:11" x14ac:dyDescent="0.2">
      <c r="B10" s="936"/>
      <c r="C10" s="936"/>
      <c r="D10" s="472">
        <v>1</v>
      </c>
      <c r="E10" s="472">
        <v>2</v>
      </c>
      <c r="F10" s="472" t="s">
        <v>227</v>
      </c>
      <c r="G10" s="472">
        <v>4</v>
      </c>
      <c r="H10" s="472">
        <v>5</v>
      </c>
      <c r="I10" s="472">
        <v>6</v>
      </c>
      <c r="J10" s="472">
        <v>7</v>
      </c>
      <c r="K10" s="472" t="s">
        <v>465</v>
      </c>
    </row>
    <row r="11" spans="2:11" x14ac:dyDescent="0.2">
      <c r="B11" s="317"/>
      <c r="C11" s="474"/>
      <c r="D11" s="318"/>
      <c r="E11" s="318"/>
      <c r="F11" s="318"/>
      <c r="G11" s="318"/>
      <c r="H11" s="318"/>
      <c r="I11" s="318"/>
      <c r="J11" s="318"/>
      <c r="K11" s="318"/>
    </row>
    <row r="12" spans="2:11" x14ac:dyDescent="0.2">
      <c r="B12" s="319"/>
      <c r="C12" s="474" t="s">
        <v>650</v>
      </c>
      <c r="D12" s="515">
        <v>16699782.99</v>
      </c>
      <c r="E12" s="613">
        <v>534804.49</v>
      </c>
      <c r="F12" s="515">
        <f>+D12+E12</f>
        <v>17234587.48</v>
      </c>
      <c r="G12" s="613">
        <v>16860343.84</v>
      </c>
      <c r="H12" s="613">
        <v>16860343.84</v>
      </c>
      <c r="I12" s="613">
        <v>16860343.84</v>
      </c>
      <c r="J12" s="613">
        <v>16502281.119999999</v>
      </c>
      <c r="K12" s="515">
        <f t="shared" ref="K12:K20" si="0">+F12-H12</f>
        <v>374243.6400000006</v>
      </c>
    </row>
    <row r="13" spans="2:11" x14ac:dyDescent="0.2">
      <c r="B13" s="319"/>
      <c r="C13" s="321"/>
      <c r="D13" s="515">
        <v>0</v>
      </c>
      <c r="E13" s="515">
        <v>0</v>
      </c>
      <c r="F13" s="515">
        <f t="shared" ref="F13:F19" si="1">+D13+E13</f>
        <v>0</v>
      </c>
      <c r="G13" s="515">
        <v>0</v>
      </c>
      <c r="H13" s="515">
        <v>0</v>
      </c>
      <c r="I13" s="515">
        <v>0</v>
      </c>
      <c r="J13" s="515">
        <v>0</v>
      </c>
      <c r="K13" s="515">
        <f t="shared" si="0"/>
        <v>0</v>
      </c>
    </row>
    <row r="14" spans="2:11" x14ac:dyDescent="0.2">
      <c r="B14" s="319"/>
      <c r="C14" s="321"/>
      <c r="D14" s="515">
        <v>0</v>
      </c>
      <c r="E14" s="515">
        <v>0</v>
      </c>
      <c r="F14" s="515">
        <f t="shared" si="1"/>
        <v>0</v>
      </c>
      <c r="G14" s="515">
        <v>0</v>
      </c>
      <c r="H14" s="515">
        <v>0</v>
      </c>
      <c r="I14" s="515">
        <v>0</v>
      </c>
      <c r="J14" s="515">
        <v>0</v>
      </c>
      <c r="K14" s="515">
        <f t="shared" si="0"/>
        <v>0</v>
      </c>
    </row>
    <row r="15" spans="2:11" x14ac:dyDescent="0.2">
      <c r="B15" s="319"/>
      <c r="C15" s="321"/>
      <c r="D15" s="515">
        <v>0</v>
      </c>
      <c r="E15" s="515">
        <v>0</v>
      </c>
      <c r="F15" s="515">
        <f t="shared" si="1"/>
        <v>0</v>
      </c>
      <c r="G15" s="515">
        <v>0</v>
      </c>
      <c r="H15" s="515">
        <v>0</v>
      </c>
      <c r="I15" s="515">
        <v>0</v>
      </c>
      <c r="J15" s="515">
        <v>0</v>
      </c>
      <c r="K15" s="515">
        <f t="shared" si="0"/>
        <v>0</v>
      </c>
    </row>
    <row r="16" spans="2:11" x14ac:dyDescent="0.2">
      <c r="B16" s="319"/>
      <c r="C16" s="321"/>
      <c r="D16" s="515">
        <v>0</v>
      </c>
      <c r="E16" s="515">
        <v>0</v>
      </c>
      <c r="F16" s="515">
        <f t="shared" si="1"/>
        <v>0</v>
      </c>
      <c r="G16" s="515">
        <v>0</v>
      </c>
      <c r="H16" s="515">
        <v>0</v>
      </c>
      <c r="I16" s="515">
        <v>0</v>
      </c>
      <c r="J16" s="515">
        <v>0</v>
      </c>
      <c r="K16" s="515">
        <f t="shared" si="0"/>
        <v>0</v>
      </c>
    </row>
    <row r="17" spans="1:12" x14ac:dyDescent="0.2">
      <c r="B17" s="319"/>
      <c r="C17" s="321"/>
      <c r="D17" s="515">
        <v>0</v>
      </c>
      <c r="E17" s="515">
        <v>0</v>
      </c>
      <c r="F17" s="515">
        <f t="shared" si="1"/>
        <v>0</v>
      </c>
      <c r="G17" s="515">
        <v>0</v>
      </c>
      <c r="H17" s="515">
        <v>0</v>
      </c>
      <c r="I17" s="515">
        <v>0</v>
      </c>
      <c r="J17" s="515">
        <v>0</v>
      </c>
      <c r="K17" s="515">
        <f t="shared" si="0"/>
        <v>0</v>
      </c>
    </row>
    <row r="18" spans="1:12" x14ac:dyDescent="0.2">
      <c r="B18" s="319"/>
      <c r="C18" s="321"/>
      <c r="D18" s="515">
        <v>0</v>
      </c>
      <c r="E18" s="515">
        <v>0</v>
      </c>
      <c r="F18" s="515">
        <f t="shared" si="1"/>
        <v>0</v>
      </c>
      <c r="G18" s="515">
        <v>0</v>
      </c>
      <c r="H18" s="515">
        <v>0</v>
      </c>
      <c r="I18" s="515">
        <v>0</v>
      </c>
      <c r="J18" s="515">
        <v>0</v>
      </c>
      <c r="K18" s="515">
        <f t="shared" si="0"/>
        <v>0</v>
      </c>
    </row>
    <row r="19" spans="1:12" x14ac:dyDescent="0.2">
      <c r="B19" s="319"/>
      <c r="C19" s="321"/>
      <c r="D19" s="515">
        <v>0</v>
      </c>
      <c r="E19" s="515">
        <v>0</v>
      </c>
      <c r="F19" s="515">
        <f t="shared" si="1"/>
        <v>0</v>
      </c>
      <c r="G19" s="515">
        <v>0</v>
      </c>
      <c r="H19" s="515">
        <v>0</v>
      </c>
      <c r="I19" s="515">
        <v>0</v>
      </c>
      <c r="J19" s="515">
        <v>0</v>
      </c>
      <c r="K19" s="515">
        <f t="shared" si="0"/>
        <v>0</v>
      </c>
    </row>
    <row r="20" spans="1:12" x14ac:dyDescent="0.2">
      <c r="B20" s="319"/>
      <c r="C20" s="321"/>
      <c r="D20" s="515">
        <v>0</v>
      </c>
      <c r="E20" s="515">
        <v>0</v>
      </c>
      <c r="F20" s="515">
        <v>0</v>
      </c>
      <c r="G20" s="515">
        <v>0</v>
      </c>
      <c r="H20" s="515">
        <v>0</v>
      </c>
      <c r="I20" s="515">
        <v>0</v>
      </c>
      <c r="J20" s="515">
        <v>0</v>
      </c>
      <c r="K20" s="515">
        <f t="shared" si="0"/>
        <v>0</v>
      </c>
    </row>
    <row r="21" spans="1:12" x14ac:dyDescent="0.2">
      <c r="B21" s="322"/>
      <c r="C21" s="323"/>
      <c r="D21" s="516"/>
      <c r="E21" s="516"/>
      <c r="F21" s="516"/>
      <c r="G21" s="516"/>
      <c r="H21" s="516"/>
      <c r="I21" s="516"/>
      <c r="J21" s="516"/>
      <c r="K21" s="516"/>
    </row>
    <row r="22" spans="1:12" s="314" customFormat="1" x14ac:dyDescent="0.2">
      <c r="A22" s="273"/>
      <c r="B22" s="324"/>
      <c r="C22" s="325" t="s">
        <v>228</v>
      </c>
      <c r="D22" s="517">
        <f>SUM(D12:D20)</f>
        <v>16699782.99</v>
      </c>
      <c r="E22" s="517">
        <f t="shared" ref="E22:K22" si="2">SUM(E12:E20)</f>
        <v>534804.49</v>
      </c>
      <c r="F22" s="517">
        <f t="shared" si="2"/>
        <v>17234587.48</v>
      </c>
      <c r="G22" s="517">
        <f t="shared" si="2"/>
        <v>16860343.84</v>
      </c>
      <c r="H22" s="517">
        <f t="shared" si="2"/>
        <v>16860343.84</v>
      </c>
      <c r="I22" s="517">
        <f t="shared" si="2"/>
        <v>16860343.84</v>
      </c>
      <c r="J22" s="517">
        <f t="shared" si="2"/>
        <v>16502281.119999999</v>
      </c>
      <c r="K22" s="517">
        <f t="shared" si="2"/>
        <v>374243.6400000006</v>
      </c>
      <c r="L22" s="273"/>
    </row>
    <row r="23" spans="1:12" x14ac:dyDescent="0.2">
      <c r="B23" s="22"/>
      <c r="C23" s="22"/>
      <c r="D23" s="22"/>
      <c r="E23" s="22"/>
      <c r="F23" s="22"/>
      <c r="G23" s="22"/>
      <c r="H23" s="22"/>
      <c r="I23" s="22"/>
      <c r="J23" s="22"/>
      <c r="K23" s="22"/>
    </row>
    <row r="24" spans="1:12" x14ac:dyDescent="0.2">
      <c r="B24" s="16" t="s">
        <v>76</v>
      </c>
      <c r="F24" s="22"/>
      <c r="G24" s="22"/>
      <c r="H24" s="22"/>
      <c r="I24" s="22"/>
      <c r="J24" s="22"/>
      <c r="K24" s="22"/>
    </row>
    <row r="25" spans="1:12" x14ac:dyDescent="0.2">
      <c r="B25" s="22"/>
      <c r="C25" s="22"/>
      <c r="D25" s="22"/>
      <c r="E25" s="22"/>
      <c r="F25" s="22"/>
      <c r="G25" s="22"/>
      <c r="H25" s="22"/>
      <c r="I25" s="22"/>
      <c r="J25" s="22"/>
      <c r="K25" s="22"/>
    </row>
    <row r="26" spans="1:12" x14ac:dyDescent="0.2">
      <c r="B26" s="22"/>
      <c r="C26" s="22"/>
      <c r="D26" s="22"/>
      <c r="E26" s="22"/>
      <c r="F26" s="22"/>
      <c r="G26" s="22"/>
      <c r="H26" s="22"/>
      <c r="I26" s="22"/>
      <c r="J26" s="22"/>
      <c r="K26" s="22"/>
    </row>
  </sheetData>
  <mergeCells count="8">
    <mergeCell ref="B1:K1"/>
    <mergeCell ref="B2:K2"/>
    <mergeCell ref="B3:K3"/>
    <mergeCell ref="B4:K4"/>
    <mergeCell ref="B8:C10"/>
    <mergeCell ref="D8:J8"/>
    <mergeCell ref="K8:K9"/>
    <mergeCell ref="D6:J6"/>
  </mergeCells>
  <printOptions horizontalCentered="1"/>
  <pageMargins left="0.70866141732283472" right="0.70866141732283472" top="0.35433070866141736" bottom="0.74803149606299213" header="0.31496062992125984" footer="0.31496062992125984"/>
  <pageSetup scale="71"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2052" r:id="rId4">
          <objectPr defaultSize="0" autoPict="0" r:id="rId5">
            <anchor moveWithCells="1" sizeWithCells="1">
              <from>
                <xdr:col>0</xdr:col>
                <xdr:colOff>9525</xdr:colOff>
                <xdr:row>26</xdr:row>
                <xdr:rowOff>152400</xdr:rowOff>
              </from>
              <to>
                <xdr:col>9</xdr:col>
                <xdr:colOff>485775</xdr:colOff>
                <xdr:row>31</xdr:row>
                <xdr:rowOff>0</xdr:rowOff>
              </to>
            </anchor>
          </objectPr>
        </oleObject>
      </mc:Choice>
      <mc:Fallback>
        <oleObject progId="Excel.Sheet.12" shapeId="2052"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M47"/>
  <sheetViews>
    <sheetView showGridLines="0" topLeftCell="A16" workbookViewId="0">
      <selection activeCell="J43" sqref="J43"/>
    </sheetView>
  </sheetViews>
  <sheetFormatPr baseColWidth="10" defaultRowHeight="12.75" x14ac:dyDescent="0.2"/>
  <cols>
    <col min="1" max="1" width="2.42578125" style="22" customWidth="1"/>
    <col min="2" max="2" width="4.5703125" style="256" customWidth="1"/>
    <col min="3" max="3" width="66.28515625" style="256" customWidth="1"/>
    <col min="4" max="4" width="15.140625" style="256" bestFit="1" customWidth="1"/>
    <col min="5" max="5" width="13.85546875" style="256" customWidth="1"/>
    <col min="6" max="6" width="13.85546875" style="256" bestFit="1" customWidth="1"/>
    <col min="7" max="7" width="14.140625" style="256" customWidth="1"/>
    <col min="8" max="8" width="11.42578125" style="256" bestFit="1" customWidth="1"/>
    <col min="9" max="9" width="12.7109375" style="256" customWidth="1"/>
    <col min="10" max="10" width="14" style="256" bestFit="1" customWidth="1"/>
    <col min="11" max="11" width="13.85546875" style="256" bestFit="1" customWidth="1"/>
    <col min="12" max="12" width="3.7109375" style="22" customWidth="1"/>
    <col min="13" max="16384" width="11.42578125" style="256"/>
  </cols>
  <sheetData>
    <row r="1" spans="2:13" ht="14.25" customHeight="1" x14ac:dyDescent="0.2">
      <c r="B1" s="845" t="s">
        <v>450</v>
      </c>
      <c r="C1" s="845"/>
      <c r="D1" s="845"/>
      <c r="E1" s="845"/>
      <c r="F1" s="845"/>
      <c r="G1" s="845"/>
      <c r="H1" s="845"/>
      <c r="I1" s="845"/>
      <c r="J1" s="845"/>
      <c r="K1" s="845"/>
    </row>
    <row r="2" spans="2:13" ht="14.25" customHeight="1" x14ac:dyDescent="0.2">
      <c r="B2" s="845" t="s">
        <v>453</v>
      </c>
      <c r="C2" s="845"/>
      <c r="D2" s="845"/>
      <c r="E2" s="845"/>
      <c r="F2" s="845"/>
      <c r="G2" s="845"/>
      <c r="H2" s="845"/>
      <c r="I2" s="845"/>
      <c r="J2" s="845"/>
      <c r="K2" s="845"/>
    </row>
    <row r="3" spans="2:13" ht="14.25" customHeight="1" x14ac:dyDescent="0.2">
      <c r="B3" s="845" t="s">
        <v>2187</v>
      </c>
      <c r="C3" s="845"/>
      <c r="D3" s="845"/>
      <c r="E3" s="845"/>
      <c r="F3" s="845"/>
      <c r="G3" s="845"/>
      <c r="H3" s="845"/>
      <c r="I3" s="845"/>
      <c r="J3" s="845"/>
      <c r="K3" s="845"/>
    </row>
    <row r="4" spans="2:13" s="22" customFormat="1" ht="6.75" customHeight="1" x14ac:dyDescent="0.2"/>
    <row r="5" spans="2:13" s="22" customFormat="1" ht="18" customHeight="1" x14ac:dyDescent="0.2">
      <c r="C5" s="27" t="s">
        <v>3</v>
      </c>
      <c r="D5" s="837" t="str">
        <f>EA!F7</f>
        <v>Museo Iconográfico del Quijote</v>
      </c>
      <c r="E5" s="837"/>
      <c r="F5" s="837"/>
      <c r="G5" s="837"/>
      <c r="H5" s="837"/>
      <c r="I5" s="837"/>
      <c r="J5" s="837"/>
    </row>
    <row r="6" spans="2:13" s="22" customFormat="1" ht="6.75" customHeight="1" x14ac:dyDescent="0.2"/>
    <row r="7" spans="2:13" x14ac:dyDescent="0.2">
      <c r="B7" s="936" t="s">
        <v>74</v>
      </c>
      <c r="C7" s="936"/>
      <c r="D7" s="937" t="s">
        <v>222</v>
      </c>
      <c r="E7" s="937"/>
      <c r="F7" s="937"/>
      <c r="G7" s="937"/>
      <c r="H7" s="937"/>
      <c r="I7" s="937"/>
      <c r="J7" s="937"/>
      <c r="K7" s="937" t="s">
        <v>223</v>
      </c>
    </row>
    <row r="8" spans="2:13" ht="25.5" x14ac:dyDescent="0.2">
      <c r="B8" s="936"/>
      <c r="C8" s="936"/>
      <c r="D8" s="472" t="s">
        <v>224</v>
      </c>
      <c r="E8" s="472" t="s">
        <v>225</v>
      </c>
      <c r="F8" s="472" t="s">
        <v>203</v>
      </c>
      <c r="G8" s="472" t="s">
        <v>402</v>
      </c>
      <c r="H8" s="472" t="s">
        <v>204</v>
      </c>
      <c r="I8" s="472" t="s">
        <v>403</v>
      </c>
      <c r="J8" s="472" t="s">
        <v>226</v>
      </c>
      <c r="K8" s="937"/>
    </row>
    <row r="9" spans="2:13" ht="11.25" customHeight="1" x14ac:dyDescent="0.2">
      <c r="B9" s="936"/>
      <c r="C9" s="936"/>
      <c r="D9" s="472">
        <v>1</v>
      </c>
      <c r="E9" s="472">
        <v>2</v>
      </c>
      <c r="F9" s="472" t="s">
        <v>227</v>
      </c>
      <c r="G9" s="472">
        <v>4</v>
      </c>
      <c r="H9" s="472">
        <v>5</v>
      </c>
      <c r="I9" s="472">
        <v>6</v>
      </c>
      <c r="J9" s="472">
        <v>7</v>
      </c>
      <c r="K9" s="472" t="s">
        <v>465</v>
      </c>
    </row>
    <row r="10" spans="2:13" ht="12" customHeight="1" x14ac:dyDescent="0.2">
      <c r="B10" s="938" t="s">
        <v>173</v>
      </c>
      <c r="C10" s="939"/>
      <c r="D10" s="649">
        <f>SUM(D11:D16)</f>
        <v>9071615.9899999984</v>
      </c>
      <c r="E10" s="649">
        <f>SUM(E11:E16)</f>
        <v>144918.37000000002</v>
      </c>
      <c r="F10" s="649">
        <f>+D10+E10</f>
        <v>9216534.3599999975</v>
      </c>
      <c r="G10" s="649">
        <f>SUM(G11:G16)</f>
        <v>9216034.3599999994</v>
      </c>
      <c r="H10" s="649">
        <f>SUM(H11:H16)</f>
        <v>9216034.3599999994</v>
      </c>
      <c r="I10" s="649">
        <f>SUM(I11:I16)</f>
        <v>9216034.3599999994</v>
      </c>
      <c r="J10" s="649">
        <f>SUM(J11:J16)</f>
        <v>9170355.629999999</v>
      </c>
      <c r="K10" s="649">
        <f>+F10-H10</f>
        <v>499.99999999813735</v>
      </c>
      <c r="M10" s="806"/>
    </row>
    <row r="11" spans="2:13" ht="12" customHeight="1" x14ac:dyDescent="0.2">
      <c r="B11" s="334"/>
      <c r="C11" s="552" t="s">
        <v>651</v>
      </c>
      <c r="D11" s="662">
        <v>2472672</v>
      </c>
      <c r="E11" s="662">
        <v>-136025.35</v>
      </c>
      <c r="F11" s="648">
        <f>+D11+E11</f>
        <v>2336646.65</v>
      </c>
      <c r="G11" s="648">
        <v>2336646.65</v>
      </c>
      <c r="H11" s="648">
        <v>2336646.65</v>
      </c>
      <c r="I11" s="648">
        <v>2336646.65</v>
      </c>
      <c r="J11" s="648">
        <v>2336646.65</v>
      </c>
      <c r="K11" s="663">
        <f t="shared" ref="K11:K42" si="0">+F11-H11</f>
        <v>0</v>
      </c>
    </row>
    <row r="12" spans="2:13" ht="12" customHeight="1" x14ac:dyDescent="0.2">
      <c r="B12" s="334"/>
      <c r="C12" s="552" t="s">
        <v>652</v>
      </c>
      <c r="D12" s="662">
        <v>43200</v>
      </c>
      <c r="E12" s="662">
        <v>235254.69</v>
      </c>
      <c r="F12" s="648">
        <f t="shared" ref="F12:F42" si="1">+D12+E12</f>
        <v>278454.69</v>
      </c>
      <c r="G12" s="648">
        <v>277954.69</v>
      </c>
      <c r="H12" s="648">
        <v>277954.69</v>
      </c>
      <c r="I12" s="648">
        <v>277954.69</v>
      </c>
      <c r="J12" s="648">
        <v>277954.69</v>
      </c>
      <c r="K12" s="663">
        <f t="shared" si="0"/>
        <v>500</v>
      </c>
    </row>
    <row r="13" spans="2:13" ht="12" customHeight="1" x14ac:dyDescent="0.2">
      <c r="B13" s="334"/>
      <c r="C13" s="552" t="s">
        <v>653</v>
      </c>
      <c r="D13" s="662">
        <v>3016669.09</v>
      </c>
      <c r="E13" s="662">
        <v>-225881.23</v>
      </c>
      <c r="F13" s="648">
        <f t="shared" si="1"/>
        <v>2790787.86</v>
      </c>
      <c r="G13" s="648">
        <v>2790787.86</v>
      </c>
      <c r="H13" s="648">
        <v>2790787.86</v>
      </c>
      <c r="I13" s="648">
        <v>2790787.86</v>
      </c>
      <c r="J13" s="648">
        <v>2745109.13</v>
      </c>
      <c r="K13" s="663">
        <f t="shared" si="0"/>
        <v>0</v>
      </c>
    </row>
    <row r="14" spans="2:13" ht="12" customHeight="1" x14ac:dyDescent="0.2">
      <c r="B14" s="334"/>
      <c r="C14" s="552" t="s">
        <v>654</v>
      </c>
      <c r="D14" s="662">
        <v>805357.35</v>
      </c>
      <c r="E14" s="662">
        <v>-56910.239999999998</v>
      </c>
      <c r="F14" s="648">
        <f t="shared" si="1"/>
        <v>748447.11</v>
      </c>
      <c r="G14" s="648">
        <v>748447.11</v>
      </c>
      <c r="H14" s="648">
        <v>748447.11</v>
      </c>
      <c r="I14" s="648">
        <v>748447.11</v>
      </c>
      <c r="J14" s="648">
        <v>748447.11</v>
      </c>
      <c r="K14" s="663">
        <f t="shared" si="0"/>
        <v>0</v>
      </c>
    </row>
    <row r="15" spans="2:13" ht="12" customHeight="1" x14ac:dyDescent="0.2">
      <c r="B15" s="334"/>
      <c r="C15" s="552" t="s">
        <v>655</v>
      </c>
      <c r="D15" s="662">
        <v>2674587.5499999998</v>
      </c>
      <c r="E15" s="662">
        <v>344090.71</v>
      </c>
      <c r="F15" s="648">
        <f t="shared" si="1"/>
        <v>3018678.26</v>
      </c>
      <c r="G15" s="648">
        <v>3018678.26</v>
      </c>
      <c r="H15" s="648">
        <v>3018678.26</v>
      </c>
      <c r="I15" s="648">
        <v>3018678.26</v>
      </c>
      <c r="J15" s="648">
        <v>3018678.26</v>
      </c>
      <c r="K15" s="663">
        <f t="shared" si="0"/>
        <v>0</v>
      </c>
    </row>
    <row r="16" spans="2:13" ht="12" customHeight="1" x14ac:dyDescent="0.2">
      <c r="B16" s="334"/>
      <c r="C16" s="552" t="s">
        <v>656</v>
      </c>
      <c r="D16" s="662">
        <v>59130</v>
      </c>
      <c r="E16" s="662">
        <v>-15610.21</v>
      </c>
      <c r="F16" s="648">
        <f t="shared" si="1"/>
        <v>43519.79</v>
      </c>
      <c r="G16" s="648">
        <v>43519.79</v>
      </c>
      <c r="H16" s="648">
        <v>43519.79</v>
      </c>
      <c r="I16" s="648">
        <v>43519.79</v>
      </c>
      <c r="J16" s="648">
        <v>43519.79</v>
      </c>
      <c r="K16" s="648">
        <f t="shared" si="0"/>
        <v>0</v>
      </c>
    </row>
    <row r="17" spans="2:11" ht="12" customHeight="1" x14ac:dyDescent="0.2">
      <c r="B17" s="938" t="s">
        <v>85</v>
      </c>
      <c r="C17" s="939"/>
      <c r="D17" s="649">
        <f>SUM(D18:D25)</f>
        <v>902974</v>
      </c>
      <c r="E17" s="649">
        <f>SUM(E18:E25)</f>
        <v>11760.069999999985</v>
      </c>
      <c r="F17" s="649">
        <f t="shared" si="1"/>
        <v>914734.07</v>
      </c>
      <c r="G17" s="649">
        <f>SUM(G18:G25)</f>
        <v>818038.85000000009</v>
      </c>
      <c r="H17" s="649">
        <f>SUM(H18:H25)</f>
        <v>818038.85000000009</v>
      </c>
      <c r="I17" s="649">
        <f>SUM(I18:I25)</f>
        <v>818038.85000000009</v>
      </c>
      <c r="J17" s="649">
        <f>SUM(J18:J25)</f>
        <v>705011.84000000008</v>
      </c>
      <c r="K17" s="649">
        <f t="shared" si="0"/>
        <v>96695.219999999856</v>
      </c>
    </row>
    <row r="18" spans="2:11" ht="12" customHeight="1" x14ac:dyDescent="0.2">
      <c r="B18" s="334"/>
      <c r="C18" s="552" t="s">
        <v>657</v>
      </c>
      <c r="D18" s="662">
        <v>114250</v>
      </c>
      <c r="E18" s="662">
        <v>33175.629999999997</v>
      </c>
      <c r="F18" s="648">
        <f t="shared" si="1"/>
        <v>147425.63</v>
      </c>
      <c r="G18" s="648">
        <v>117025.63</v>
      </c>
      <c r="H18" s="648">
        <v>117025.63</v>
      </c>
      <c r="I18" s="648">
        <v>117025.63</v>
      </c>
      <c r="J18" s="807">
        <v>117025.63</v>
      </c>
      <c r="K18" s="663">
        <f t="shared" si="0"/>
        <v>30400</v>
      </c>
    </row>
    <row r="19" spans="2:11" ht="12" customHeight="1" x14ac:dyDescent="0.2">
      <c r="B19" s="334"/>
      <c r="C19" s="552" t="s">
        <v>658</v>
      </c>
      <c r="D19" s="662">
        <v>4500</v>
      </c>
      <c r="E19" s="662">
        <v>2811.41</v>
      </c>
      <c r="F19" s="648">
        <f t="shared" si="1"/>
        <v>7311.41</v>
      </c>
      <c r="G19" s="648">
        <v>7311.41</v>
      </c>
      <c r="H19" s="648">
        <v>7311.41</v>
      </c>
      <c r="I19" s="648">
        <v>7311.41</v>
      </c>
      <c r="J19" s="807">
        <v>7311.41</v>
      </c>
      <c r="K19" s="663">
        <f t="shared" si="0"/>
        <v>0</v>
      </c>
    </row>
    <row r="20" spans="2:11" ht="12" customHeight="1" x14ac:dyDescent="0.2">
      <c r="B20" s="334"/>
      <c r="C20" s="552" t="s">
        <v>659</v>
      </c>
      <c r="D20" s="662">
        <v>295000</v>
      </c>
      <c r="E20" s="662">
        <v>35022.85</v>
      </c>
      <c r="F20" s="648">
        <f t="shared" si="1"/>
        <v>330022.84999999998</v>
      </c>
      <c r="G20" s="648">
        <v>263877.63</v>
      </c>
      <c r="H20" s="648">
        <v>263877.63</v>
      </c>
      <c r="I20" s="648">
        <v>263877.63</v>
      </c>
      <c r="J20" s="648">
        <v>263877.63</v>
      </c>
      <c r="K20" s="663">
        <f t="shared" si="0"/>
        <v>66145.219999999972</v>
      </c>
    </row>
    <row r="21" spans="2:11" ht="12" customHeight="1" x14ac:dyDescent="0.2">
      <c r="B21" s="334"/>
      <c r="C21" s="552" t="s">
        <v>660</v>
      </c>
      <c r="D21" s="662">
        <v>257524</v>
      </c>
      <c r="E21" s="662">
        <v>-41299.75</v>
      </c>
      <c r="F21" s="648">
        <f t="shared" si="1"/>
        <v>216224.25</v>
      </c>
      <c r="G21" s="648">
        <v>216074.25</v>
      </c>
      <c r="H21" s="648">
        <v>216074.25</v>
      </c>
      <c r="I21" s="648">
        <v>216074.25</v>
      </c>
      <c r="J21" s="648">
        <v>113955.75</v>
      </c>
      <c r="K21" s="663">
        <f t="shared" si="0"/>
        <v>150</v>
      </c>
    </row>
    <row r="22" spans="2:11" ht="12" customHeight="1" x14ac:dyDescent="0.2">
      <c r="B22" s="334"/>
      <c r="C22" s="552" t="s">
        <v>661</v>
      </c>
      <c r="D22" s="662">
        <v>10000</v>
      </c>
      <c r="E22" s="662">
        <v>-2570.13</v>
      </c>
      <c r="F22" s="648">
        <f t="shared" si="1"/>
        <v>7429.87</v>
      </c>
      <c r="G22" s="648">
        <v>7429.87</v>
      </c>
      <c r="H22" s="648">
        <v>7429.87</v>
      </c>
      <c r="I22" s="648">
        <v>7429.87</v>
      </c>
      <c r="J22" s="648">
        <v>7429.87</v>
      </c>
      <c r="K22" s="663">
        <f t="shared" si="0"/>
        <v>0</v>
      </c>
    </row>
    <row r="23" spans="2:11" ht="12" customHeight="1" x14ac:dyDescent="0.2">
      <c r="B23" s="334"/>
      <c r="C23" s="552" t="s">
        <v>662</v>
      </c>
      <c r="D23" s="662">
        <v>121000</v>
      </c>
      <c r="E23" s="662">
        <v>-3009.21</v>
      </c>
      <c r="F23" s="648">
        <f t="shared" si="1"/>
        <v>117990.79</v>
      </c>
      <c r="G23" s="648">
        <v>117990.79</v>
      </c>
      <c r="H23" s="648">
        <v>117990.79</v>
      </c>
      <c r="I23" s="648">
        <v>117990.79</v>
      </c>
      <c r="J23" s="648">
        <v>117990.79</v>
      </c>
      <c r="K23" s="663">
        <f t="shared" si="0"/>
        <v>0</v>
      </c>
    </row>
    <row r="24" spans="2:11" ht="12" customHeight="1" x14ac:dyDescent="0.2">
      <c r="B24" s="334"/>
      <c r="C24" s="552" t="s">
        <v>663</v>
      </c>
      <c r="D24" s="662">
        <v>32000</v>
      </c>
      <c r="E24" s="662">
        <v>-308.5</v>
      </c>
      <c r="F24" s="648">
        <f t="shared" si="1"/>
        <v>31691.5</v>
      </c>
      <c r="G24" s="648">
        <v>31691.5</v>
      </c>
      <c r="H24" s="648">
        <v>31691.5</v>
      </c>
      <c r="I24" s="648">
        <v>31691.5</v>
      </c>
      <c r="J24" s="648">
        <v>20782.990000000002</v>
      </c>
      <c r="K24" s="663">
        <f t="shared" si="0"/>
        <v>0</v>
      </c>
    </row>
    <row r="25" spans="2:11" ht="12" customHeight="1" x14ac:dyDescent="0.2">
      <c r="B25" s="334"/>
      <c r="C25" s="552" t="s">
        <v>664</v>
      </c>
      <c r="D25" s="662">
        <v>68700</v>
      </c>
      <c r="E25" s="662">
        <v>-12062.23</v>
      </c>
      <c r="F25" s="648">
        <f t="shared" si="1"/>
        <v>56637.770000000004</v>
      </c>
      <c r="G25" s="648">
        <v>56637.77</v>
      </c>
      <c r="H25" s="648">
        <v>56637.77</v>
      </c>
      <c r="I25" s="648">
        <v>56637.77</v>
      </c>
      <c r="J25" s="648">
        <v>56637.77</v>
      </c>
      <c r="K25" s="663">
        <f t="shared" si="0"/>
        <v>0</v>
      </c>
    </row>
    <row r="26" spans="2:11" ht="12" customHeight="1" x14ac:dyDescent="0.2">
      <c r="B26" s="938" t="s">
        <v>87</v>
      </c>
      <c r="C26" s="939"/>
      <c r="D26" s="649">
        <f>SUM(D27:D35)</f>
        <v>6291693</v>
      </c>
      <c r="E26" s="649">
        <f>SUM(E27:E35)</f>
        <v>407234.87999999995</v>
      </c>
      <c r="F26" s="649">
        <f t="shared" si="1"/>
        <v>6698927.8799999999</v>
      </c>
      <c r="G26" s="649">
        <f>SUM(G27:G35)</f>
        <v>6431979.46</v>
      </c>
      <c r="H26" s="649">
        <f>SUM(H27:H35)</f>
        <v>6431979.46</v>
      </c>
      <c r="I26" s="649">
        <f>SUM(I27:I35)</f>
        <v>6431979.46</v>
      </c>
      <c r="J26" s="649">
        <f>SUM(J27:J35)</f>
        <v>6232622.4800000004</v>
      </c>
      <c r="K26" s="649">
        <f t="shared" si="0"/>
        <v>266948.41999999993</v>
      </c>
    </row>
    <row r="27" spans="2:11" ht="12" customHeight="1" x14ac:dyDescent="0.2">
      <c r="B27" s="334"/>
      <c r="C27" s="552" t="s">
        <v>665</v>
      </c>
      <c r="D27" s="662">
        <v>228704</v>
      </c>
      <c r="E27" s="648">
        <v>-24418.7</v>
      </c>
      <c r="F27" s="648">
        <f t="shared" si="1"/>
        <v>204285.3</v>
      </c>
      <c r="G27" s="648">
        <v>199544.34</v>
      </c>
      <c r="H27" s="648">
        <v>199544.34</v>
      </c>
      <c r="I27" s="648">
        <v>199544.34</v>
      </c>
      <c r="J27" s="648">
        <v>199544.34</v>
      </c>
      <c r="K27" s="663">
        <f t="shared" si="0"/>
        <v>4740.9599999999919</v>
      </c>
    </row>
    <row r="28" spans="2:11" ht="12" customHeight="1" x14ac:dyDescent="0.2">
      <c r="B28" s="334"/>
      <c r="C28" s="552" t="s">
        <v>666</v>
      </c>
      <c r="D28" s="662">
        <v>915052</v>
      </c>
      <c r="E28" s="648">
        <v>11546.44</v>
      </c>
      <c r="F28" s="648">
        <f t="shared" si="1"/>
        <v>926598.44</v>
      </c>
      <c r="G28" s="648">
        <v>926598.44</v>
      </c>
      <c r="H28" s="648">
        <v>926598.44</v>
      </c>
      <c r="I28" s="648">
        <v>926598.44</v>
      </c>
      <c r="J28" s="648">
        <v>926598.44</v>
      </c>
      <c r="K28" s="663">
        <f t="shared" si="0"/>
        <v>0</v>
      </c>
    </row>
    <row r="29" spans="2:11" ht="12" customHeight="1" x14ac:dyDescent="0.2">
      <c r="B29" s="334"/>
      <c r="C29" s="552" t="s">
        <v>667</v>
      </c>
      <c r="D29" s="662">
        <v>3114650</v>
      </c>
      <c r="E29" s="648">
        <v>289281.73</v>
      </c>
      <c r="F29" s="648">
        <f t="shared" si="1"/>
        <v>3403931.73</v>
      </c>
      <c r="G29" s="648">
        <v>3215365.45</v>
      </c>
      <c r="H29" s="648">
        <v>3215365.45</v>
      </c>
      <c r="I29" s="648">
        <v>3215365.45</v>
      </c>
      <c r="J29" s="648">
        <v>3067465.45</v>
      </c>
      <c r="K29" s="663">
        <f t="shared" si="0"/>
        <v>188566.2799999998</v>
      </c>
    </row>
    <row r="30" spans="2:11" ht="12" customHeight="1" x14ac:dyDescent="0.2">
      <c r="B30" s="334"/>
      <c r="C30" s="552" t="s">
        <v>668</v>
      </c>
      <c r="D30" s="662">
        <v>459465</v>
      </c>
      <c r="E30" s="648">
        <v>68435.34</v>
      </c>
      <c r="F30" s="648">
        <f t="shared" si="1"/>
        <v>527900.34</v>
      </c>
      <c r="G30" s="648">
        <v>490253.08</v>
      </c>
      <c r="H30" s="648">
        <v>490253.08</v>
      </c>
      <c r="I30" s="648">
        <v>490253.08</v>
      </c>
      <c r="J30" s="648">
        <v>490014.5</v>
      </c>
      <c r="K30" s="663">
        <f t="shared" si="0"/>
        <v>37647.259999999951</v>
      </c>
    </row>
    <row r="31" spans="2:11" ht="12" customHeight="1" x14ac:dyDescent="0.2">
      <c r="B31" s="334"/>
      <c r="C31" s="552" t="s">
        <v>669</v>
      </c>
      <c r="D31" s="662">
        <v>138566</v>
      </c>
      <c r="E31" s="648">
        <v>2833.56</v>
      </c>
      <c r="F31" s="648">
        <f t="shared" si="1"/>
        <v>141399.56</v>
      </c>
      <c r="G31" s="648">
        <v>141399.56</v>
      </c>
      <c r="H31" s="648">
        <v>141399.56</v>
      </c>
      <c r="I31" s="648">
        <v>141399.56</v>
      </c>
      <c r="J31" s="648">
        <v>141399.56</v>
      </c>
      <c r="K31" s="663">
        <f t="shared" si="0"/>
        <v>0</v>
      </c>
    </row>
    <row r="32" spans="2:11" ht="12" customHeight="1" x14ac:dyDescent="0.2">
      <c r="B32" s="334"/>
      <c r="C32" s="552" t="s">
        <v>670</v>
      </c>
      <c r="D32" s="662">
        <v>196000</v>
      </c>
      <c r="E32" s="648">
        <v>11948.64</v>
      </c>
      <c r="F32" s="648">
        <f t="shared" si="1"/>
        <v>207948.64</v>
      </c>
      <c r="G32" s="648">
        <v>207948.64</v>
      </c>
      <c r="H32" s="648">
        <v>207948.64</v>
      </c>
      <c r="I32" s="648">
        <v>207948.64</v>
      </c>
      <c r="J32" s="648">
        <v>160203.04</v>
      </c>
      <c r="K32" s="663">
        <f t="shared" si="0"/>
        <v>0</v>
      </c>
    </row>
    <row r="33" spans="1:12" ht="12" customHeight="1" x14ac:dyDescent="0.2">
      <c r="B33" s="334"/>
      <c r="C33" s="552" t="s">
        <v>671</v>
      </c>
      <c r="D33" s="662">
        <v>330860</v>
      </c>
      <c r="E33" s="648">
        <v>-129280.21</v>
      </c>
      <c r="F33" s="648">
        <f t="shared" si="1"/>
        <v>201579.78999999998</v>
      </c>
      <c r="G33" s="648">
        <v>191600.29</v>
      </c>
      <c r="H33" s="648">
        <v>191600.29</v>
      </c>
      <c r="I33" s="648">
        <v>191600.29</v>
      </c>
      <c r="J33" s="648">
        <v>191400.57</v>
      </c>
      <c r="K33" s="663">
        <f>F33-H33</f>
        <v>9979.4999999999709</v>
      </c>
    </row>
    <row r="34" spans="1:12" ht="12" customHeight="1" x14ac:dyDescent="0.2">
      <c r="B34" s="334"/>
      <c r="C34" s="552" t="s">
        <v>672</v>
      </c>
      <c r="D34" s="662">
        <v>618428</v>
      </c>
      <c r="E34" s="648">
        <v>170467.20000000001</v>
      </c>
      <c r="F34" s="648">
        <f t="shared" si="1"/>
        <v>788895.2</v>
      </c>
      <c r="G34" s="648">
        <v>767757.11</v>
      </c>
      <c r="H34" s="648">
        <v>767757.11</v>
      </c>
      <c r="I34" s="648">
        <v>767757.11</v>
      </c>
      <c r="J34" s="648">
        <v>765397.61</v>
      </c>
      <c r="K34" s="663">
        <f t="shared" si="0"/>
        <v>21138.089999999967</v>
      </c>
    </row>
    <row r="35" spans="1:12" ht="12" customHeight="1" x14ac:dyDescent="0.2">
      <c r="B35" s="334"/>
      <c r="C35" s="552" t="s">
        <v>673</v>
      </c>
      <c r="D35" s="662">
        <v>289968</v>
      </c>
      <c r="E35" s="648">
        <v>6420.88</v>
      </c>
      <c r="F35" s="648">
        <f t="shared" si="1"/>
        <v>296388.88</v>
      </c>
      <c r="G35" s="648">
        <v>291512.55</v>
      </c>
      <c r="H35" s="648">
        <v>291512.55</v>
      </c>
      <c r="I35" s="648">
        <v>291512.55</v>
      </c>
      <c r="J35" s="648">
        <v>290598.96999999997</v>
      </c>
      <c r="K35" s="663">
        <f t="shared" si="0"/>
        <v>4876.3300000000163</v>
      </c>
    </row>
    <row r="36" spans="1:12" ht="12" customHeight="1" x14ac:dyDescent="0.2">
      <c r="B36" s="938" t="s">
        <v>216</v>
      </c>
      <c r="C36" s="939"/>
      <c r="D36" s="649">
        <f>SUM(D37:D38)</f>
        <v>243500</v>
      </c>
      <c r="E36" s="649">
        <f>SUM(E37:E38)</f>
        <v>101611.17</v>
      </c>
      <c r="F36" s="649">
        <f t="shared" si="1"/>
        <v>345111.17</v>
      </c>
      <c r="G36" s="649">
        <f>SUM(G37:G38)</f>
        <v>335111.17</v>
      </c>
      <c r="H36" s="649">
        <f>SUM(H37:H38)</f>
        <v>335111.17</v>
      </c>
      <c r="I36" s="649">
        <f>SUM(I37:I38)</f>
        <v>335111.17</v>
      </c>
      <c r="J36" s="649">
        <f>SUM(J37:J38)</f>
        <v>335111.17</v>
      </c>
      <c r="K36" s="649">
        <f t="shared" si="0"/>
        <v>10000</v>
      </c>
    </row>
    <row r="37" spans="1:12" ht="12" customHeight="1" x14ac:dyDescent="0.2">
      <c r="B37" s="334"/>
      <c r="C37" s="552" t="s">
        <v>674</v>
      </c>
      <c r="D37" s="662">
        <v>123500</v>
      </c>
      <c r="E37" s="648">
        <v>132580</v>
      </c>
      <c r="F37" s="648">
        <f t="shared" si="1"/>
        <v>256080</v>
      </c>
      <c r="G37" s="648">
        <v>246080</v>
      </c>
      <c r="H37" s="648">
        <v>246080</v>
      </c>
      <c r="I37" s="648">
        <v>246080</v>
      </c>
      <c r="J37" s="648">
        <v>246080</v>
      </c>
      <c r="K37" s="663">
        <f t="shared" si="0"/>
        <v>10000</v>
      </c>
    </row>
    <row r="38" spans="1:12" ht="12" customHeight="1" x14ac:dyDescent="0.2">
      <c r="B38" s="334"/>
      <c r="C38" s="552" t="s">
        <v>317</v>
      </c>
      <c r="D38" s="662">
        <v>120000</v>
      </c>
      <c r="E38" s="648">
        <v>-30968.83</v>
      </c>
      <c r="F38" s="648">
        <f t="shared" si="1"/>
        <v>89031.17</v>
      </c>
      <c r="G38" s="648">
        <v>89031.17</v>
      </c>
      <c r="H38" s="648">
        <v>89031.17</v>
      </c>
      <c r="I38" s="648">
        <v>89031.17</v>
      </c>
      <c r="J38" s="648">
        <v>89031.17</v>
      </c>
      <c r="K38" s="663">
        <f t="shared" si="0"/>
        <v>0</v>
      </c>
    </row>
    <row r="39" spans="1:12" ht="12" customHeight="1" x14ac:dyDescent="0.2">
      <c r="B39" s="938" t="s">
        <v>234</v>
      </c>
      <c r="C39" s="939"/>
      <c r="D39" s="649">
        <f>SUM(D40:D42)</f>
        <v>190000</v>
      </c>
      <c r="E39" s="649">
        <f>SUM(E40:E42)</f>
        <v>-130720</v>
      </c>
      <c r="F39" s="649">
        <f t="shared" si="1"/>
        <v>59280</v>
      </c>
      <c r="G39" s="649">
        <f>SUM(G40:G42)</f>
        <v>59180</v>
      </c>
      <c r="H39" s="649">
        <f>SUM(H40:H42)</f>
        <v>59180</v>
      </c>
      <c r="I39" s="649">
        <f>SUM(I40:I42)</f>
        <v>59180</v>
      </c>
      <c r="J39" s="649">
        <f>SUM(J40:J42)</f>
        <v>59180</v>
      </c>
      <c r="K39" s="649">
        <f t="shared" si="0"/>
        <v>100</v>
      </c>
    </row>
    <row r="40" spans="1:12" ht="12" customHeight="1" x14ac:dyDescent="0.2">
      <c r="B40" s="334"/>
      <c r="C40" s="552" t="s">
        <v>675</v>
      </c>
      <c r="D40" s="662">
        <v>117500</v>
      </c>
      <c r="E40" s="662">
        <v>-108120</v>
      </c>
      <c r="F40" s="662">
        <f t="shared" si="1"/>
        <v>9380</v>
      </c>
      <c r="G40" s="662">
        <v>9280</v>
      </c>
      <c r="H40" s="662">
        <v>9280</v>
      </c>
      <c r="I40" s="662">
        <v>9280</v>
      </c>
      <c r="J40" s="662">
        <v>9280</v>
      </c>
      <c r="K40" s="663">
        <f t="shared" si="0"/>
        <v>100</v>
      </c>
    </row>
    <row r="41" spans="1:12" ht="12" customHeight="1" x14ac:dyDescent="0.2">
      <c r="B41" s="334"/>
      <c r="C41" s="552" t="s">
        <v>676</v>
      </c>
      <c r="D41" s="662">
        <v>50000</v>
      </c>
      <c r="E41" s="662">
        <v>-100</v>
      </c>
      <c r="F41" s="662">
        <f t="shared" si="1"/>
        <v>49900</v>
      </c>
      <c r="G41" s="662">
        <v>49900</v>
      </c>
      <c r="H41" s="662">
        <v>49900</v>
      </c>
      <c r="I41" s="662">
        <v>49900</v>
      </c>
      <c r="J41" s="662">
        <v>49900</v>
      </c>
      <c r="K41" s="663">
        <f t="shared" si="0"/>
        <v>0</v>
      </c>
    </row>
    <row r="42" spans="1:12" ht="12" customHeight="1" x14ac:dyDescent="0.2">
      <c r="B42" s="334"/>
      <c r="C42" s="552" t="s">
        <v>764</v>
      </c>
      <c r="D42" s="662">
        <v>22500</v>
      </c>
      <c r="E42" s="662">
        <v>-22500</v>
      </c>
      <c r="F42" s="662">
        <f t="shared" si="1"/>
        <v>0</v>
      </c>
      <c r="G42" s="662">
        <v>0</v>
      </c>
      <c r="H42" s="662">
        <v>0</v>
      </c>
      <c r="I42" s="662">
        <v>0</v>
      </c>
      <c r="J42" s="662">
        <v>0</v>
      </c>
      <c r="K42" s="663">
        <f t="shared" si="0"/>
        <v>0</v>
      </c>
    </row>
    <row r="43" spans="1:12" s="314" customFormat="1" ht="12" customHeight="1" x14ac:dyDescent="0.2">
      <c r="A43" s="273"/>
      <c r="B43" s="335"/>
      <c r="C43" s="336" t="s">
        <v>228</v>
      </c>
      <c r="D43" s="664">
        <f t="shared" ref="D43:K43" si="2">+D10+D17+D26+D36+D39</f>
        <v>16699782.989999998</v>
      </c>
      <c r="E43" s="664">
        <f t="shared" si="2"/>
        <v>534804.49</v>
      </c>
      <c r="F43" s="664">
        <f t="shared" si="2"/>
        <v>17234587.48</v>
      </c>
      <c r="G43" s="664">
        <f t="shared" si="2"/>
        <v>16860343.84</v>
      </c>
      <c r="H43" s="664">
        <f t="shared" si="2"/>
        <v>16860343.84</v>
      </c>
      <c r="I43" s="664">
        <f>I10+I17+I26+I36+I39</f>
        <v>16860343.84</v>
      </c>
      <c r="J43" s="664">
        <f t="shared" si="2"/>
        <v>16502281.119999999</v>
      </c>
      <c r="K43" s="664">
        <f t="shared" si="2"/>
        <v>374243.63999999792</v>
      </c>
      <c r="L43" s="273"/>
    </row>
    <row r="44" spans="1:12" x14ac:dyDescent="0.2">
      <c r="D44" s="333"/>
      <c r="E44" s="333"/>
      <c r="F44" s="333"/>
      <c r="G44" s="333"/>
      <c r="H44" s="333"/>
      <c r="I44" s="333"/>
      <c r="J44" s="333"/>
      <c r="K44" s="333"/>
    </row>
    <row r="45" spans="1:12" x14ac:dyDescent="0.2">
      <c r="B45" s="16" t="s">
        <v>76</v>
      </c>
      <c r="F45" s="333"/>
      <c r="G45" s="333"/>
      <c r="H45" s="333"/>
      <c r="I45" s="333"/>
      <c r="J45" s="333"/>
      <c r="K45" s="333"/>
    </row>
    <row r="47" spans="1:12" x14ac:dyDescent="0.2">
      <c r="D47" s="333" t="str">
        <f>IF(D43=CAdmon!D22," ","ERROR")</f>
        <v xml:space="preserve"> </v>
      </c>
      <c r="E47" s="333" t="str">
        <f>IF(E43=CAdmon!E22," ","ERROR")</f>
        <v xml:space="preserve"> </v>
      </c>
      <c r="F47" s="333" t="str">
        <f>IF(F43=CAdmon!F22," ","ERROR")</f>
        <v xml:space="preserve"> </v>
      </c>
      <c r="G47" s="333" t="str">
        <f>IF(G43=CAdmon!G22," ","ERROR")</f>
        <v xml:space="preserve"> </v>
      </c>
      <c r="H47" s="333" t="str">
        <f>IF(H43=CAdmon!H22," ","ERROR")</f>
        <v xml:space="preserve"> </v>
      </c>
      <c r="I47" s="333" t="str">
        <f>IF(I43=CAdmon!I22," ","ERROR")</f>
        <v xml:space="preserve"> </v>
      </c>
      <c r="J47" s="333" t="str">
        <f>IF(J43=CAdmon!J22," ","ERROR")</f>
        <v xml:space="preserve"> </v>
      </c>
      <c r="K47" s="333"/>
    </row>
  </sheetData>
  <mergeCells count="12">
    <mergeCell ref="B1:K1"/>
    <mergeCell ref="B2:K2"/>
    <mergeCell ref="B3:K3"/>
    <mergeCell ref="B39:C39"/>
    <mergeCell ref="B7:C9"/>
    <mergeCell ref="D7:J7"/>
    <mergeCell ref="D5:J5"/>
    <mergeCell ref="K7:K8"/>
    <mergeCell ref="B10:C10"/>
    <mergeCell ref="B17:C17"/>
    <mergeCell ref="B26:C26"/>
    <mergeCell ref="B36:C36"/>
  </mergeCells>
  <printOptions horizontalCentered="1"/>
  <pageMargins left="0.70866141732283472" right="0.70866141732283472" top="0.35433070866141736" bottom="0.74803149606299213" header="0.31496062992125984" footer="0.31496062992125984"/>
  <pageSetup scale="70" firstPageNumber="10" orientation="landscape" r:id="rId1"/>
  <headerFooter>
    <oddFooter>&amp;R&amp;P</oddFooter>
  </headerFooter>
  <ignoredErrors>
    <ignoredError sqref="I43 K33 F36 F39" formula="1"/>
  </ignoredErrors>
  <drawing r:id="rId2"/>
  <legacyDrawing r:id="rId3"/>
  <oleObjects>
    <mc:AlternateContent xmlns:mc="http://schemas.openxmlformats.org/markup-compatibility/2006">
      <mc:Choice Requires="x14">
        <oleObject progId="Excel.Sheet.12" shapeId="4100" r:id="rId4">
          <objectPr defaultSize="0" autoPict="0" r:id="rId5">
            <anchor moveWithCells="1" sizeWithCells="1">
              <from>
                <xdr:col>1</xdr:col>
                <xdr:colOff>238125</xdr:colOff>
                <xdr:row>47</xdr:row>
                <xdr:rowOff>57150</xdr:rowOff>
              </from>
              <to>
                <xdr:col>9</xdr:col>
                <xdr:colOff>466725</xdr:colOff>
                <xdr:row>51</xdr:row>
                <xdr:rowOff>66675</xdr:rowOff>
              </to>
            </anchor>
          </objectPr>
        </oleObject>
      </mc:Choice>
      <mc:Fallback>
        <oleObject progId="Excel.Sheet.12" shapeId="4100"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L18"/>
  <sheetViews>
    <sheetView showGridLines="0" workbookViewId="0">
      <selection activeCell="E15" sqref="E15"/>
    </sheetView>
  </sheetViews>
  <sheetFormatPr baseColWidth="10" defaultRowHeight="12.75" x14ac:dyDescent="0.2"/>
  <cols>
    <col min="1" max="1" width="2.5703125" style="22" customWidth="1"/>
    <col min="2" max="2" width="2" style="256" customWidth="1"/>
    <col min="3" max="3" width="45.85546875" style="256" customWidth="1"/>
    <col min="4" max="4" width="14.85546875" style="256" bestFit="1" customWidth="1"/>
    <col min="5" max="5" width="13.5703125" style="256" customWidth="1"/>
    <col min="6" max="6" width="14.85546875" style="256" bestFit="1" customWidth="1"/>
    <col min="7" max="7" width="14.140625" style="256" customWidth="1"/>
    <col min="8" max="9" width="12.7109375" style="256" customWidth="1"/>
    <col min="10" max="10" width="13.28515625" style="256" bestFit="1" customWidth="1"/>
    <col min="11" max="11" width="15.5703125" style="256" bestFit="1" customWidth="1"/>
    <col min="12" max="12" width="4" style="22" customWidth="1"/>
    <col min="13" max="16384" width="11.42578125" style="256"/>
  </cols>
  <sheetData>
    <row r="1" spans="1:12" ht="16.5" customHeight="1" x14ac:dyDescent="0.2">
      <c r="B1" s="845" t="s">
        <v>450</v>
      </c>
      <c r="C1" s="845"/>
      <c r="D1" s="845"/>
      <c r="E1" s="845"/>
      <c r="F1" s="845"/>
      <c r="G1" s="845"/>
      <c r="H1" s="845"/>
      <c r="I1" s="845"/>
      <c r="J1" s="845"/>
      <c r="K1" s="845"/>
    </row>
    <row r="2" spans="1:12" ht="16.5" customHeight="1" x14ac:dyDescent="0.2">
      <c r="B2" s="845" t="s">
        <v>452</v>
      </c>
      <c r="C2" s="845"/>
      <c r="D2" s="845"/>
      <c r="E2" s="845"/>
      <c r="F2" s="845"/>
      <c r="G2" s="845"/>
      <c r="H2" s="845"/>
      <c r="I2" s="845"/>
      <c r="J2" s="845"/>
      <c r="K2" s="845"/>
    </row>
    <row r="3" spans="1:12" ht="16.5" customHeight="1" x14ac:dyDescent="0.2">
      <c r="B3" s="845" t="s">
        <v>2187</v>
      </c>
      <c r="C3" s="845"/>
      <c r="D3" s="845"/>
      <c r="E3" s="845"/>
      <c r="F3" s="845"/>
      <c r="G3" s="845"/>
      <c r="H3" s="845"/>
      <c r="I3" s="845"/>
      <c r="J3" s="845"/>
      <c r="K3" s="845"/>
    </row>
    <row r="4" spans="1:12" s="22" customFormat="1" x14ac:dyDescent="0.2"/>
    <row r="5" spans="1:12" s="22" customFormat="1" x14ac:dyDescent="0.2">
      <c r="C5" s="27" t="s">
        <v>3</v>
      </c>
      <c r="D5" s="837" t="str">
        <f>EA!F7</f>
        <v>Museo Iconográfico del Quijote</v>
      </c>
      <c r="E5" s="837"/>
      <c r="F5" s="837"/>
      <c r="G5" s="837"/>
      <c r="H5" s="837"/>
      <c r="I5" s="837"/>
      <c r="J5" s="837"/>
    </row>
    <row r="6" spans="1:12" s="22" customFormat="1" x14ac:dyDescent="0.2"/>
    <row r="7" spans="1:12" x14ac:dyDescent="0.2">
      <c r="B7" s="940" t="s">
        <v>74</v>
      </c>
      <c r="C7" s="941"/>
      <c r="D7" s="937" t="s">
        <v>229</v>
      </c>
      <c r="E7" s="937"/>
      <c r="F7" s="937"/>
      <c r="G7" s="937"/>
      <c r="H7" s="937"/>
      <c r="I7" s="937"/>
      <c r="J7" s="937"/>
      <c r="K7" s="937" t="s">
        <v>223</v>
      </c>
    </row>
    <row r="8" spans="1:12" ht="51" x14ac:dyDescent="0.2">
      <c r="B8" s="942"/>
      <c r="C8" s="943"/>
      <c r="D8" s="472" t="s">
        <v>224</v>
      </c>
      <c r="E8" s="472" t="s">
        <v>225</v>
      </c>
      <c r="F8" s="472" t="s">
        <v>203</v>
      </c>
      <c r="G8" s="472" t="s">
        <v>402</v>
      </c>
      <c r="H8" s="472" t="s">
        <v>204</v>
      </c>
      <c r="I8" s="472" t="s">
        <v>403</v>
      </c>
      <c r="J8" s="472" t="s">
        <v>226</v>
      </c>
      <c r="K8" s="937"/>
    </row>
    <row r="9" spans="1:12" x14ac:dyDescent="0.2">
      <c r="B9" s="944"/>
      <c r="C9" s="945"/>
      <c r="D9" s="472">
        <v>1</v>
      </c>
      <c r="E9" s="472">
        <v>2</v>
      </c>
      <c r="F9" s="472" t="s">
        <v>227</v>
      </c>
      <c r="G9" s="472">
        <v>4</v>
      </c>
      <c r="H9" s="472">
        <v>5</v>
      </c>
      <c r="I9" s="472">
        <v>6</v>
      </c>
      <c r="J9" s="472">
        <v>7</v>
      </c>
      <c r="K9" s="472" t="s">
        <v>465</v>
      </c>
    </row>
    <row r="10" spans="1:12" x14ac:dyDescent="0.2">
      <c r="B10" s="326"/>
      <c r="C10" s="327"/>
      <c r="D10" s="328"/>
      <c r="E10" s="328"/>
      <c r="F10" s="328"/>
      <c r="G10" s="328"/>
      <c r="H10" s="328"/>
      <c r="I10" s="328"/>
      <c r="J10" s="328"/>
      <c r="K10" s="328"/>
    </row>
    <row r="11" spans="1:12" x14ac:dyDescent="0.2">
      <c r="B11" s="317"/>
      <c r="C11" s="329" t="s">
        <v>230</v>
      </c>
      <c r="D11" s="647">
        <v>16509782.99</v>
      </c>
      <c r="E11" s="613">
        <v>665524.49</v>
      </c>
      <c r="F11" s="648">
        <f>+D11+E11</f>
        <v>17175307.48</v>
      </c>
      <c r="G11" s="613">
        <v>16801163.84</v>
      </c>
      <c r="H11" s="613">
        <v>16801163.84</v>
      </c>
      <c r="I11" s="613">
        <v>16801163.84</v>
      </c>
      <c r="J11" s="613">
        <v>16443101.119999999</v>
      </c>
      <c r="K11" s="648">
        <f>+F11-H11</f>
        <v>374143.6400000006</v>
      </c>
    </row>
    <row r="12" spans="1:12" x14ac:dyDescent="0.2">
      <c r="B12" s="330"/>
      <c r="C12" s="329" t="s">
        <v>231</v>
      </c>
      <c r="D12" s="647">
        <v>190000</v>
      </c>
      <c r="E12" s="647">
        <v>-130720</v>
      </c>
      <c r="F12" s="648">
        <f>+D12+E12</f>
        <v>59280</v>
      </c>
      <c r="G12" s="647">
        <v>59180</v>
      </c>
      <c r="H12" s="647">
        <v>59180</v>
      </c>
      <c r="I12" s="647">
        <v>59180</v>
      </c>
      <c r="J12" s="647">
        <v>59180</v>
      </c>
      <c r="K12" s="648">
        <f>+F12-H12</f>
        <v>100</v>
      </c>
    </row>
    <row r="13" spans="1:12" ht="25.5" x14ac:dyDescent="0.2">
      <c r="B13" s="330"/>
      <c r="C13" s="329" t="s">
        <v>232</v>
      </c>
      <c r="D13" s="648"/>
      <c r="E13" s="648"/>
      <c r="F13" s="648">
        <f>+D13+E13</f>
        <v>0</v>
      </c>
      <c r="G13" s="648"/>
      <c r="H13" s="648"/>
      <c r="I13" s="648"/>
      <c r="J13" s="648"/>
      <c r="K13" s="648">
        <f>+F13-H13</f>
        <v>0</v>
      </c>
    </row>
    <row r="14" spans="1:12" x14ac:dyDescent="0.2">
      <c r="B14" s="331"/>
      <c r="C14" s="332"/>
      <c r="D14" s="518"/>
      <c r="E14" s="518"/>
      <c r="F14" s="518"/>
      <c r="G14" s="518"/>
      <c r="H14" s="518"/>
      <c r="I14" s="518"/>
      <c r="J14" s="518"/>
      <c r="K14" s="518"/>
    </row>
    <row r="15" spans="1:12" s="314" customFormat="1" x14ac:dyDescent="0.2">
      <c r="A15" s="273"/>
      <c r="B15" s="331"/>
      <c r="C15" s="332" t="s">
        <v>228</v>
      </c>
      <c r="D15" s="519">
        <f t="shared" ref="D15:K15" si="0">+D11+D12+D13</f>
        <v>16699782.99</v>
      </c>
      <c r="E15" s="519">
        <f t="shared" si="0"/>
        <v>534804.49</v>
      </c>
      <c r="F15" s="519">
        <f t="shared" si="0"/>
        <v>17234587.48</v>
      </c>
      <c r="G15" s="519">
        <f t="shared" si="0"/>
        <v>16860343.84</v>
      </c>
      <c r="H15" s="519">
        <f t="shared" si="0"/>
        <v>16860343.84</v>
      </c>
      <c r="I15" s="519">
        <f t="shared" si="0"/>
        <v>16860343.84</v>
      </c>
      <c r="J15" s="519">
        <f t="shared" si="0"/>
        <v>16502281.119999999</v>
      </c>
      <c r="K15" s="519">
        <f t="shared" si="0"/>
        <v>374243.6400000006</v>
      </c>
      <c r="L15" s="273"/>
    </row>
    <row r="16" spans="1:12" s="22" customFormat="1" x14ac:dyDescent="0.2"/>
    <row r="17" spans="3:11" x14ac:dyDescent="0.2">
      <c r="C17" s="16" t="s">
        <v>76</v>
      </c>
    </row>
    <row r="18" spans="3:11" x14ac:dyDescent="0.2">
      <c r="D18" s="333" t="str">
        <f>IF(D15=CAdmon!D22," ","ERROR")</f>
        <v xml:space="preserve"> </v>
      </c>
      <c r="E18" s="333" t="str">
        <f>IF(E15=CAdmon!E22," ","ERROR")</f>
        <v xml:space="preserve"> </v>
      </c>
      <c r="F18" s="333" t="str">
        <f>IF(F15=CAdmon!F22," ","ERROR")</f>
        <v xml:space="preserve"> </v>
      </c>
      <c r="G18" s="333"/>
      <c r="H18" s="333" t="str">
        <f>IF(H15=CAdmon!H22," ","ERROR")</f>
        <v xml:space="preserve"> </v>
      </c>
      <c r="I18" s="333"/>
      <c r="J18" s="333" t="str">
        <f>IF(J15=CAdmon!J22," ","ERROR")</f>
        <v xml:space="preserve"> </v>
      </c>
      <c r="K18" s="333" t="str">
        <f>IF(K15=CAdmon!K22," ","ERROR")</f>
        <v xml:space="preserve"> </v>
      </c>
    </row>
  </sheetData>
  <mergeCells count="7">
    <mergeCell ref="B7:C9"/>
    <mergeCell ref="D7:J7"/>
    <mergeCell ref="K7:K8"/>
    <mergeCell ref="B1:K1"/>
    <mergeCell ref="B3:K3"/>
    <mergeCell ref="B2:K2"/>
    <mergeCell ref="D5:J5"/>
  </mergeCells>
  <printOptions horizontalCentered="1"/>
  <pageMargins left="0.70866141732283472" right="0.70866141732283472" top="0.35433070866141736" bottom="0.74803149606299213" header="0.31496062992125984" footer="0.31496062992125984"/>
  <pageSetup scale="75"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3076" r:id="rId4">
          <objectPr defaultSize="0" autoPict="0" r:id="rId5">
            <anchor moveWithCells="1" sizeWithCells="1">
              <from>
                <xdr:col>2</xdr:col>
                <xdr:colOff>161925</xdr:colOff>
                <xdr:row>18</xdr:row>
                <xdr:rowOff>38100</xdr:rowOff>
              </from>
              <to>
                <xdr:col>10</xdr:col>
                <xdr:colOff>571500</xdr:colOff>
                <xdr:row>22</xdr:row>
                <xdr:rowOff>47625</xdr:rowOff>
              </to>
            </anchor>
          </objectPr>
        </oleObject>
      </mc:Choice>
      <mc:Fallback>
        <oleObject progId="Excel.Sheet.12" shapeId="3076"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L49"/>
  <sheetViews>
    <sheetView showGridLines="0" topLeftCell="A15" workbookViewId="0">
      <selection activeCell="H25" sqref="H25"/>
    </sheetView>
  </sheetViews>
  <sheetFormatPr baseColWidth="10" defaultRowHeight="12.75" x14ac:dyDescent="0.2"/>
  <cols>
    <col min="1" max="1" width="1.5703125" style="22" customWidth="1"/>
    <col min="2" max="2" width="4.5703125" style="351" customWidth="1"/>
    <col min="3" max="3" width="60.28515625" style="256" customWidth="1"/>
    <col min="4" max="4" width="13.5703125" style="256" bestFit="1" customWidth="1"/>
    <col min="5" max="5" width="13.85546875" style="256" customWidth="1"/>
    <col min="6" max="6" width="13.5703125" style="256" bestFit="1" customWidth="1"/>
    <col min="7" max="7" width="15" style="256" customWidth="1"/>
    <col min="8" max="8" width="14.85546875" style="256" customWidth="1"/>
    <col min="9" max="9" width="12.7109375" style="256" customWidth="1"/>
    <col min="10" max="10" width="13.5703125" style="256" bestFit="1" customWidth="1"/>
    <col min="11" max="11" width="14.140625" style="256" bestFit="1" customWidth="1"/>
    <col min="12" max="12" width="3.28515625" style="22" customWidth="1"/>
    <col min="13" max="16384" width="11.42578125" style="256"/>
  </cols>
  <sheetData>
    <row r="1" spans="1:12" ht="18.75" customHeight="1" x14ac:dyDescent="0.2">
      <c r="B1" s="845" t="s">
        <v>450</v>
      </c>
      <c r="C1" s="845"/>
      <c r="D1" s="845"/>
      <c r="E1" s="845"/>
      <c r="F1" s="845"/>
      <c r="G1" s="845"/>
      <c r="H1" s="845"/>
      <c r="I1" s="845"/>
      <c r="J1" s="845"/>
      <c r="K1" s="845"/>
    </row>
    <row r="2" spans="1:12" ht="18.75" customHeight="1" x14ac:dyDescent="0.2">
      <c r="B2" s="845" t="s">
        <v>454</v>
      </c>
      <c r="C2" s="845"/>
      <c r="D2" s="845"/>
      <c r="E2" s="845"/>
      <c r="F2" s="845"/>
      <c r="G2" s="845"/>
      <c r="H2" s="845"/>
      <c r="I2" s="845"/>
      <c r="J2" s="845"/>
      <c r="K2" s="845"/>
    </row>
    <row r="3" spans="1:12" ht="18.75" customHeight="1" x14ac:dyDescent="0.2">
      <c r="B3" s="845" t="s">
        <v>2191</v>
      </c>
      <c r="C3" s="845"/>
      <c r="D3" s="845"/>
      <c r="E3" s="845"/>
      <c r="F3" s="845"/>
      <c r="G3" s="845"/>
      <c r="H3" s="845"/>
      <c r="I3" s="845"/>
      <c r="J3" s="845"/>
      <c r="K3" s="845"/>
    </row>
    <row r="4" spans="1:12" s="22" customFormat="1" ht="9" customHeight="1" x14ac:dyDescent="0.2">
      <c r="B4" s="337"/>
      <c r="C4" s="337"/>
      <c r="D4" s="337"/>
      <c r="E4" s="337"/>
      <c r="F4" s="337"/>
      <c r="G4" s="337"/>
      <c r="H4" s="337"/>
      <c r="I4" s="337"/>
      <c r="J4" s="337"/>
      <c r="K4" s="337"/>
    </row>
    <row r="5" spans="1:12" s="22" customFormat="1" ht="21.75" customHeight="1" x14ac:dyDescent="0.2">
      <c r="C5" s="27" t="s">
        <v>3</v>
      </c>
      <c r="D5" s="837" t="str">
        <f>EA!F7</f>
        <v>Museo Iconográfico del Quijote</v>
      </c>
      <c r="E5" s="837"/>
      <c r="F5" s="837"/>
      <c r="G5" s="837"/>
      <c r="H5" s="837"/>
      <c r="I5" s="837"/>
      <c r="J5" s="837"/>
      <c r="K5" s="338"/>
    </row>
    <row r="6" spans="1:12" s="22" customFormat="1" ht="9" customHeight="1" x14ac:dyDescent="0.2">
      <c r="B6" s="338"/>
      <c r="C6" s="338"/>
      <c r="D6" s="338"/>
      <c r="E6" s="338"/>
      <c r="F6" s="338"/>
      <c r="G6" s="338"/>
      <c r="H6" s="338"/>
      <c r="I6" s="338"/>
      <c r="J6" s="338"/>
      <c r="K6" s="338"/>
    </row>
    <row r="7" spans="1:12" x14ac:dyDescent="0.2">
      <c r="B7" s="936" t="s">
        <v>74</v>
      </c>
      <c r="C7" s="936"/>
      <c r="D7" s="937" t="s">
        <v>222</v>
      </c>
      <c r="E7" s="937"/>
      <c r="F7" s="937"/>
      <c r="G7" s="937"/>
      <c r="H7" s="937"/>
      <c r="I7" s="937"/>
      <c r="J7" s="937"/>
      <c r="K7" s="937" t="s">
        <v>223</v>
      </c>
    </row>
    <row r="8" spans="1:12" ht="25.5" x14ac:dyDescent="0.2">
      <c r="B8" s="936"/>
      <c r="C8" s="936"/>
      <c r="D8" s="472" t="s">
        <v>224</v>
      </c>
      <c r="E8" s="472" t="s">
        <v>225</v>
      </c>
      <c r="F8" s="472" t="s">
        <v>203</v>
      </c>
      <c r="G8" s="472" t="s">
        <v>402</v>
      </c>
      <c r="H8" s="472" t="s">
        <v>204</v>
      </c>
      <c r="I8" s="472" t="s">
        <v>403</v>
      </c>
      <c r="J8" s="472" t="s">
        <v>226</v>
      </c>
      <c r="K8" s="937"/>
    </row>
    <row r="9" spans="1:12" x14ac:dyDescent="0.2">
      <c r="B9" s="936"/>
      <c r="C9" s="936"/>
      <c r="D9" s="472">
        <v>1</v>
      </c>
      <c r="E9" s="472">
        <v>2</v>
      </c>
      <c r="F9" s="472" t="s">
        <v>227</v>
      </c>
      <c r="G9" s="472">
        <v>4</v>
      </c>
      <c r="H9" s="472">
        <v>5</v>
      </c>
      <c r="I9" s="472">
        <v>6</v>
      </c>
      <c r="J9" s="472">
        <v>7</v>
      </c>
      <c r="K9" s="472" t="s">
        <v>465</v>
      </c>
    </row>
    <row r="10" spans="1:12" ht="3" customHeight="1" x14ac:dyDescent="0.2">
      <c r="B10" s="339"/>
      <c r="C10" s="327"/>
      <c r="D10" s="340"/>
      <c r="E10" s="340"/>
      <c r="F10" s="340"/>
      <c r="G10" s="340"/>
      <c r="H10" s="340"/>
      <c r="I10" s="340"/>
      <c r="J10" s="340"/>
      <c r="K10" s="340"/>
    </row>
    <row r="11" spans="1:12" s="341" customFormat="1" ht="12.75" customHeight="1" x14ac:dyDescent="0.25">
      <c r="A11" s="87"/>
      <c r="B11" s="946" t="s">
        <v>235</v>
      </c>
      <c r="C11" s="947"/>
      <c r="D11" s="528">
        <f>SUM(D12:D20)</f>
        <v>0</v>
      </c>
      <c r="E11" s="528">
        <f t="shared" ref="E11:K11" si="0">SUM(E12:E20)</f>
        <v>0</v>
      </c>
      <c r="F11" s="528">
        <f t="shared" si="0"/>
        <v>0</v>
      </c>
      <c r="G11" s="528">
        <f t="shared" si="0"/>
        <v>0</v>
      </c>
      <c r="H11" s="528">
        <f t="shared" si="0"/>
        <v>0</v>
      </c>
      <c r="I11" s="528">
        <f t="shared" si="0"/>
        <v>0</v>
      </c>
      <c r="J11" s="528">
        <f t="shared" si="0"/>
        <v>0</v>
      </c>
      <c r="K11" s="528">
        <f t="shared" si="0"/>
        <v>0</v>
      </c>
      <c r="L11" s="87"/>
    </row>
    <row r="12" spans="1:12" s="341" customFormat="1" x14ac:dyDescent="0.25">
      <c r="A12" s="87"/>
      <c r="B12" s="342"/>
      <c r="C12" s="343" t="s">
        <v>236</v>
      </c>
      <c r="D12" s="523"/>
      <c r="E12" s="523"/>
      <c r="F12" s="523">
        <f>+D12+E12</f>
        <v>0</v>
      </c>
      <c r="G12" s="523"/>
      <c r="H12" s="523"/>
      <c r="I12" s="523"/>
      <c r="J12" s="523"/>
      <c r="K12" s="523">
        <f t="shared" ref="K12:K19" si="1">+F12-H12</f>
        <v>0</v>
      </c>
      <c r="L12" s="87"/>
    </row>
    <row r="13" spans="1:12" s="341" customFormat="1" x14ac:dyDescent="0.25">
      <c r="A13" s="87"/>
      <c r="B13" s="342"/>
      <c r="C13" s="343" t="s">
        <v>237</v>
      </c>
      <c r="D13" s="529"/>
      <c r="E13" s="529"/>
      <c r="F13" s="530">
        <f t="shared" ref="F13:F29" si="2">+D13+E13</f>
        <v>0</v>
      </c>
      <c r="G13" s="529"/>
      <c r="H13" s="529"/>
      <c r="I13" s="529"/>
      <c r="J13" s="529"/>
      <c r="K13" s="529">
        <f t="shared" si="1"/>
        <v>0</v>
      </c>
      <c r="L13" s="87"/>
    </row>
    <row r="14" spans="1:12" s="341" customFormat="1" x14ac:dyDescent="0.25">
      <c r="A14" s="87"/>
      <c r="B14" s="342"/>
      <c r="C14" s="343" t="s">
        <v>238</v>
      </c>
      <c r="D14" s="529"/>
      <c r="E14" s="529"/>
      <c r="F14" s="530">
        <f t="shared" si="2"/>
        <v>0</v>
      </c>
      <c r="G14" s="529"/>
      <c r="H14" s="529"/>
      <c r="I14" s="529"/>
      <c r="J14" s="529"/>
      <c r="K14" s="529">
        <f t="shared" si="1"/>
        <v>0</v>
      </c>
      <c r="L14" s="87"/>
    </row>
    <row r="15" spans="1:12" s="341" customFormat="1" x14ac:dyDescent="0.25">
      <c r="A15" s="87"/>
      <c r="B15" s="342"/>
      <c r="C15" s="343" t="s">
        <v>239</v>
      </c>
      <c r="D15" s="529"/>
      <c r="E15" s="529"/>
      <c r="F15" s="530">
        <f t="shared" si="2"/>
        <v>0</v>
      </c>
      <c r="G15" s="529"/>
      <c r="H15" s="529"/>
      <c r="I15" s="529"/>
      <c r="J15" s="529"/>
      <c r="K15" s="529">
        <f t="shared" si="1"/>
        <v>0</v>
      </c>
      <c r="L15" s="87"/>
    </row>
    <row r="16" spans="1:12" s="341" customFormat="1" x14ac:dyDescent="0.25">
      <c r="A16" s="87"/>
      <c r="B16" s="342"/>
      <c r="C16" s="343" t="s">
        <v>240</v>
      </c>
      <c r="D16" s="529"/>
      <c r="E16" s="529"/>
      <c r="F16" s="530">
        <f t="shared" si="2"/>
        <v>0</v>
      </c>
      <c r="G16" s="529"/>
      <c r="H16" s="529"/>
      <c r="I16" s="529"/>
      <c r="J16" s="529"/>
      <c r="K16" s="529">
        <f t="shared" si="1"/>
        <v>0</v>
      </c>
      <c r="L16" s="87"/>
    </row>
    <row r="17" spans="1:12" s="341" customFormat="1" x14ac:dyDescent="0.25">
      <c r="A17" s="87"/>
      <c r="B17" s="342"/>
      <c r="C17" s="343" t="s">
        <v>241</v>
      </c>
      <c r="D17" s="529"/>
      <c r="E17" s="529"/>
      <c r="F17" s="530">
        <f t="shared" si="2"/>
        <v>0</v>
      </c>
      <c r="G17" s="529"/>
      <c r="H17" s="529"/>
      <c r="I17" s="529"/>
      <c r="J17" s="529"/>
      <c r="K17" s="529">
        <f t="shared" si="1"/>
        <v>0</v>
      </c>
      <c r="L17" s="87"/>
    </row>
    <row r="18" spans="1:12" s="341" customFormat="1" x14ac:dyDescent="0.25">
      <c r="A18" s="87"/>
      <c r="B18" s="342"/>
      <c r="C18" s="343" t="s">
        <v>242</v>
      </c>
      <c r="D18" s="529"/>
      <c r="E18" s="529"/>
      <c r="F18" s="530">
        <f t="shared" si="2"/>
        <v>0</v>
      </c>
      <c r="G18" s="529"/>
      <c r="H18" s="529"/>
      <c r="I18" s="529"/>
      <c r="J18" s="529"/>
      <c r="K18" s="529">
        <f t="shared" si="1"/>
        <v>0</v>
      </c>
      <c r="L18" s="87"/>
    </row>
    <row r="19" spans="1:12" s="341" customFormat="1" x14ac:dyDescent="0.25">
      <c r="A19" s="87"/>
      <c r="B19" s="342"/>
      <c r="C19" s="343" t="s">
        <v>233</v>
      </c>
      <c r="D19" s="529"/>
      <c r="E19" s="529"/>
      <c r="F19" s="530">
        <f t="shared" si="2"/>
        <v>0</v>
      </c>
      <c r="G19" s="529"/>
      <c r="H19" s="529"/>
      <c r="I19" s="529"/>
      <c r="J19" s="529"/>
      <c r="K19" s="529">
        <f t="shared" si="1"/>
        <v>0</v>
      </c>
      <c r="L19" s="87"/>
    </row>
    <row r="20" spans="1:12" s="341" customFormat="1" x14ac:dyDescent="0.25">
      <c r="A20" s="87"/>
      <c r="B20" s="342"/>
      <c r="C20" s="343"/>
      <c r="D20" s="529"/>
      <c r="E20" s="529"/>
      <c r="F20" s="530">
        <f t="shared" si="2"/>
        <v>0</v>
      </c>
      <c r="G20" s="529"/>
      <c r="H20" s="529"/>
      <c r="I20" s="529"/>
      <c r="J20" s="529"/>
      <c r="K20" s="529"/>
      <c r="L20" s="87"/>
    </row>
    <row r="21" spans="1:12" s="345" customFormat="1" ht="12.75" customHeight="1" x14ac:dyDescent="0.25">
      <c r="A21" s="344"/>
      <c r="B21" s="946" t="s">
        <v>243</v>
      </c>
      <c r="C21" s="947"/>
      <c r="D21" s="528">
        <f>SUM(D22:D28)</f>
        <v>16699782.99</v>
      </c>
      <c r="E21" s="528">
        <f t="shared" ref="E21" si="3">SUM(E22:E28)</f>
        <v>534804.49</v>
      </c>
      <c r="F21" s="530">
        <f t="shared" si="2"/>
        <v>17234587.48</v>
      </c>
      <c r="G21" s="528">
        <f t="shared" ref="G21:J21" si="4">SUM(G22:G28)</f>
        <v>16860343.84</v>
      </c>
      <c r="H21" s="528">
        <f t="shared" si="4"/>
        <v>16860343.84</v>
      </c>
      <c r="I21" s="528">
        <f t="shared" si="4"/>
        <v>16860343.84</v>
      </c>
      <c r="J21" s="528">
        <f t="shared" si="4"/>
        <v>16502281.119999999</v>
      </c>
      <c r="K21" s="528">
        <f t="shared" ref="K21:K28" si="5">+F21-H21</f>
        <v>374243.6400000006</v>
      </c>
      <c r="L21" s="344"/>
    </row>
    <row r="22" spans="1:12" s="341" customFormat="1" x14ac:dyDescent="0.25">
      <c r="A22" s="87"/>
      <c r="B22" s="342"/>
      <c r="C22" s="343" t="s">
        <v>244</v>
      </c>
      <c r="D22" s="531"/>
      <c r="E22" s="531"/>
      <c r="F22" s="530">
        <f t="shared" si="2"/>
        <v>0</v>
      </c>
      <c r="G22" s="529"/>
      <c r="H22" s="531"/>
      <c r="I22" s="531"/>
      <c r="J22" s="531"/>
      <c r="K22" s="529">
        <f t="shared" si="5"/>
        <v>0</v>
      </c>
      <c r="L22" s="87"/>
    </row>
    <row r="23" spans="1:12" s="341" customFormat="1" x14ac:dyDescent="0.25">
      <c r="A23" s="87"/>
      <c r="B23" s="342"/>
      <c r="C23" s="343" t="s">
        <v>245</v>
      </c>
      <c r="D23" s="531"/>
      <c r="E23" s="531"/>
      <c r="F23" s="530">
        <f t="shared" si="2"/>
        <v>0</v>
      </c>
      <c r="G23" s="529"/>
      <c r="H23" s="531"/>
      <c r="I23" s="531"/>
      <c r="J23" s="531"/>
      <c r="K23" s="529">
        <f t="shared" si="5"/>
        <v>0</v>
      </c>
      <c r="L23" s="87"/>
    </row>
    <row r="24" spans="1:12" s="341" customFormat="1" x14ac:dyDescent="0.25">
      <c r="A24" s="87"/>
      <c r="B24" s="342"/>
      <c r="C24" s="343" t="s">
        <v>246</v>
      </c>
      <c r="D24" s="531"/>
      <c r="E24" s="531"/>
      <c r="F24" s="530">
        <f t="shared" si="2"/>
        <v>0</v>
      </c>
      <c r="G24" s="529"/>
      <c r="H24" s="531"/>
      <c r="I24" s="531"/>
      <c r="J24" s="531"/>
      <c r="K24" s="529">
        <f t="shared" si="5"/>
        <v>0</v>
      </c>
      <c r="L24" s="87"/>
    </row>
    <row r="25" spans="1:12" s="341" customFormat="1" x14ac:dyDescent="0.2">
      <c r="A25" s="87"/>
      <c r="B25" s="342"/>
      <c r="C25" s="343" t="s">
        <v>247</v>
      </c>
      <c r="D25" s="647">
        <v>16699782.99</v>
      </c>
      <c r="E25" s="613">
        <v>534804.49</v>
      </c>
      <c r="F25" s="613">
        <v>17234587</v>
      </c>
      <c r="G25" s="613">
        <v>16860343.84</v>
      </c>
      <c r="H25" s="613">
        <v>16860343.84</v>
      </c>
      <c r="I25" s="613">
        <v>16860343.84</v>
      </c>
      <c r="J25" s="613">
        <v>16502281.119999999</v>
      </c>
      <c r="K25" s="529">
        <v>374244</v>
      </c>
      <c r="L25" s="87"/>
    </row>
    <row r="26" spans="1:12" s="341" customFormat="1" x14ac:dyDescent="0.25">
      <c r="A26" s="87"/>
      <c r="B26" s="342"/>
      <c r="C26" s="343" t="s">
        <v>248</v>
      </c>
      <c r="D26" s="531"/>
      <c r="E26" s="531"/>
      <c r="F26" s="530">
        <f t="shared" si="2"/>
        <v>0</v>
      </c>
      <c r="G26" s="529"/>
      <c r="H26" s="531"/>
      <c r="I26" s="531"/>
      <c r="J26" s="531"/>
      <c r="K26" s="529">
        <f t="shared" si="5"/>
        <v>0</v>
      </c>
      <c r="L26" s="87"/>
    </row>
    <row r="27" spans="1:12" s="341" customFormat="1" x14ac:dyDescent="0.25">
      <c r="A27" s="87"/>
      <c r="B27" s="342"/>
      <c r="C27" s="343" t="s">
        <v>249</v>
      </c>
      <c r="D27" s="531"/>
      <c r="E27" s="531"/>
      <c r="F27" s="530">
        <f t="shared" si="2"/>
        <v>0</v>
      </c>
      <c r="G27" s="529"/>
      <c r="H27" s="531"/>
      <c r="I27" s="531"/>
      <c r="J27" s="531"/>
      <c r="K27" s="529">
        <f t="shared" si="5"/>
        <v>0</v>
      </c>
      <c r="L27" s="87"/>
    </row>
    <row r="28" spans="1:12" s="341" customFormat="1" x14ac:dyDescent="0.25">
      <c r="A28" s="87"/>
      <c r="B28" s="342"/>
      <c r="C28" s="343" t="s">
        <v>250</v>
      </c>
      <c r="D28" s="531"/>
      <c r="E28" s="531"/>
      <c r="F28" s="530">
        <f t="shared" si="2"/>
        <v>0</v>
      </c>
      <c r="G28" s="529"/>
      <c r="H28" s="531"/>
      <c r="I28" s="531"/>
      <c r="J28" s="531"/>
      <c r="K28" s="529">
        <f t="shared" si="5"/>
        <v>0</v>
      </c>
      <c r="L28" s="87"/>
    </row>
    <row r="29" spans="1:12" s="341" customFormat="1" x14ac:dyDescent="0.25">
      <c r="A29" s="87"/>
      <c r="B29" s="342"/>
      <c r="C29" s="343"/>
      <c r="D29" s="531"/>
      <c r="E29" s="531"/>
      <c r="F29" s="530">
        <f t="shared" si="2"/>
        <v>0</v>
      </c>
      <c r="G29" s="531"/>
      <c r="H29" s="531"/>
      <c r="I29" s="531"/>
      <c r="J29" s="531"/>
      <c r="K29" s="531"/>
      <c r="L29" s="87"/>
    </row>
    <row r="30" spans="1:12" s="345" customFormat="1" ht="12.75" customHeight="1" x14ac:dyDescent="0.25">
      <c r="A30" s="344"/>
      <c r="B30" s="946" t="s">
        <v>251</v>
      </c>
      <c r="C30" s="947"/>
      <c r="D30" s="530">
        <f>SUM(D31:D39)</f>
        <v>0</v>
      </c>
      <c r="E30" s="530">
        <f>SUM(E31:E39)</f>
        <v>0</v>
      </c>
      <c r="F30" s="530">
        <f>+D30+E30</f>
        <v>0</v>
      </c>
      <c r="G30" s="530"/>
      <c r="H30" s="530">
        <f>SUM(H31:H39)</f>
        <v>0</v>
      </c>
      <c r="I30" s="530"/>
      <c r="J30" s="530">
        <f>SUM(J31:J39)</f>
        <v>0</v>
      </c>
      <c r="K30" s="530">
        <f>+F30-H30-J30</f>
        <v>0</v>
      </c>
      <c r="L30" s="344"/>
    </row>
    <row r="31" spans="1:12" s="341" customFormat="1" x14ac:dyDescent="0.25">
      <c r="A31" s="87"/>
      <c r="B31" s="342"/>
      <c r="C31" s="343" t="s">
        <v>252</v>
      </c>
      <c r="D31" s="532"/>
      <c r="E31" s="532"/>
      <c r="F31" s="532">
        <f t="shared" ref="F31:F39" si="6">+D31+E31</f>
        <v>0</v>
      </c>
      <c r="G31" s="532"/>
      <c r="H31" s="532"/>
      <c r="I31" s="532"/>
      <c r="J31" s="532"/>
      <c r="K31" s="532">
        <f>+F31-H31</f>
        <v>0</v>
      </c>
      <c r="L31" s="87"/>
    </row>
    <row r="32" spans="1:12" s="341" customFormat="1" x14ac:dyDescent="0.25">
      <c r="A32" s="87"/>
      <c r="B32" s="342"/>
      <c r="C32" s="343" t="s">
        <v>253</v>
      </c>
      <c r="D32" s="532"/>
      <c r="E32" s="532">
        <f>660673.36-660673.36</f>
        <v>0</v>
      </c>
      <c r="F32" s="532">
        <f t="shared" si="6"/>
        <v>0</v>
      </c>
      <c r="G32" s="532"/>
      <c r="H32" s="532"/>
      <c r="I32" s="532"/>
      <c r="J32" s="532"/>
      <c r="K32" s="532">
        <f>+F32-H32-J32</f>
        <v>0</v>
      </c>
      <c r="L32" s="87"/>
    </row>
    <row r="33" spans="1:12" s="341" customFormat="1" x14ac:dyDescent="0.25">
      <c r="A33" s="87"/>
      <c r="B33" s="342"/>
      <c r="C33" s="343" t="s">
        <v>254</v>
      </c>
      <c r="D33" s="532"/>
      <c r="E33" s="532"/>
      <c r="F33" s="532">
        <f t="shared" si="6"/>
        <v>0</v>
      </c>
      <c r="G33" s="532"/>
      <c r="H33" s="532"/>
      <c r="I33" s="532"/>
      <c r="J33" s="532"/>
      <c r="K33" s="532">
        <f t="shared" ref="K33:K39" si="7">+F33-H33</f>
        <v>0</v>
      </c>
      <c r="L33" s="87"/>
    </row>
    <row r="34" spans="1:12" s="341" customFormat="1" x14ac:dyDescent="0.25">
      <c r="A34" s="87"/>
      <c r="B34" s="342"/>
      <c r="C34" s="343" t="s">
        <v>255</v>
      </c>
      <c r="D34" s="532"/>
      <c r="E34" s="532"/>
      <c r="F34" s="532">
        <f t="shared" si="6"/>
        <v>0</v>
      </c>
      <c r="G34" s="532"/>
      <c r="H34" s="532"/>
      <c r="I34" s="532"/>
      <c r="J34" s="532"/>
      <c r="K34" s="532">
        <f t="shared" si="7"/>
        <v>0</v>
      </c>
      <c r="L34" s="87"/>
    </row>
    <row r="35" spans="1:12" s="341" customFormat="1" x14ac:dyDescent="0.25">
      <c r="A35" s="87"/>
      <c r="B35" s="342"/>
      <c r="C35" s="343" t="s">
        <v>256</v>
      </c>
      <c r="D35" s="532"/>
      <c r="E35" s="532"/>
      <c r="F35" s="532">
        <f t="shared" si="6"/>
        <v>0</v>
      </c>
      <c r="G35" s="532"/>
      <c r="H35" s="532"/>
      <c r="I35" s="532"/>
      <c r="J35" s="532"/>
      <c r="K35" s="532">
        <f t="shared" si="7"/>
        <v>0</v>
      </c>
      <c r="L35" s="87"/>
    </row>
    <row r="36" spans="1:12" s="341" customFormat="1" x14ac:dyDescent="0.25">
      <c r="A36" s="87"/>
      <c r="B36" s="342"/>
      <c r="C36" s="343" t="s">
        <v>257</v>
      </c>
      <c r="D36" s="532"/>
      <c r="E36" s="532"/>
      <c r="F36" s="532">
        <f t="shared" si="6"/>
        <v>0</v>
      </c>
      <c r="G36" s="532"/>
      <c r="H36" s="532"/>
      <c r="I36" s="532"/>
      <c r="J36" s="532"/>
      <c r="K36" s="532">
        <f t="shared" si="7"/>
        <v>0</v>
      </c>
      <c r="L36" s="87"/>
    </row>
    <row r="37" spans="1:12" s="341" customFormat="1" x14ac:dyDescent="0.25">
      <c r="A37" s="87"/>
      <c r="B37" s="342"/>
      <c r="C37" s="343" t="s">
        <v>258</v>
      </c>
      <c r="D37" s="532"/>
      <c r="E37" s="532"/>
      <c r="F37" s="532">
        <f t="shared" si="6"/>
        <v>0</v>
      </c>
      <c r="G37" s="532"/>
      <c r="H37" s="532"/>
      <c r="I37" s="532"/>
      <c r="J37" s="532"/>
      <c r="K37" s="532">
        <f t="shared" si="7"/>
        <v>0</v>
      </c>
      <c r="L37" s="87"/>
    </row>
    <row r="38" spans="1:12" s="341" customFormat="1" x14ac:dyDescent="0.25">
      <c r="A38" s="87"/>
      <c r="B38" s="342"/>
      <c r="C38" s="343" t="s">
        <v>259</v>
      </c>
      <c r="D38" s="532"/>
      <c r="E38" s="532"/>
      <c r="F38" s="532">
        <f t="shared" si="6"/>
        <v>0</v>
      </c>
      <c r="G38" s="532"/>
      <c r="H38" s="532"/>
      <c r="I38" s="532"/>
      <c r="J38" s="532"/>
      <c r="K38" s="532">
        <f t="shared" si="7"/>
        <v>0</v>
      </c>
      <c r="L38" s="87"/>
    </row>
    <row r="39" spans="1:12" s="341" customFormat="1" x14ac:dyDescent="0.25">
      <c r="A39" s="87"/>
      <c r="B39" s="342"/>
      <c r="C39" s="343" t="s">
        <v>260</v>
      </c>
      <c r="D39" s="532"/>
      <c r="E39" s="532"/>
      <c r="F39" s="532">
        <f t="shared" si="6"/>
        <v>0</v>
      </c>
      <c r="G39" s="532"/>
      <c r="H39" s="532"/>
      <c r="I39" s="532"/>
      <c r="J39" s="532"/>
      <c r="K39" s="532">
        <f t="shared" si="7"/>
        <v>0</v>
      </c>
      <c r="L39" s="87"/>
    </row>
    <row r="40" spans="1:12" s="341" customFormat="1" x14ac:dyDescent="0.25">
      <c r="A40" s="87"/>
      <c r="B40" s="342"/>
      <c r="C40" s="343"/>
      <c r="D40" s="532"/>
      <c r="E40" s="532"/>
      <c r="F40" s="532"/>
      <c r="G40" s="532"/>
      <c r="H40" s="532"/>
      <c r="I40" s="532"/>
      <c r="J40" s="532"/>
      <c r="K40" s="532"/>
      <c r="L40" s="87"/>
    </row>
    <row r="41" spans="1:12" s="345" customFormat="1" ht="12.75" customHeight="1" x14ac:dyDescent="0.25">
      <c r="A41" s="344"/>
      <c r="B41" s="946" t="s">
        <v>261</v>
      </c>
      <c r="C41" s="947"/>
      <c r="D41" s="530">
        <f>SUM(D42:D45)</f>
        <v>0</v>
      </c>
      <c r="E41" s="530">
        <f>SUM(E42:E45)</f>
        <v>0</v>
      </c>
      <c r="F41" s="530">
        <f>+D41+E41</f>
        <v>0</v>
      </c>
      <c r="G41" s="530"/>
      <c r="H41" s="530">
        <f t="shared" ref="H41:J41" si="8">SUM(H42:H45)</f>
        <v>0</v>
      </c>
      <c r="I41" s="530"/>
      <c r="J41" s="530">
        <f t="shared" si="8"/>
        <v>0</v>
      </c>
      <c r="K41" s="530">
        <f>+F41-H41</f>
        <v>0</v>
      </c>
      <c r="L41" s="344"/>
    </row>
    <row r="42" spans="1:12" s="341" customFormat="1" x14ac:dyDescent="0.25">
      <c r="A42" s="87"/>
      <c r="B42" s="342"/>
      <c r="C42" s="343" t="s">
        <v>262</v>
      </c>
      <c r="D42" s="532"/>
      <c r="E42" s="532"/>
      <c r="F42" s="532">
        <f t="shared" ref="F42:F45" si="9">+D42+E42</f>
        <v>0</v>
      </c>
      <c r="G42" s="532"/>
      <c r="H42" s="532"/>
      <c r="I42" s="532"/>
      <c r="J42" s="532"/>
      <c r="K42" s="532">
        <f>+F42-H42</f>
        <v>0</v>
      </c>
      <c r="L42" s="87"/>
    </row>
    <row r="43" spans="1:12" s="341" customFormat="1" ht="25.5" x14ac:dyDescent="0.25">
      <c r="A43" s="87"/>
      <c r="B43" s="342"/>
      <c r="C43" s="343" t="s">
        <v>263</v>
      </c>
      <c r="D43" s="532"/>
      <c r="E43" s="532"/>
      <c r="F43" s="532">
        <f t="shared" si="9"/>
        <v>0</v>
      </c>
      <c r="G43" s="532"/>
      <c r="H43" s="532"/>
      <c r="I43" s="532"/>
      <c r="J43" s="532"/>
      <c r="K43" s="532">
        <f>+F43-H43</f>
        <v>0</v>
      </c>
      <c r="L43" s="87"/>
    </row>
    <row r="44" spans="1:12" s="341" customFormat="1" x14ac:dyDescent="0.25">
      <c r="A44" s="87"/>
      <c r="B44" s="342"/>
      <c r="C44" s="343" t="s">
        <v>264</v>
      </c>
      <c r="D44" s="532"/>
      <c r="E44" s="532"/>
      <c r="F44" s="532">
        <f t="shared" si="9"/>
        <v>0</v>
      </c>
      <c r="G44" s="532"/>
      <c r="H44" s="532"/>
      <c r="I44" s="532"/>
      <c r="J44" s="532"/>
      <c r="K44" s="532">
        <f>+F44-H44</f>
        <v>0</v>
      </c>
      <c r="L44" s="87"/>
    </row>
    <row r="45" spans="1:12" s="341" customFormat="1" x14ac:dyDescent="0.25">
      <c r="A45" s="87"/>
      <c r="B45" s="342"/>
      <c r="C45" s="343" t="s">
        <v>265</v>
      </c>
      <c r="D45" s="532"/>
      <c r="E45" s="532"/>
      <c r="F45" s="532">
        <f t="shared" si="9"/>
        <v>0</v>
      </c>
      <c r="G45" s="532"/>
      <c r="H45" s="532"/>
      <c r="I45" s="532"/>
      <c r="J45" s="532"/>
      <c r="K45" s="532">
        <f>+F45-H45</f>
        <v>0</v>
      </c>
      <c r="L45" s="87"/>
    </row>
    <row r="46" spans="1:12" s="341" customFormat="1" x14ac:dyDescent="0.25">
      <c r="A46" s="87"/>
      <c r="B46" s="346"/>
      <c r="C46" s="347"/>
      <c r="D46" s="533"/>
      <c r="E46" s="533"/>
      <c r="F46" s="533"/>
      <c r="G46" s="533"/>
      <c r="H46" s="533"/>
      <c r="I46" s="533"/>
      <c r="J46" s="533"/>
      <c r="K46" s="533"/>
      <c r="L46" s="87"/>
    </row>
    <row r="47" spans="1:12" s="345" customFormat="1" ht="14.25" customHeight="1" x14ac:dyDescent="0.25">
      <c r="A47" s="344"/>
      <c r="B47" s="348"/>
      <c r="C47" s="349" t="s">
        <v>228</v>
      </c>
      <c r="D47" s="534">
        <f>+D11+D21+D30+D41</f>
        <v>16699782.99</v>
      </c>
      <c r="E47" s="534">
        <f t="shared" ref="E47:K47" si="10">+E11+E21+E30+E41</f>
        <v>534804.49</v>
      </c>
      <c r="F47" s="534">
        <f t="shared" si="10"/>
        <v>17234587.48</v>
      </c>
      <c r="G47" s="534">
        <f t="shared" si="10"/>
        <v>16860343.84</v>
      </c>
      <c r="H47" s="534">
        <f t="shared" si="10"/>
        <v>16860343.84</v>
      </c>
      <c r="I47" s="534">
        <f t="shared" si="10"/>
        <v>16860343.84</v>
      </c>
      <c r="J47" s="534">
        <f t="shared" si="10"/>
        <v>16502281.119999999</v>
      </c>
      <c r="K47" s="534">
        <f t="shared" si="10"/>
        <v>374243.6400000006</v>
      </c>
      <c r="L47" s="344"/>
    </row>
    <row r="49" spans="2:11" x14ac:dyDescent="0.2">
      <c r="B49" s="16" t="s">
        <v>76</v>
      </c>
      <c r="F49" s="350" t="str">
        <f>IF(F47=CAdmon!F22," ","ERROR")</f>
        <v xml:space="preserve"> </v>
      </c>
      <c r="G49" s="350"/>
      <c r="H49" s="350" t="str">
        <f>IF(H47=CAdmon!H22," ","ERROR")</f>
        <v xml:space="preserve"> </v>
      </c>
      <c r="I49" s="350"/>
      <c r="J49" s="350" t="str">
        <f>IF(J47=CAdmon!J22," ","ERROR")</f>
        <v xml:space="preserve"> </v>
      </c>
      <c r="K49" s="350" t="str">
        <f>IF(K47=CAdmon!K22," ","ERROR")</f>
        <v xml:space="preserve"> </v>
      </c>
    </row>
  </sheetData>
  <mergeCells count="11">
    <mergeCell ref="B11:C11"/>
    <mergeCell ref="B21:C21"/>
    <mergeCell ref="B30:C30"/>
    <mergeCell ref="B41:C41"/>
    <mergeCell ref="B7:C9"/>
    <mergeCell ref="D7:J7"/>
    <mergeCell ref="K7:K8"/>
    <mergeCell ref="B1:K1"/>
    <mergeCell ref="B2:K2"/>
    <mergeCell ref="B3:K3"/>
    <mergeCell ref="D5:J5"/>
  </mergeCells>
  <printOptions horizontalCentered="1"/>
  <pageMargins left="0.70866141732283472" right="0.70866141732283472" top="0.35433070866141736" bottom="0.74803149606299213" header="0.31496062992125984" footer="0.31496062992125984"/>
  <pageSetup scale="69"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5125" r:id="rId4">
          <objectPr defaultSize="0" autoPict="0" r:id="rId5">
            <anchor moveWithCells="1" sizeWithCells="1">
              <from>
                <xdr:col>1</xdr:col>
                <xdr:colOff>57150</xdr:colOff>
                <xdr:row>51</xdr:row>
                <xdr:rowOff>38100</xdr:rowOff>
              </from>
              <to>
                <xdr:col>10</xdr:col>
                <xdr:colOff>885825</xdr:colOff>
                <xdr:row>55</xdr:row>
                <xdr:rowOff>47625</xdr:rowOff>
              </to>
            </anchor>
          </objectPr>
        </oleObject>
      </mc:Choice>
      <mc:Fallback>
        <oleObject progId="Excel.Sheet.12" shapeId="5125"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37"/>
  <sheetViews>
    <sheetView showGridLines="0" workbookViewId="0">
      <selection activeCell="B4" sqref="B4"/>
    </sheetView>
  </sheetViews>
  <sheetFormatPr baseColWidth="10" defaultRowHeight="12.75" x14ac:dyDescent="0.2"/>
  <cols>
    <col min="1" max="1" width="3" style="256" customWidth="1"/>
    <col min="2" max="2" width="18.5703125" style="256" customWidth="1"/>
    <col min="3" max="3" width="19" style="256" customWidth="1"/>
    <col min="4" max="7" width="11.42578125" style="256"/>
    <col min="8" max="8" width="13.42578125" style="256" customWidth="1"/>
    <col min="9" max="9" width="10" style="256" customWidth="1"/>
    <col min="10" max="16384" width="11.42578125" style="256"/>
  </cols>
  <sheetData>
    <row r="1" spans="1:9" ht="17.25" customHeight="1" x14ac:dyDescent="0.2">
      <c r="A1" s="228"/>
      <c r="B1" s="845" t="s">
        <v>450</v>
      </c>
      <c r="C1" s="845"/>
      <c r="D1" s="845"/>
      <c r="E1" s="845"/>
      <c r="F1" s="845"/>
      <c r="G1" s="845"/>
      <c r="H1" s="845"/>
      <c r="I1" s="845"/>
    </row>
    <row r="2" spans="1:9" ht="17.25" customHeight="1" x14ac:dyDescent="0.2">
      <c r="A2" s="22"/>
      <c r="B2" s="845" t="s">
        <v>455</v>
      </c>
      <c r="C2" s="845"/>
      <c r="D2" s="845"/>
      <c r="E2" s="845"/>
      <c r="F2" s="845"/>
      <c r="G2" s="845"/>
      <c r="H2" s="845"/>
      <c r="I2" s="845"/>
    </row>
    <row r="3" spans="1:9" ht="17.25" customHeight="1" x14ac:dyDescent="0.2">
      <c r="A3" s="22"/>
      <c r="B3" s="845" t="s">
        <v>2189</v>
      </c>
      <c r="C3" s="845"/>
      <c r="D3" s="845"/>
      <c r="E3" s="845"/>
      <c r="F3" s="845"/>
      <c r="G3" s="845"/>
      <c r="H3" s="845"/>
      <c r="I3" s="845"/>
    </row>
    <row r="4" spans="1:9" x14ac:dyDescent="0.2">
      <c r="A4" s="22"/>
      <c r="B4" s="22"/>
      <c r="C4" s="22"/>
      <c r="D4" s="22"/>
      <c r="E4" s="22"/>
      <c r="F4" s="22"/>
      <c r="G4" s="22"/>
      <c r="H4" s="22"/>
      <c r="I4" s="22"/>
    </row>
    <row r="5" spans="1:9" x14ac:dyDescent="0.2">
      <c r="A5" s="22"/>
      <c r="B5" s="22"/>
      <c r="C5" s="22"/>
      <c r="D5" s="27" t="s">
        <v>3</v>
      </c>
      <c r="E5" s="837" t="str">
        <f>EA!F7</f>
        <v>Museo Iconográfico del Quijote</v>
      </c>
      <c r="F5" s="837"/>
      <c r="G5" s="837"/>
      <c r="H5" s="837"/>
      <c r="I5" s="837"/>
    </row>
    <row r="6" spans="1:9" x14ac:dyDescent="0.2">
      <c r="A6" s="22"/>
      <c r="B6" s="22"/>
      <c r="C6" s="22"/>
      <c r="D6" s="22"/>
      <c r="E6" s="22"/>
      <c r="F6" s="22"/>
      <c r="G6" s="22"/>
      <c r="H6" s="22"/>
      <c r="I6" s="22"/>
    </row>
    <row r="7" spans="1:9" x14ac:dyDescent="0.2">
      <c r="A7" s="22"/>
      <c r="B7" s="956" t="s">
        <v>406</v>
      </c>
      <c r="C7" s="956"/>
      <c r="D7" s="956" t="s">
        <v>407</v>
      </c>
      <c r="E7" s="956"/>
      <c r="F7" s="956" t="s">
        <v>408</v>
      </c>
      <c r="G7" s="956"/>
      <c r="H7" s="956" t="s">
        <v>409</v>
      </c>
      <c r="I7" s="956"/>
    </row>
    <row r="8" spans="1:9" x14ac:dyDescent="0.2">
      <c r="A8" s="22"/>
      <c r="B8" s="956"/>
      <c r="C8" s="956"/>
      <c r="D8" s="956" t="s">
        <v>410</v>
      </c>
      <c r="E8" s="956"/>
      <c r="F8" s="956" t="s">
        <v>411</v>
      </c>
      <c r="G8" s="956"/>
      <c r="H8" s="956" t="s">
        <v>412</v>
      </c>
      <c r="I8" s="956"/>
    </row>
    <row r="9" spans="1:9" x14ac:dyDescent="0.2">
      <c r="A9" s="22"/>
      <c r="B9" s="954" t="s">
        <v>413</v>
      </c>
      <c r="C9" s="845"/>
      <c r="D9" s="845"/>
      <c r="E9" s="845"/>
      <c r="F9" s="845"/>
      <c r="G9" s="845"/>
      <c r="H9" s="845"/>
      <c r="I9" s="955"/>
    </row>
    <row r="10" spans="1:9" x14ac:dyDescent="0.2">
      <c r="A10" s="22"/>
      <c r="B10" s="948"/>
      <c r="C10" s="948"/>
      <c r="D10" s="948"/>
      <c r="E10" s="948"/>
      <c r="F10" s="948"/>
      <c r="G10" s="948"/>
      <c r="H10" s="952">
        <f>+D10-F10</f>
        <v>0</v>
      </c>
      <c r="I10" s="953"/>
    </row>
    <row r="11" spans="1:9" x14ac:dyDescent="0.2">
      <c r="A11" s="22"/>
      <c r="B11" s="948"/>
      <c r="C11" s="948"/>
      <c r="D11" s="949"/>
      <c r="E11" s="949"/>
      <c r="F11" s="949"/>
      <c r="G11" s="949"/>
      <c r="H11" s="952">
        <f t="shared" ref="H11:H19" si="0">+D11-F11</f>
        <v>0</v>
      </c>
      <c r="I11" s="953"/>
    </row>
    <row r="12" spans="1:9" x14ac:dyDescent="0.2">
      <c r="A12" s="22"/>
      <c r="B12" s="948"/>
      <c r="C12" s="948"/>
      <c r="D12" s="949"/>
      <c r="E12" s="949"/>
      <c r="F12" s="949"/>
      <c r="G12" s="949"/>
      <c r="H12" s="952">
        <f t="shared" si="0"/>
        <v>0</v>
      </c>
      <c r="I12" s="953"/>
    </row>
    <row r="13" spans="1:9" x14ac:dyDescent="0.2">
      <c r="A13" s="22"/>
      <c r="B13" s="948"/>
      <c r="C13" s="948"/>
      <c r="D13" s="949"/>
      <c r="E13" s="949"/>
      <c r="F13" s="949"/>
      <c r="G13" s="949"/>
      <c r="H13" s="952">
        <f t="shared" si="0"/>
        <v>0</v>
      </c>
      <c r="I13" s="953"/>
    </row>
    <row r="14" spans="1:9" x14ac:dyDescent="0.2">
      <c r="A14" s="22"/>
      <c r="B14" s="948"/>
      <c r="C14" s="948"/>
      <c r="D14" s="949"/>
      <c r="E14" s="949"/>
      <c r="F14" s="949"/>
      <c r="G14" s="949"/>
      <c r="H14" s="952">
        <f t="shared" si="0"/>
        <v>0</v>
      </c>
      <c r="I14" s="953"/>
    </row>
    <row r="15" spans="1:9" x14ac:dyDescent="0.2">
      <c r="A15" s="22"/>
      <c r="B15" s="948"/>
      <c r="C15" s="948"/>
      <c r="D15" s="949"/>
      <c r="E15" s="949"/>
      <c r="F15" s="949"/>
      <c r="G15" s="949"/>
      <c r="H15" s="952">
        <f t="shared" si="0"/>
        <v>0</v>
      </c>
      <c r="I15" s="953"/>
    </row>
    <row r="16" spans="1:9" x14ac:dyDescent="0.2">
      <c r="A16" s="22"/>
      <c r="B16" s="948"/>
      <c r="C16" s="948"/>
      <c r="D16" s="949"/>
      <c r="E16" s="949"/>
      <c r="F16" s="949"/>
      <c r="G16" s="949"/>
      <c r="H16" s="952">
        <f t="shared" si="0"/>
        <v>0</v>
      </c>
      <c r="I16" s="953"/>
    </row>
    <row r="17" spans="1:9" x14ac:dyDescent="0.2">
      <c r="A17" s="22"/>
      <c r="B17" s="948"/>
      <c r="C17" s="948"/>
      <c r="D17" s="949"/>
      <c r="E17" s="949"/>
      <c r="F17" s="949"/>
      <c r="G17" s="949"/>
      <c r="H17" s="952">
        <f t="shared" si="0"/>
        <v>0</v>
      </c>
      <c r="I17" s="953"/>
    </row>
    <row r="18" spans="1:9" x14ac:dyDescent="0.2">
      <c r="A18" s="22"/>
      <c r="B18" s="948"/>
      <c r="C18" s="948"/>
      <c r="D18" s="949"/>
      <c r="E18" s="949"/>
      <c r="F18" s="949"/>
      <c r="G18" s="949"/>
      <c r="H18" s="952">
        <f t="shared" si="0"/>
        <v>0</v>
      </c>
      <c r="I18" s="953"/>
    </row>
    <row r="19" spans="1:9" x14ac:dyDescent="0.2">
      <c r="A19" s="22"/>
      <c r="B19" s="948" t="s">
        <v>414</v>
      </c>
      <c r="C19" s="948"/>
      <c r="D19" s="949">
        <f>SUM(D10:E18)</f>
        <v>0</v>
      </c>
      <c r="E19" s="949"/>
      <c r="F19" s="949">
        <f>SUM(F10:G18)</f>
        <v>0</v>
      </c>
      <c r="G19" s="949"/>
      <c r="H19" s="952">
        <f t="shared" si="0"/>
        <v>0</v>
      </c>
      <c r="I19" s="953"/>
    </row>
    <row r="20" spans="1:9" x14ac:dyDescent="0.2">
      <c r="A20" s="22"/>
      <c r="B20" s="948"/>
      <c r="C20" s="948"/>
      <c r="D20" s="948"/>
      <c r="E20" s="948"/>
      <c r="F20" s="948"/>
      <c r="G20" s="948"/>
      <c r="H20" s="948"/>
      <c r="I20" s="948"/>
    </row>
    <row r="21" spans="1:9" x14ac:dyDescent="0.2">
      <c r="A21" s="22"/>
      <c r="B21" s="954" t="s">
        <v>415</v>
      </c>
      <c r="C21" s="845"/>
      <c r="D21" s="845"/>
      <c r="E21" s="845"/>
      <c r="F21" s="845"/>
      <c r="G21" s="845"/>
      <c r="H21" s="845"/>
      <c r="I21" s="955"/>
    </row>
    <row r="22" spans="1:9" x14ac:dyDescent="0.2">
      <c r="A22" s="22"/>
      <c r="B22" s="948"/>
      <c r="C22" s="948"/>
      <c r="D22" s="948"/>
      <c r="E22" s="948"/>
      <c r="F22" s="948"/>
      <c r="G22" s="948"/>
      <c r="H22" s="948"/>
      <c r="I22" s="948"/>
    </row>
    <row r="23" spans="1:9" x14ac:dyDescent="0.2">
      <c r="A23" s="22"/>
      <c r="B23" s="948"/>
      <c r="C23" s="948"/>
      <c r="D23" s="949"/>
      <c r="E23" s="949"/>
      <c r="F23" s="949"/>
      <c r="G23" s="949"/>
      <c r="H23" s="952">
        <f>+D23-F23</f>
        <v>0</v>
      </c>
      <c r="I23" s="953"/>
    </row>
    <row r="24" spans="1:9" x14ac:dyDescent="0.2">
      <c r="A24" s="22"/>
      <c r="B24" s="948"/>
      <c r="C24" s="948"/>
      <c r="D24" s="949"/>
      <c r="E24" s="949"/>
      <c r="F24" s="949"/>
      <c r="G24" s="949"/>
      <c r="H24" s="952">
        <f>+D24-F24</f>
        <v>0</v>
      </c>
      <c r="I24" s="953"/>
    </row>
    <row r="25" spans="1:9" x14ac:dyDescent="0.2">
      <c r="A25" s="22"/>
      <c r="B25" s="948"/>
      <c r="C25" s="948"/>
      <c r="D25" s="949"/>
      <c r="E25" s="949"/>
      <c r="F25" s="949"/>
      <c r="G25" s="949"/>
      <c r="H25" s="952">
        <f t="shared" ref="H25:H30" si="1">+D25-F25</f>
        <v>0</v>
      </c>
      <c r="I25" s="953"/>
    </row>
    <row r="26" spans="1:9" x14ac:dyDescent="0.2">
      <c r="A26" s="22"/>
      <c r="B26" s="948"/>
      <c r="C26" s="948"/>
      <c r="D26" s="949"/>
      <c r="E26" s="949"/>
      <c r="F26" s="949"/>
      <c r="G26" s="949"/>
      <c r="H26" s="952">
        <f t="shared" si="1"/>
        <v>0</v>
      </c>
      <c r="I26" s="953"/>
    </row>
    <row r="27" spans="1:9" x14ac:dyDescent="0.2">
      <c r="A27" s="22"/>
      <c r="B27" s="948"/>
      <c r="C27" s="948"/>
      <c r="D27" s="949"/>
      <c r="E27" s="949"/>
      <c r="F27" s="949"/>
      <c r="G27" s="949"/>
      <c r="H27" s="952">
        <f t="shared" si="1"/>
        <v>0</v>
      </c>
      <c r="I27" s="953"/>
    </row>
    <row r="28" spans="1:9" x14ac:dyDescent="0.2">
      <c r="A28" s="22"/>
      <c r="B28" s="948"/>
      <c r="C28" s="948"/>
      <c r="D28" s="949"/>
      <c r="E28" s="949"/>
      <c r="F28" s="949"/>
      <c r="G28" s="949"/>
      <c r="H28" s="952">
        <f t="shared" si="1"/>
        <v>0</v>
      </c>
      <c r="I28" s="953"/>
    </row>
    <row r="29" spans="1:9" x14ac:dyDescent="0.2">
      <c r="A29" s="22"/>
      <c r="B29" s="948"/>
      <c r="C29" s="948"/>
      <c r="D29" s="949"/>
      <c r="E29" s="949"/>
      <c r="F29" s="949"/>
      <c r="G29" s="949"/>
      <c r="H29" s="952">
        <f t="shared" si="1"/>
        <v>0</v>
      </c>
      <c r="I29" s="953"/>
    </row>
    <row r="30" spans="1:9" x14ac:dyDescent="0.2">
      <c r="A30" s="22"/>
      <c r="B30" s="948"/>
      <c r="C30" s="948"/>
      <c r="D30" s="949"/>
      <c r="E30" s="949"/>
      <c r="F30" s="949"/>
      <c r="G30" s="949"/>
      <c r="H30" s="952">
        <f t="shared" si="1"/>
        <v>0</v>
      </c>
      <c r="I30" s="953"/>
    </row>
    <row r="31" spans="1:9" x14ac:dyDescent="0.2">
      <c r="A31" s="22"/>
      <c r="B31" s="948" t="s">
        <v>416</v>
      </c>
      <c r="C31" s="948"/>
      <c r="D31" s="949">
        <f>SUM(D22:E30)</f>
        <v>0</v>
      </c>
      <c r="E31" s="949"/>
      <c r="F31" s="949">
        <f>SUM(F22:G30)</f>
        <v>0</v>
      </c>
      <c r="G31" s="949"/>
      <c r="H31" s="949">
        <f>+D31-F31</f>
        <v>0</v>
      </c>
      <c r="I31" s="949"/>
    </row>
    <row r="32" spans="1:9" x14ac:dyDescent="0.2">
      <c r="A32" s="22"/>
      <c r="B32" s="948"/>
      <c r="C32" s="948"/>
      <c r="D32" s="949"/>
      <c r="E32" s="949"/>
      <c r="F32" s="949"/>
      <c r="G32" s="949"/>
      <c r="H32" s="949"/>
      <c r="I32" s="949"/>
    </row>
    <row r="33" spans="1:9" x14ac:dyDescent="0.2">
      <c r="A33" s="22"/>
      <c r="B33" s="950" t="s">
        <v>134</v>
      </c>
      <c r="C33" s="951"/>
      <c r="D33" s="952">
        <f>+D19+D31</f>
        <v>0</v>
      </c>
      <c r="E33" s="953"/>
      <c r="F33" s="952">
        <f>+F19+F31</f>
        <v>0</v>
      </c>
      <c r="G33" s="953"/>
      <c r="H33" s="952">
        <f>+H19+H31</f>
        <v>0</v>
      </c>
      <c r="I33" s="953"/>
    </row>
    <row r="34" spans="1:9" x14ac:dyDescent="0.2">
      <c r="A34" s="22"/>
      <c r="B34" s="22"/>
      <c r="C34" s="22"/>
      <c r="D34" s="22"/>
      <c r="E34" s="22"/>
      <c r="F34" s="22"/>
      <c r="G34" s="22"/>
      <c r="H34" s="22"/>
      <c r="I34" s="22"/>
    </row>
    <row r="35" spans="1:9" x14ac:dyDescent="0.2">
      <c r="B35" s="16" t="s">
        <v>76</v>
      </c>
    </row>
    <row r="36" spans="1:9" x14ac:dyDescent="0.2">
      <c r="B36" s="22"/>
    </row>
    <row r="37" spans="1:9" x14ac:dyDescent="0.2">
      <c r="B37" s="22"/>
    </row>
  </sheetData>
  <mergeCells count="106">
    <mergeCell ref="B1:I1"/>
    <mergeCell ref="B2:I2"/>
    <mergeCell ref="B3:I3"/>
    <mergeCell ref="B7:C7"/>
    <mergeCell ref="D7:E7"/>
    <mergeCell ref="F7:G7"/>
    <mergeCell ref="H7:I7"/>
    <mergeCell ref="B11:C11"/>
    <mergeCell ref="D11:E11"/>
    <mergeCell ref="F11:G11"/>
    <mergeCell ref="H11:I11"/>
    <mergeCell ref="E5:I5"/>
    <mergeCell ref="B12:C12"/>
    <mergeCell ref="D12:E12"/>
    <mergeCell ref="F12:G12"/>
    <mergeCell ref="H12:I12"/>
    <mergeCell ref="B8:C8"/>
    <mergeCell ref="D8:E8"/>
    <mergeCell ref="F8:G8"/>
    <mergeCell ref="H8:I8"/>
    <mergeCell ref="B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4:C24"/>
    <mergeCell ref="D24:E24"/>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s>
  <printOptions horizontalCentered="1"/>
  <pageMargins left="0.70866141732283472" right="0.70866141732283472" top="0.35433070866141736" bottom="0.74803149606299213" header="0.31496062992125984" footer="0.31496062992125984"/>
  <pageSetup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17410" r:id="rId4">
          <objectPr defaultSize="0" autoPict="0" r:id="rId5">
            <anchor moveWithCells="1" sizeWithCells="1">
              <from>
                <xdr:col>0</xdr:col>
                <xdr:colOff>0</xdr:colOff>
                <xdr:row>36</xdr:row>
                <xdr:rowOff>0</xdr:rowOff>
              </from>
              <to>
                <xdr:col>9</xdr:col>
                <xdr:colOff>28575</xdr:colOff>
                <xdr:row>40</xdr:row>
                <xdr:rowOff>9525</xdr:rowOff>
              </to>
            </anchor>
          </objectPr>
        </oleObject>
      </mc:Choice>
      <mc:Fallback>
        <oleObject progId="Excel.Sheet.12" shapeId="17410"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40"/>
  <sheetViews>
    <sheetView showGridLines="0" workbookViewId="0">
      <selection activeCell="A4" sqref="A4"/>
    </sheetView>
  </sheetViews>
  <sheetFormatPr baseColWidth="10" defaultRowHeight="12.75" x14ac:dyDescent="0.2"/>
  <cols>
    <col min="1" max="1" width="47.85546875" style="256" customWidth="1"/>
    <col min="2" max="2" width="2" style="256" customWidth="1"/>
    <col min="3" max="3" width="24.85546875" style="256" customWidth="1"/>
    <col min="4" max="4" width="25.5703125" style="256" customWidth="1"/>
    <col min="5" max="16384" width="11.42578125" style="256"/>
  </cols>
  <sheetData>
    <row r="1" spans="1:9" ht="18" customHeight="1" x14ac:dyDescent="0.2">
      <c r="A1" s="957" t="s">
        <v>450</v>
      </c>
      <c r="B1" s="958"/>
      <c r="C1" s="958"/>
      <c r="D1" s="959"/>
      <c r="E1" s="660"/>
      <c r="F1" s="660"/>
      <c r="G1" s="660"/>
      <c r="H1" s="660"/>
      <c r="I1" s="660"/>
    </row>
    <row r="2" spans="1:9" ht="18" customHeight="1" x14ac:dyDescent="0.2">
      <c r="A2" s="954" t="s">
        <v>456</v>
      </c>
      <c r="B2" s="845"/>
      <c r="C2" s="845"/>
      <c r="D2" s="955"/>
    </row>
    <row r="3" spans="1:9" ht="18" customHeight="1" x14ac:dyDescent="0.2">
      <c r="A3" s="960" t="s">
        <v>2190</v>
      </c>
      <c r="B3" s="961"/>
      <c r="C3" s="961"/>
      <c r="D3" s="962"/>
    </row>
    <row r="4" spans="1:9" x14ac:dyDescent="0.2">
      <c r="A4" s="22"/>
      <c r="B4" s="22"/>
      <c r="C4" s="22"/>
    </row>
    <row r="5" spans="1:9" x14ac:dyDescent="0.2">
      <c r="A5" s="27" t="s">
        <v>3</v>
      </c>
      <c r="B5" s="265"/>
      <c r="C5" s="837" t="str">
        <f>EA!F7</f>
        <v>Museo Iconográfico del Quijote</v>
      </c>
      <c r="D5" s="837"/>
    </row>
    <row r="6" spans="1:9" x14ac:dyDescent="0.2">
      <c r="A6" s="22"/>
      <c r="B6" s="22"/>
      <c r="C6" s="22"/>
    </row>
    <row r="7" spans="1:9" x14ac:dyDescent="0.2">
      <c r="A7" s="352" t="s">
        <v>406</v>
      </c>
      <c r="B7" s="352"/>
      <c r="C7" s="352" t="s">
        <v>204</v>
      </c>
      <c r="D7" s="352" t="s">
        <v>226</v>
      </c>
    </row>
    <row r="8" spans="1:9" x14ac:dyDescent="0.2">
      <c r="A8" s="963" t="s">
        <v>413</v>
      </c>
      <c r="B8" s="964"/>
      <c r="C8" s="965"/>
      <c r="D8" s="966"/>
    </row>
    <row r="9" spans="1:9" x14ac:dyDescent="0.2">
      <c r="A9" s="353"/>
      <c r="B9" s="29"/>
      <c r="C9" s="353"/>
      <c r="D9" s="354"/>
    </row>
    <row r="10" spans="1:9" x14ac:dyDescent="0.2">
      <c r="A10" s="353"/>
      <c r="B10" s="29"/>
      <c r="C10" s="353"/>
      <c r="D10" s="354"/>
    </row>
    <row r="11" spans="1:9" x14ac:dyDescent="0.2">
      <c r="A11" s="353"/>
      <c r="B11" s="29"/>
      <c r="C11" s="353"/>
      <c r="D11" s="354"/>
    </row>
    <row r="12" spans="1:9" x14ac:dyDescent="0.2">
      <c r="A12" s="353"/>
      <c r="B12" s="29"/>
      <c r="C12" s="353"/>
      <c r="D12" s="354"/>
    </row>
    <row r="13" spans="1:9" x14ac:dyDescent="0.2">
      <c r="A13" s="353"/>
      <c r="B13" s="29"/>
      <c r="C13" s="353"/>
      <c r="D13" s="354"/>
    </row>
    <row r="14" spans="1:9" x14ac:dyDescent="0.2">
      <c r="A14" s="353"/>
      <c r="B14" s="29"/>
      <c r="C14" s="353"/>
      <c r="D14" s="354"/>
    </row>
    <row r="15" spans="1:9" x14ac:dyDescent="0.2">
      <c r="A15" s="353"/>
      <c r="B15" s="29"/>
      <c r="C15" s="353"/>
      <c r="D15" s="354"/>
    </row>
    <row r="16" spans="1:9" x14ac:dyDescent="0.2">
      <c r="A16" s="353"/>
      <c r="B16" s="29"/>
      <c r="C16" s="353"/>
      <c r="D16" s="354"/>
    </row>
    <row r="17" spans="1:4" x14ac:dyDescent="0.2">
      <c r="A17" s="353"/>
      <c r="B17" s="29"/>
      <c r="C17" s="353"/>
      <c r="D17" s="354"/>
    </row>
    <row r="18" spans="1:4" x14ac:dyDescent="0.2">
      <c r="A18" s="353"/>
      <c r="B18" s="29"/>
      <c r="C18" s="353"/>
      <c r="D18" s="354"/>
    </row>
    <row r="19" spans="1:4" x14ac:dyDescent="0.2">
      <c r="A19" s="355" t="s">
        <v>417</v>
      </c>
      <c r="B19" s="35"/>
      <c r="C19" s="353">
        <f>SUM(C9:C18)</f>
        <v>0</v>
      </c>
      <c r="D19" s="353">
        <f>SUM(D9:D18)</f>
        <v>0</v>
      </c>
    </row>
    <row r="20" spans="1:4" x14ac:dyDescent="0.2">
      <c r="A20" s="353"/>
      <c r="B20" s="29"/>
      <c r="C20" s="353"/>
      <c r="D20" s="354"/>
    </row>
    <row r="21" spans="1:4" x14ac:dyDescent="0.2">
      <c r="A21" s="963" t="s">
        <v>415</v>
      </c>
      <c r="B21" s="967"/>
      <c r="C21" s="965"/>
      <c r="D21" s="966"/>
    </row>
    <row r="22" spans="1:4" x14ac:dyDescent="0.2">
      <c r="A22" s="353"/>
      <c r="B22" s="29"/>
      <c r="C22" s="353"/>
      <c r="D22" s="354"/>
    </row>
    <row r="23" spans="1:4" x14ac:dyDescent="0.2">
      <c r="A23" s="353"/>
      <c r="B23" s="29"/>
      <c r="C23" s="353"/>
      <c r="D23" s="354"/>
    </row>
    <row r="24" spans="1:4" x14ac:dyDescent="0.2">
      <c r="A24" s="353"/>
      <c r="B24" s="29"/>
      <c r="C24" s="353"/>
      <c r="D24" s="354"/>
    </row>
    <row r="25" spans="1:4" x14ac:dyDescent="0.2">
      <c r="A25" s="353"/>
      <c r="B25" s="29"/>
      <c r="C25" s="353"/>
      <c r="D25" s="354"/>
    </row>
    <row r="26" spans="1:4" x14ac:dyDescent="0.2">
      <c r="A26" s="353"/>
      <c r="B26" s="29"/>
      <c r="C26" s="353"/>
      <c r="D26" s="354"/>
    </row>
    <row r="27" spans="1:4" x14ac:dyDescent="0.2">
      <c r="A27" s="353"/>
      <c r="B27" s="29"/>
      <c r="C27" s="353"/>
      <c r="D27" s="354"/>
    </row>
    <row r="28" spans="1:4" x14ac:dyDescent="0.2">
      <c r="A28" s="353"/>
      <c r="B28" s="29"/>
      <c r="C28" s="353"/>
      <c r="D28" s="354"/>
    </row>
    <row r="29" spans="1:4" x14ac:dyDescent="0.2">
      <c r="A29" s="353"/>
      <c r="B29" s="29"/>
      <c r="C29" s="353"/>
      <c r="D29" s="354"/>
    </row>
    <row r="30" spans="1:4" x14ac:dyDescent="0.2">
      <c r="A30" s="353"/>
      <c r="B30" s="29"/>
      <c r="C30" s="353"/>
      <c r="D30" s="354"/>
    </row>
    <row r="31" spans="1:4" x14ac:dyDescent="0.2">
      <c r="A31" s="353"/>
      <c r="B31" s="29"/>
      <c r="C31" s="353"/>
      <c r="D31" s="354"/>
    </row>
    <row r="32" spans="1:4" x14ac:dyDescent="0.2">
      <c r="A32" s="353"/>
      <c r="B32" s="29"/>
      <c r="C32" s="353"/>
      <c r="D32" s="354"/>
    </row>
    <row r="33" spans="1:4" x14ac:dyDescent="0.2">
      <c r="A33" s="353"/>
      <c r="B33" s="29"/>
      <c r="C33" s="353"/>
      <c r="D33" s="354"/>
    </row>
    <row r="34" spans="1:4" x14ac:dyDescent="0.2">
      <c r="A34" s="355" t="s">
        <v>418</v>
      </c>
      <c r="B34" s="35"/>
      <c r="C34" s="353">
        <f>SUM(C22:C33)</f>
        <v>0</v>
      </c>
      <c r="D34" s="353">
        <f>SUM(D22:D33)</f>
        <v>0</v>
      </c>
    </row>
    <row r="35" spans="1:4" x14ac:dyDescent="0.2">
      <c r="A35" s="353"/>
      <c r="B35" s="29"/>
      <c r="C35" s="353"/>
      <c r="D35" s="354"/>
    </row>
    <row r="36" spans="1:4" x14ac:dyDescent="0.2">
      <c r="A36" s="355" t="s">
        <v>134</v>
      </c>
      <c r="B36" s="356"/>
      <c r="C36" s="357">
        <f>+C19+C34</f>
        <v>0</v>
      </c>
      <c r="D36" s="357">
        <f>+D19+D34</f>
        <v>0</v>
      </c>
    </row>
    <row r="38" spans="1:4" x14ac:dyDescent="0.2">
      <c r="A38" s="16" t="s">
        <v>76</v>
      </c>
    </row>
    <row r="39" spans="1:4" x14ac:dyDescent="0.2">
      <c r="A39" s="22"/>
    </row>
    <row r="40" spans="1:4" x14ac:dyDescent="0.2">
      <c r="A40" s="22"/>
    </row>
  </sheetData>
  <mergeCells count="6">
    <mergeCell ref="A1:D1"/>
    <mergeCell ref="A2:D2"/>
    <mergeCell ref="A3:D3"/>
    <mergeCell ref="A8:D8"/>
    <mergeCell ref="A21:D21"/>
    <mergeCell ref="C5:D5"/>
  </mergeCells>
  <printOptions horizontalCentered="1"/>
  <pageMargins left="0.70866141732283472" right="0.70866141732283472" top="0.35433070866141736" bottom="0.74803149606299213" header="0.31496062992125984" footer="0.31496062992125984"/>
  <pageSetup scale="93"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18435" r:id="rId4">
          <objectPr defaultSize="0" autoPict="0" r:id="rId5">
            <anchor moveWithCells="1" sizeWithCells="1">
              <from>
                <xdr:col>0</xdr:col>
                <xdr:colOff>161925</xdr:colOff>
                <xdr:row>40</xdr:row>
                <xdr:rowOff>142875</xdr:rowOff>
              </from>
              <to>
                <xdr:col>3</xdr:col>
                <xdr:colOff>1685925</xdr:colOff>
                <xdr:row>44</xdr:row>
                <xdr:rowOff>152400</xdr:rowOff>
              </to>
            </anchor>
          </objectPr>
        </oleObject>
      </mc:Choice>
      <mc:Fallback>
        <oleObject progId="Excel.Sheet.12" shapeId="1843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40"/>
  <sheetViews>
    <sheetView showGridLines="0" topLeftCell="A15" workbookViewId="0">
      <selection activeCell="G26" sqref="G26"/>
    </sheetView>
  </sheetViews>
  <sheetFormatPr baseColWidth="10" defaultRowHeight="12.75" x14ac:dyDescent="0.2"/>
  <cols>
    <col min="1" max="1" width="1.140625" style="256" customWidth="1"/>
    <col min="2" max="2" width="60" style="256" customWidth="1"/>
    <col min="3" max="3" width="14.7109375" style="256" customWidth="1"/>
    <col min="4" max="5" width="12.85546875" style="256" customWidth="1"/>
    <col min="6" max="6" width="4.28515625" style="22" customWidth="1"/>
    <col min="7" max="16384" width="11.42578125" style="256"/>
  </cols>
  <sheetData>
    <row r="1" spans="1:9" ht="15" customHeight="1" x14ac:dyDescent="0.2">
      <c r="A1" s="957" t="s">
        <v>450</v>
      </c>
      <c r="B1" s="958"/>
      <c r="C1" s="958"/>
      <c r="D1" s="958"/>
      <c r="E1" s="959"/>
      <c r="F1" s="228"/>
      <c r="G1" s="660"/>
      <c r="H1" s="660"/>
      <c r="I1" s="660"/>
    </row>
    <row r="2" spans="1:9" ht="18" customHeight="1" x14ac:dyDescent="0.2">
      <c r="A2" s="954" t="s">
        <v>457</v>
      </c>
      <c r="B2" s="845"/>
      <c r="C2" s="845"/>
      <c r="D2" s="845"/>
      <c r="E2" s="955"/>
    </row>
    <row r="3" spans="1:9" ht="18" customHeight="1" x14ac:dyDescent="0.2">
      <c r="A3" s="960" t="s">
        <v>2189</v>
      </c>
      <c r="B3" s="961"/>
      <c r="C3" s="961"/>
      <c r="D3" s="961"/>
      <c r="E3" s="962"/>
    </row>
    <row r="4" spans="1:9" s="22" customFormat="1" ht="6" customHeight="1" x14ac:dyDescent="0.2"/>
    <row r="5" spans="1:9" s="22" customFormat="1" ht="6" customHeight="1" x14ac:dyDescent="0.2"/>
    <row r="6" spans="1:9" s="22" customFormat="1" ht="14.25" customHeight="1" x14ac:dyDescent="0.2">
      <c r="B6" s="27" t="s">
        <v>3</v>
      </c>
      <c r="C6" s="837" t="str">
        <f>EA!F7</f>
        <v>Museo Iconográfico del Quijote</v>
      </c>
      <c r="D6" s="837"/>
      <c r="E6" s="837"/>
      <c r="F6" s="29"/>
    </row>
    <row r="7" spans="1:9" s="22" customFormat="1" ht="6" customHeight="1" x14ac:dyDescent="0.2"/>
    <row r="8" spans="1:9" s="22" customFormat="1" ht="6" customHeight="1" x14ac:dyDescent="0.2"/>
    <row r="9" spans="1:9" s="22" customFormat="1" ht="14.25" x14ac:dyDescent="0.2">
      <c r="A9" s="976" t="s">
        <v>74</v>
      </c>
      <c r="B9" s="976"/>
      <c r="C9" s="358" t="s">
        <v>201</v>
      </c>
      <c r="D9" s="358" t="s">
        <v>204</v>
      </c>
      <c r="E9" s="358" t="s">
        <v>501</v>
      </c>
    </row>
    <row r="10" spans="1:9" s="22" customFormat="1" ht="5.25" customHeight="1" thickBot="1" x14ac:dyDescent="0.25">
      <c r="A10" s="326"/>
      <c r="B10" s="327"/>
      <c r="C10" s="340"/>
      <c r="D10" s="340"/>
      <c r="E10" s="340"/>
    </row>
    <row r="11" spans="1:9" s="22" customFormat="1" ht="13.5" thickBot="1" x14ac:dyDescent="0.25">
      <c r="A11" s="359"/>
      <c r="B11" s="360" t="s">
        <v>419</v>
      </c>
      <c r="C11" s="556">
        <f>+C12+C13</f>
        <v>16699782.99</v>
      </c>
      <c r="D11" s="556">
        <f t="shared" ref="D11:E11" si="0">+D12+D13</f>
        <v>17234587.48</v>
      </c>
      <c r="E11" s="557">
        <f t="shared" si="0"/>
        <v>17234587.48</v>
      </c>
    </row>
    <row r="12" spans="1:9" s="22" customFormat="1" x14ac:dyDescent="0.2">
      <c r="A12" s="977" t="s">
        <v>502</v>
      </c>
      <c r="B12" s="978"/>
      <c r="C12" s="564">
        <f>EAI!E28</f>
        <v>16699782.99</v>
      </c>
      <c r="D12" s="564">
        <f>EAI!H28</f>
        <v>17234587.48</v>
      </c>
      <c r="E12" s="565">
        <f>EAI!I28</f>
        <v>17234587.48</v>
      </c>
    </row>
    <row r="13" spans="1:9" s="22" customFormat="1" ht="13.5" thickBot="1" x14ac:dyDescent="0.25">
      <c r="A13" s="979" t="s">
        <v>503</v>
      </c>
      <c r="B13" s="980"/>
      <c r="C13" s="566">
        <f>+[1]EAI!E46</f>
        <v>0</v>
      </c>
      <c r="D13" s="566">
        <f>+[1]EAI!H46</f>
        <v>0</v>
      </c>
      <c r="E13" s="567">
        <f>+[1]EAI!I46</f>
        <v>0</v>
      </c>
    </row>
    <row r="14" spans="1:9" s="22" customFormat="1" ht="13.5" thickBot="1" x14ac:dyDescent="0.25">
      <c r="A14" s="363"/>
      <c r="B14" s="360" t="s">
        <v>420</v>
      </c>
      <c r="C14" s="556">
        <f>+C15+C16</f>
        <v>16699782.99</v>
      </c>
      <c r="D14" s="556">
        <f t="shared" ref="D14:E14" si="1">+D15+D16</f>
        <v>16860343.84</v>
      </c>
      <c r="E14" s="557">
        <f t="shared" si="1"/>
        <v>16502281.119999999</v>
      </c>
    </row>
    <row r="15" spans="1:9" s="22" customFormat="1" x14ac:dyDescent="0.2">
      <c r="A15" s="981" t="s">
        <v>504</v>
      </c>
      <c r="B15" s="982"/>
      <c r="C15" s="553">
        <f>CFG!D47</f>
        <v>16699782.99</v>
      </c>
      <c r="D15" s="553">
        <f>CFG!H47</f>
        <v>16860343.84</v>
      </c>
      <c r="E15" s="565">
        <f>CFG!J47</f>
        <v>16502281.119999999</v>
      </c>
    </row>
    <row r="16" spans="1:9" s="22" customFormat="1" ht="13.5" thickBot="1" x14ac:dyDescent="0.25">
      <c r="A16" s="983" t="s">
        <v>505</v>
      </c>
      <c r="B16" s="984"/>
      <c r="C16" s="558"/>
      <c r="D16" s="558"/>
      <c r="E16" s="559"/>
    </row>
    <row r="17" spans="1:9" s="22" customFormat="1" ht="13.5" thickBot="1" x14ac:dyDescent="0.25">
      <c r="A17" s="366"/>
      <c r="B17" s="367" t="s">
        <v>421</v>
      </c>
      <c r="C17" s="560">
        <f>+C11-C14</f>
        <v>0</v>
      </c>
      <c r="D17" s="560">
        <f>+D11-D14</f>
        <v>374243.6400000006</v>
      </c>
      <c r="E17" s="561">
        <f>+E11-E14</f>
        <v>732306.36000000127</v>
      </c>
    </row>
    <row r="18" spans="1:9" s="22" customFormat="1" ht="13.5" thickBot="1" x14ac:dyDescent="0.25"/>
    <row r="19" spans="1:9" s="22" customFormat="1" ht="15" thickBot="1" x14ac:dyDescent="0.25">
      <c r="A19" s="985" t="s">
        <v>74</v>
      </c>
      <c r="B19" s="986"/>
      <c r="C19" s="368" t="s">
        <v>201</v>
      </c>
      <c r="D19" s="368" t="s">
        <v>204</v>
      </c>
      <c r="E19" s="369" t="s">
        <v>501</v>
      </c>
    </row>
    <row r="20" spans="1:9" s="22" customFormat="1" ht="6.75" customHeight="1" x14ac:dyDescent="0.2">
      <c r="A20" s="370"/>
      <c r="B20" s="371"/>
      <c r="C20" s="371"/>
      <c r="D20" s="371"/>
      <c r="E20" s="372"/>
    </row>
    <row r="21" spans="1:9" s="22" customFormat="1" x14ac:dyDescent="0.2">
      <c r="A21" s="968" t="s">
        <v>422</v>
      </c>
      <c r="B21" s="969"/>
      <c r="C21" s="554">
        <f>+C17</f>
        <v>0</v>
      </c>
      <c r="D21" s="554">
        <f t="shared" ref="D21:E21" si="2">+D17</f>
        <v>374243.6400000006</v>
      </c>
      <c r="E21" s="555">
        <f t="shared" si="2"/>
        <v>732306.36000000127</v>
      </c>
    </row>
    <row r="22" spans="1:9" s="22" customFormat="1" ht="6" customHeight="1" x14ac:dyDescent="0.2">
      <c r="A22" s="373"/>
      <c r="B22" s="374"/>
      <c r="C22" s="554"/>
      <c r="D22" s="554"/>
      <c r="E22" s="555"/>
    </row>
    <row r="23" spans="1:9" s="22" customFormat="1" x14ac:dyDescent="0.2">
      <c r="A23" s="968" t="s">
        <v>423</v>
      </c>
      <c r="B23" s="969"/>
      <c r="C23" s="554"/>
      <c r="D23" s="554"/>
      <c r="E23" s="555"/>
    </row>
    <row r="24" spans="1:9" s="22" customFormat="1" ht="7.5" customHeight="1" thickBot="1" x14ac:dyDescent="0.25">
      <c r="A24" s="375"/>
      <c r="B24" s="376"/>
      <c r="C24" s="558"/>
      <c r="D24" s="558"/>
      <c r="E24" s="559"/>
    </row>
    <row r="25" spans="1:9" s="22" customFormat="1" ht="13.5" thickBot="1" x14ac:dyDescent="0.25">
      <c r="A25" s="375"/>
      <c r="B25" s="367" t="s">
        <v>424</v>
      </c>
      <c r="C25" s="562">
        <f>+C21-C23</f>
        <v>0</v>
      </c>
      <c r="D25" s="562">
        <f t="shared" ref="D25:E25" si="3">+D21-D23</f>
        <v>374243.6400000006</v>
      </c>
      <c r="E25" s="563">
        <f t="shared" si="3"/>
        <v>732306.36000000127</v>
      </c>
    </row>
    <row r="26" spans="1:9" s="22" customFormat="1" ht="13.5" thickBot="1" x14ac:dyDescent="0.25"/>
    <row r="27" spans="1:9" s="22" customFormat="1" ht="15" thickBot="1" x14ac:dyDescent="0.25">
      <c r="A27" s="974" t="s">
        <v>74</v>
      </c>
      <c r="B27" s="975"/>
      <c r="C27" s="377" t="s">
        <v>201</v>
      </c>
      <c r="D27" s="377" t="s">
        <v>204</v>
      </c>
      <c r="E27" s="378" t="s">
        <v>501</v>
      </c>
    </row>
    <row r="28" spans="1:9" s="22" customFormat="1" ht="5.25" customHeight="1" x14ac:dyDescent="0.2">
      <c r="A28" s="370"/>
      <c r="B28" s="371"/>
      <c r="C28" s="371"/>
      <c r="D28" s="371"/>
      <c r="E28" s="372"/>
    </row>
    <row r="29" spans="1:9" s="22" customFormat="1" x14ac:dyDescent="0.2">
      <c r="A29" s="968" t="s">
        <v>425</v>
      </c>
      <c r="B29" s="969"/>
      <c r="C29" s="361">
        <f>+[1]EAI!E52</f>
        <v>0</v>
      </c>
      <c r="D29" s="361">
        <f>+[1]EAI!H51</f>
        <v>0</v>
      </c>
      <c r="E29" s="362">
        <f>+[1]EAI!I54</f>
        <v>0</v>
      </c>
      <c r="I29" s="438"/>
    </row>
    <row r="30" spans="1:9" s="22" customFormat="1" ht="5.25" customHeight="1" x14ac:dyDescent="0.2">
      <c r="A30" s="373"/>
      <c r="B30" s="374"/>
      <c r="C30" s="361"/>
      <c r="D30" s="361"/>
      <c r="E30" s="362"/>
    </row>
    <row r="31" spans="1:9" s="22" customFormat="1" ht="13.5" thickBot="1" x14ac:dyDescent="0.25">
      <c r="A31" s="970" t="s">
        <v>426</v>
      </c>
      <c r="B31" s="971"/>
      <c r="C31" s="364"/>
      <c r="D31" s="364"/>
      <c r="E31" s="365"/>
    </row>
    <row r="32" spans="1:9" s="22" customFormat="1" ht="13.5" customHeight="1" thickBot="1" x14ac:dyDescent="0.25">
      <c r="A32" s="330"/>
      <c r="B32" s="379"/>
      <c r="C32" s="361"/>
      <c r="D32" s="361"/>
      <c r="E32" s="361"/>
    </row>
    <row r="33" spans="1:5" s="22" customFormat="1" ht="13.5" thickBot="1" x14ac:dyDescent="0.25">
      <c r="A33" s="363"/>
      <c r="B33" s="360" t="s">
        <v>427</v>
      </c>
      <c r="C33" s="380">
        <f>+C29-C31</f>
        <v>0</v>
      </c>
      <c r="D33" s="380">
        <f t="shared" ref="D33:E33" si="4">+D29-D31</f>
        <v>0</v>
      </c>
      <c r="E33" s="381">
        <f t="shared" si="4"/>
        <v>0</v>
      </c>
    </row>
    <row r="34" spans="1:5" s="22" customFormat="1" ht="15" customHeight="1" x14ac:dyDescent="0.2"/>
    <row r="35" spans="1:5" s="22" customFormat="1" ht="15" customHeight="1" x14ac:dyDescent="0.2">
      <c r="A35" s="16" t="s">
        <v>76</v>
      </c>
      <c r="B35" s="16"/>
      <c r="C35" s="16"/>
      <c r="D35" s="16"/>
      <c r="E35" s="16"/>
    </row>
    <row r="36" spans="1:5" s="22" customFormat="1" ht="45" customHeight="1" x14ac:dyDescent="0.2">
      <c r="B36" s="972" t="s">
        <v>428</v>
      </c>
      <c r="C36" s="972"/>
      <c r="D36" s="972"/>
      <c r="E36" s="972"/>
    </row>
    <row r="37" spans="1:5" s="22" customFormat="1" ht="27" customHeight="1" x14ac:dyDescent="0.2">
      <c r="B37" s="972" t="s">
        <v>429</v>
      </c>
      <c r="C37" s="972"/>
      <c r="D37" s="972"/>
      <c r="E37" s="972"/>
    </row>
    <row r="38" spans="1:5" s="22" customFormat="1" x14ac:dyDescent="0.2">
      <c r="B38" s="973" t="s">
        <v>430</v>
      </c>
      <c r="C38" s="973"/>
      <c r="D38" s="973"/>
      <c r="E38" s="973"/>
    </row>
    <row r="39" spans="1:5" s="22" customFormat="1" x14ac:dyDescent="0.2">
      <c r="B39" s="148"/>
      <c r="C39" s="148"/>
      <c r="D39" s="148"/>
      <c r="E39" s="148"/>
    </row>
    <row r="40" spans="1:5" s="22" customFormat="1" x14ac:dyDescent="0.2">
      <c r="B40" s="148"/>
      <c r="C40" s="148"/>
      <c r="D40" s="148"/>
      <c r="E40" s="148"/>
    </row>
  </sheetData>
  <mergeCells count="18">
    <mergeCell ref="A1:E1"/>
    <mergeCell ref="A27:B27"/>
    <mergeCell ref="A2:E2"/>
    <mergeCell ref="A3:E3"/>
    <mergeCell ref="A9:B9"/>
    <mergeCell ref="A12:B12"/>
    <mergeCell ref="A13:B13"/>
    <mergeCell ref="A15:B15"/>
    <mergeCell ref="A16:B16"/>
    <mergeCell ref="A19:B19"/>
    <mergeCell ref="A21:B21"/>
    <mergeCell ref="A23:B23"/>
    <mergeCell ref="C6:E6"/>
    <mergeCell ref="A29:B29"/>
    <mergeCell ref="A31:B31"/>
    <mergeCell ref="B36:E36"/>
    <mergeCell ref="B37:E37"/>
    <mergeCell ref="B38:E38"/>
  </mergeCells>
  <printOptions horizontalCentered="1"/>
  <pageMargins left="0.70866141732283472" right="0.70866141732283472" top="0.35433070866141736" bottom="0.74803149606299213" header="0.31496062992125984" footer="0.31496062992125984"/>
  <pageSetup scale="97"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19459" r:id="rId4">
          <objectPr defaultSize="0" autoPict="0" r:id="rId5">
            <anchor moveWithCells="1" sizeWithCells="1">
              <from>
                <xdr:col>1</xdr:col>
                <xdr:colOff>85725</xdr:colOff>
                <xdr:row>40</xdr:row>
                <xdr:rowOff>28575</xdr:rowOff>
              </from>
              <to>
                <xdr:col>5</xdr:col>
                <xdr:colOff>19050</xdr:colOff>
                <xdr:row>44</xdr:row>
                <xdr:rowOff>38100</xdr:rowOff>
              </to>
            </anchor>
          </objectPr>
        </oleObject>
      </mc:Choice>
      <mc:Fallback>
        <oleObject progId="Excel.Sheet.12" shapeId="19459"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R44"/>
  <sheetViews>
    <sheetView showGridLines="0" topLeftCell="A7" zoomScale="85" zoomScaleNormal="85" workbookViewId="0">
      <selection activeCell="N42" sqref="N42"/>
    </sheetView>
  </sheetViews>
  <sheetFormatPr baseColWidth="10" defaultRowHeight="12.75" x14ac:dyDescent="0.2"/>
  <cols>
    <col min="1" max="1" width="2.140625" style="22" customWidth="1"/>
    <col min="2" max="3" width="3.7109375" style="256" customWidth="1"/>
    <col min="4" max="4" width="65.7109375" style="256" customWidth="1"/>
    <col min="5" max="5" width="12.7109375" style="256" customWidth="1"/>
    <col min="6" max="6" width="14.28515625" style="256" customWidth="1"/>
    <col min="7" max="7" width="12.7109375" style="256" customWidth="1"/>
    <col min="8" max="8" width="16" style="256" customWidth="1"/>
    <col min="9" max="10" width="12.7109375" style="256" customWidth="1"/>
    <col min="11" max="11" width="11.42578125" style="256" customWidth="1"/>
    <col min="12" max="12" width="12.85546875" style="256" customWidth="1"/>
    <col min="13" max="13" width="3.140625" style="22" customWidth="1"/>
    <col min="14" max="16384" width="11.42578125" style="256"/>
  </cols>
  <sheetData>
    <row r="1" spans="2:12" ht="6" customHeight="1" x14ac:dyDescent="0.2">
      <c r="B1" s="845"/>
      <c r="C1" s="845"/>
      <c r="D1" s="845"/>
      <c r="E1" s="845"/>
      <c r="F1" s="845"/>
      <c r="G1" s="845"/>
      <c r="H1" s="845"/>
      <c r="I1" s="845"/>
      <c r="J1" s="845"/>
      <c r="K1" s="845"/>
      <c r="L1" s="845"/>
    </row>
    <row r="2" spans="2:12" ht="13.5" customHeight="1" x14ac:dyDescent="0.2">
      <c r="B2" s="845" t="s">
        <v>458</v>
      </c>
      <c r="C2" s="845"/>
      <c r="D2" s="845"/>
      <c r="E2" s="845"/>
      <c r="F2" s="845"/>
      <c r="G2" s="845"/>
      <c r="H2" s="845"/>
      <c r="I2" s="845"/>
      <c r="J2" s="845"/>
      <c r="K2" s="845"/>
      <c r="L2" s="845"/>
    </row>
    <row r="3" spans="2:12" ht="20.25" customHeight="1" x14ac:dyDescent="0.2">
      <c r="B3" s="845" t="s">
        <v>2187</v>
      </c>
      <c r="C3" s="845"/>
      <c r="D3" s="845"/>
      <c r="E3" s="845"/>
      <c r="F3" s="845"/>
      <c r="G3" s="845"/>
      <c r="H3" s="845"/>
      <c r="I3" s="845"/>
      <c r="J3" s="845"/>
      <c r="K3" s="845"/>
      <c r="L3" s="845"/>
    </row>
    <row r="4" spans="2:12" s="22" customFormat="1" ht="8.25" customHeight="1" x14ac:dyDescent="0.2">
      <c r="B4" s="228"/>
      <c r="C4" s="228"/>
      <c r="D4" s="228"/>
      <c r="E4" s="228"/>
      <c r="F4" s="228"/>
      <c r="G4" s="228"/>
      <c r="H4" s="228"/>
      <c r="I4" s="228"/>
      <c r="J4" s="228"/>
      <c r="K4" s="228"/>
      <c r="L4" s="228"/>
    </row>
    <row r="5" spans="2:12" s="22" customFormat="1" ht="24" customHeight="1" x14ac:dyDescent="0.2">
      <c r="D5" s="27" t="s">
        <v>3</v>
      </c>
      <c r="E5" s="837" t="str">
        <f>EA!F7</f>
        <v>Museo Iconográfico del Quijote</v>
      </c>
      <c r="F5" s="837"/>
      <c r="G5" s="837"/>
      <c r="H5" s="837"/>
      <c r="I5" s="69"/>
      <c r="J5" s="69"/>
      <c r="K5" s="73"/>
      <c r="L5" s="228"/>
    </row>
    <row r="6" spans="2:12" s="22" customFormat="1" ht="8.25" customHeight="1" x14ac:dyDescent="0.2">
      <c r="B6" s="228"/>
      <c r="C6" s="228"/>
      <c r="D6" s="228"/>
      <c r="E6" s="228"/>
      <c r="F6" s="228"/>
      <c r="G6" s="228"/>
      <c r="H6" s="228"/>
      <c r="I6" s="228"/>
      <c r="J6" s="228"/>
      <c r="K6" s="228"/>
      <c r="L6" s="228"/>
    </row>
    <row r="7" spans="2:12" x14ac:dyDescent="0.2">
      <c r="B7" s="940" t="s">
        <v>74</v>
      </c>
      <c r="C7" s="991"/>
      <c r="D7" s="941"/>
      <c r="E7" s="937" t="s">
        <v>229</v>
      </c>
      <c r="F7" s="937"/>
      <c r="G7" s="937"/>
      <c r="H7" s="937"/>
      <c r="I7" s="937"/>
      <c r="J7" s="937"/>
      <c r="K7" s="937"/>
      <c r="L7" s="937" t="s">
        <v>223</v>
      </c>
    </row>
    <row r="8" spans="2:12" ht="25.5" x14ac:dyDescent="0.2">
      <c r="B8" s="942"/>
      <c r="C8" s="918"/>
      <c r="D8" s="943"/>
      <c r="E8" s="472" t="s">
        <v>224</v>
      </c>
      <c r="F8" s="472" t="s">
        <v>225</v>
      </c>
      <c r="G8" s="472" t="s">
        <v>203</v>
      </c>
      <c r="H8" s="472" t="s">
        <v>402</v>
      </c>
      <c r="I8" s="472" t="s">
        <v>204</v>
      </c>
      <c r="J8" s="472" t="s">
        <v>403</v>
      </c>
      <c r="K8" s="472" t="s">
        <v>226</v>
      </c>
      <c r="L8" s="937"/>
    </row>
    <row r="9" spans="2:12" ht="15.75" customHeight="1" x14ac:dyDescent="0.2">
      <c r="B9" s="944"/>
      <c r="C9" s="992"/>
      <c r="D9" s="945"/>
      <c r="E9" s="472">
        <v>1</v>
      </c>
      <c r="F9" s="472">
        <v>2</v>
      </c>
      <c r="G9" s="472" t="s">
        <v>227</v>
      </c>
      <c r="H9" s="472">
        <v>4</v>
      </c>
      <c r="I9" s="472">
        <v>5</v>
      </c>
      <c r="J9" s="472">
        <v>6</v>
      </c>
      <c r="K9" s="472">
        <v>7</v>
      </c>
      <c r="L9" s="472" t="s">
        <v>465</v>
      </c>
    </row>
    <row r="10" spans="2:12" ht="15" customHeight="1" x14ac:dyDescent="0.2">
      <c r="B10" s="987" t="s">
        <v>266</v>
      </c>
      <c r="C10" s="980"/>
      <c r="D10" s="988"/>
      <c r="E10" s="520"/>
      <c r="F10" s="521"/>
      <c r="G10" s="521"/>
      <c r="H10" s="521"/>
      <c r="I10" s="521"/>
      <c r="J10" s="521"/>
      <c r="K10" s="521"/>
      <c r="L10" s="521"/>
    </row>
    <row r="11" spans="2:12" ht="12.75" customHeight="1" x14ac:dyDescent="0.2">
      <c r="B11" s="317"/>
      <c r="C11" s="989" t="s">
        <v>267</v>
      </c>
      <c r="D11" s="990"/>
      <c r="E11" s="522">
        <f>SUM(E12:E13)</f>
        <v>0</v>
      </c>
      <c r="F11" s="522">
        <f t="shared" ref="F11:L11" si="0">SUM(F12:F13)</f>
        <v>0</v>
      </c>
      <c r="G11" s="522">
        <f t="shared" si="0"/>
        <v>0</v>
      </c>
      <c r="H11" s="522">
        <f t="shared" si="0"/>
        <v>0</v>
      </c>
      <c r="I11" s="522">
        <f t="shared" si="0"/>
        <v>0</v>
      </c>
      <c r="J11" s="522">
        <f t="shared" si="0"/>
        <v>0</v>
      </c>
      <c r="K11" s="522">
        <f t="shared" si="0"/>
        <v>0</v>
      </c>
      <c r="L11" s="522">
        <f t="shared" si="0"/>
        <v>0</v>
      </c>
    </row>
    <row r="12" spans="2:12" x14ac:dyDescent="0.2">
      <c r="B12" s="317"/>
      <c r="C12" s="473"/>
      <c r="D12" s="474" t="s">
        <v>268</v>
      </c>
      <c r="E12" s="523"/>
      <c r="F12" s="523"/>
      <c r="G12" s="523">
        <f>+E12+F12</f>
        <v>0</v>
      </c>
      <c r="H12" s="523"/>
      <c r="I12" s="523"/>
      <c r="J12" s="523"/>
      <c r="K12" s="523"/>
      <c r="L12" s="523">
        <f t="shared" ref="L12:L39" si="1">+G12-I12</f>
        <v>0</v>
      </c>
    </row>
    <row r="13" spans="2:12" x14ac:dyDescent="0.2">
      <c r="B13" s="317"/>
      <c r="C13" s="473"/>
      <c r="D13" s="474" t="s">
        <v>269</v>
      </c>
      <c r="E13" s="520"/>
      <c r="F13" s="521"/>
      <c r="G13" s="521">
        <f t="shared" ref="G13:G39" si="2">+E13+F13</f>
        <v>0</v>
      </c>
      <c r="H13" s="521"/>
      <c r="I13" s="521"/>
      <c r="J13" s="521"/>
      <c r="K13" s="521"/>
      <c r="L13" s="521">
        <f t="shared" si="1"/>
        <v>0</v>
      </c>
    </row>
    <row r="14" spans="2:12" ht="12.75" customHeight="1" x14ac:dyDescent="0.2">
      <c r="B14" s="317"/>
      <c r="C14" s="989" t="s">
        <v>270</v>
      </c>
      <c r="D14" s="990"/>
      <c r="E14" s="522">
        <f>SUM(E15:E22)</f>
        <v>14254802.189999999</v>
      </c>
      <c r="F14" s="522">
        <f>SUM(F15:F22)</f>
        <v>444352.61</v>
      </c>
      <c r="G14" s="524">
        <f t="shared" si="2"/>
        <v>14699154.799999999</v>
      </c>
      <c r="H14" s="522">
        <f t="shared" ref="H14:K14" si="3">SUM(H15:H22)</f>
        <v>14330343.16</v>
      </c>
      <c r="I14" s="522">
        <f t="shared" si="3"/>
        <v>14330343.16</v>
      </c>
      <c r="J14" s="522">
        <f t="shared" si="3"/>
        <v>14330343.16</v>
      </c>
      <c r="K14" s="522">
        <f t="shared" si="3"/>
        <v>13972911</v>
      </c>
      <c r="L14" s="524">
        <f t="shared" si="1"/>
        <v>368811.63999999873</v>
      </c>
    </row>
    <row r="15" spans="2:12" x14ac:dyDescent="0.2">
      <c r="B15" s="317"/>
      <c r="C15" s="473"/>
      <c r="D15" s="474" t="s">
        <v>271</v>
      </c>
      <c r="E15" s="520">
        <v>12018317.27</v>
      </c>
      <c r="F15" s="813">
        <v>330292.52</v>
      </c>
      <c r="G15" s="521">
        <f t="shared" si="2"/>
        <v>12348609.789999999</v>
      </c>
      <c r="H15" s="521">
        <v>11981664.82</v>
      </c>
      <c r="I15" s="521">
        <v>11981664.82</v>
      </c>
      <c r="J15" s="521">
        <v>11981664.82</v>
      </c>
      <c r="K15" s="521">
        <v>11661938.76</v>
      </c>
      <c r="L15" s="521">
        <f>+G15-I15</f>
        <v>366944.96999999881</v>
      </c>
    </row>
    <row r="16" spans="2:12" x14ac:dyDescent="0.2">
      <c r="B16" s="317"/>
      <c r="C16" s="473"/>
      <c r="D16" s="474" t="s">
        <v>272</v>
      </c>
      <c r="E16" s="520"/>
      <c r="F16" s="520"/>
      <c r="G16" s="521">
        <f t="shared" si="2"/>
        <v>0</v>
      </c>
      <c r="H16" s="521"/>
      <c r="I16" s="521"/>
      <c r="J16" s="521"/>
      <c r="K16" s="521"/>
      <c r="L16" s="521">
        <f t="shared" si="1"/>
        <v>0</v>
      </c>
    </row>
    <row r="17" spans="2:18" x14ac:dyDescent="0.2">
      <c r="B17" s="317"/>
      <c r="C17" s="473"/>
      <c r="D17" s="474" t="s">
        <v>273</v>
      </c>
      <c r="E17" s="520">
        <v>2236484.92</v>
      </c>
      <c r="F17" s="520">
        <v>114060.09</v>
      </c>
      <c r="G17" s="520">
        <f t="shared" si="2"/>
        <v>2350545.0099999998</v>
      </c>
      <c r="H17" s="520">
        <v>2348678.34</v>
      </c>
      <c r="I17" s="520">
        <v>2348678.34</v>
      </c>
      <c r="J17" s="520">
        <v>2348678.34</v>
      </c>
      <c r="K17" s="520">
        <v>2310972.2400000002</v>
      </c>
      <c r="L17" s="520">
        <f>+G17-I17</f>
        <v>1866.6699999999255</v>
      </c>
    </row>
    <row r="18" spans="2:18" x14ac:dyDescent="0.2">
      <c r="B18" s="317"/>
      <c r="C18" s="473"/>
      <c r="D18" s="474" t="s">
        <v>274</v>
      </c>
      <c r="E18" s="520"/>
      <c r="F18" s="521"/>
      <c r="G18" s="521">
        <f t="shared" si="2"/>
        <v>0</v>
      </c>
      <c r="H18" s="521"/>
      <c r="I18" s="521"/>
      <c r="J18" s="521"/>
      <c r="K18" s="521"/>
      <c r="L18" s="521">
        <f t="shared" si="1"/>
        <v>0</v>
      </c>
    </row>
    <row r="19" spans="2:18" x14ac:dyDescent="0.2">
      <c r="B19" s="317"/>
      <c r="C19" s="473"/>
      <c r="D19" s="474" t="s">
        <v>275</v>
      </c>
      <c r="E19" s="520"/>
      <c r="F19" s="521"/>
      <c r="G19" s="521">
        <f t="shared" si="2"/>
        <v>0</v>
      </c>
      <c r="H19" s="521"/>
      <c r="I19" s="521"/>
      <c r="J19" s="521"/>
      <c r="K19" s="521"/>
      <c r="L19" s="521">
        <f t="shared" si="1"/>
        <v>0</v>
      </c>
    </row>
    <row r="20" spans="2:18" x14ac:dyDescent="0.2">
      <c r="B20" s="317"/>
      <c r="C20" s="473"/>
      <c r="D20" s="474" t="s">
        <v>276</v>
      </c>
      <c r="E20" s="520"/>
      <c r="F20" s="521"/>
      <c r="G20" s="521">
        <f t="shared" si="2"/>
        <v>0</v>
      </c>
      <c r="H20" s="521"/>
      <c r="I20" s="521"/>
      <c r="J20" s="521"/>
      <c r="K20" s="521"/>
      <c r="L20" s="521">
        <f t="shared" si="1"/>
        <v>0</v>
      </c>
    </row>
    <row r="21" spans="2:18" x14ac:dyDescent="0.2">
      <c r="B21" s="317"/>
      <c r="C21" s="473"/>
      <c r="D21" s="474" t="s">
        <v>277</v>
      </c>
      <c r="E21" s="520"/>
      <c r="F21" s="521"/>
      <c r="G21" s="521">
        <f t="shared" si="2"/>
        <v>0</v>
      </c>
      <c r="H21" s="521"/>
      <c r="I21" s="521"/>
      <c r="J21" s="521"/>
      <c r="K21" s="521"/>
      <c r="L21" s="521">
        <f t="shared" si="1"/>
        <v>0</v>
      </c>
    </row>
    <row r="22" spans="2:18" x14ac:dyDescent="0.2">
      <c r="B22" s="317"/>
      <c r="C22" s="473"/>
      <c r="D22" s="474" t="s">
        <v>278</v>
      </c>
      <c r="E22" s="520"/>
      <c r="F22" s="521"/>
      <c r="G22" s="521">
        <f t="shared" si="2"/>
        <v>0</v>
      </c>
      <c r="H22" s="521"/>
      <c r="I22" s="521"/>
      <c r="J22" s="521"/>
      <c r="K22" s="521"/>
      <c r="L22" s="521">
        <f t="shared" si="1"/>
        <v>0</v>
      </c>
    </row>
    <row r="23" spans="2:18" ht="12.75" customHeight="1" x14ac:dyDescent="0.2">
      <c r="B23" s="317"/>
      <c r="C23" s="989" t="s">
        <v>279</v>
      </c>
      <c r="D23" s="990"/>
      <c r="E23" s="522">
        <f>SUM(E24:E26)</f>
        <v>2444980.7999999998</v>
      </c>
      <c r="F23" s="522">
        <f>SUM(F24:F26)</f>
        <v>90451.88</v>
      </c>
      <c r="G23" s="524">
        <f t="shared" si="2"/>
        <v>2535432.6799999997</v>
      </c>
      <c r="H23" s="522">
        <f>SUM(H24:H26)</f>
        <v>2530000.6800000002</v>
      </c>
      <c r="I23" s="522">
        <f>SUM(I24:I26)</f>
        <v>2530000.6800000002</v>
      </c>
      <c r="J23" s="522">
        <f>SUM(J24:J26)</f>
        <v>2530000.6800000002</v>
      </c>
      <c r="K23" s="522">
        <f>SUM(K24:K26)</f>
        <v>2529370.12</v>
      </c>
      <c r="L23" s="524">
        <f t="shared" si="1"/>
        <v>5431.9999999995343</v>
      </c>
    </row>
    <row r="24" spans="2:18" x14ac:dyDescent="0.2">
      <c r="B24" s="317"/>
      <c r="C24" s="473"/>
      <c r="D24" s="474" t="s">
        <v>280</v>
      </c>
      <c r="E24" s="520">
        <v>2444980.7999999998</v>
      </c>
      <c r="F24" s="520">
        <v>90451.88</v>
      </c>
      <c r="G24" s="520">
        <f t="shared" si="2"/>
        <v>2535432.6799999997</v>
      </c>
      <c r="H24" s="520">
        <v>2530000.6800000002</v>
      </c>
      <c r="I24" s="520">
        <v>2530000.6800000002</v>
      </c>
      <c r="J24" s="520">
        <v>2530000.6800000002</v>
      </c>
      <c r="K24" s="520">
        <v>2529370.12</v>
      </c>
      <c r="L24" s="520">
        <f t="shared" si="1"/>
        <v>5431.9999999995343</v>
      </c>
    </row>
    <row r="25" spans="2:18" x14ac:dyDescent="0.2">
      <c r="B25" s="317"/>
      <c r="C25" s="473"/>
      <c r="D25" s="474" t="s">
        <v>281</v>
      </c>
      <c r="E25" s="520"/>
      <c r="F25" s="521"/>
      <c r="G25" s="521">
        <f t="shared" si="2"/>
        <v>0</v>
      </c>
      <c r="H25" s="521"/>
      <c r="I25" s="521"/>
      <c r="J25" s="521"/>
      <c r="K25" s="521"/>
      <c r="L25" s="521">
        <f t="shared" si="1"/>
        <v>0</v>
      </c>
    </row>
    <row r="26" spans="2:18" x14ac:dyDescent="0.2">
      <c r="B26" s="317"/>
      <c r="C26" s="473"/>
      <c r="D26" s="474" t="s">
        <v>282</v>
      </c>
      <c r="E26" s="520"/>
      <c r="F26" s="521"/>
      <c r="G26" s="521">
        <f t="shared" si="2"/>
        <v>0</v>
      </c>
      <c r="H26" s="521"/>
      <c r="I26" s="521"/>
      <c r="J26" s="521"/>
      <c r="K26" s="521"/>
      <c r="L26" s="521">
        <f t="shared" si="1"/>
        <v>0</v>
      </c>
    </row>
    <row r="27" spans="2:18" ht="12.75" customHeight="1" x14ac:dyDescent="0.2">
      <c r="B27" s="317"/>
      <c r="C27" s="989" t="s">
        <v>283</v>
      </c>
      <c r="D27" s="990"/>
      <c r="E27" s="522">
        <f>SUM(E28:E29)</f>
        <v>0</v>
      </c>
      <c r="F27" s="522"/>
      <c r="G27" s="524">
        <f t="shared" si="2"/>
        <v>0</v>
      </c>
      <c r="H27" s="522"/>
      <c r="I27" s="522"/>
      <c r="J27" s="522"/>
      <c r="K27" s="522"/>
      <c r="L27" s="524">
        <f t="shared" si="1"/>
        <v>0</v>
      </c>
    </row>
    <row r="28" spans="2:18" x14ac:dyDescent="0.2">
      <c r="B28" s="317"/>
      <c r="C28" s="473"/>
      <c r="D28" s="474" t="s">
        <v>284</v>
      </c>
      <c r="E28" s="520"/>
      <c r="F28" s="521"/>
      <c r="G28" s="521">
        <f t="shared" si="2"/>
        <v>0</v>
      </c>
      <c r="H28" s="521"/>
      <c r="I28" s="521"/>
      <c r="J28" s="521"/>
      <c r="K28" s="521"/>
      <c r="L28" s="521">
        <f t="shared" si="1"/>
        <v>0</v>
      </c>
    </row>
    <row r="29" spans="2:18" x14ac:dyDescent="0.2">
      <c r="B29" s="317"/>
      <c r="C29" s="473"/>
      <c r="D29" s="474" t="s">
        <v>285</v>
      </c>
      <c r="E29" s="520"/>
      <c r="F29" s="521"/>
      <c r="G29" s="521">
        <f t="shared" si="2"/>
        <v>0</v>
      </c>
      <c r="H29" s="521"/>
      <c r="I29" s="521"/>
      <c r="J29" s="521"/>
      <c r="K29" s="521"/>
      <c r="L29" s="521">
        <f t="shared" si="1"/>
        <v>0</v>
      </c>
      <c r="P29" s="261"/>
      <c r="Q29" s="554"/>
      <c r="R29" s="554"/>
    </row>
    <row r="30" spans="2:18" ht="12.75" customHeight="1" x14ac:dyDescent="0.2">
      <c r="B30" s="317"/>
      <c r="C30" s="989" t="s">
        <v>286</v>
      </c>
      <c r="D30" s="990"/>
      <c r="E30" s="522">
        <f>SUM(E31:E34)</f>
        <v>0</v>
      </c>
      <c r="F30" s="522"/>
      <c r="G30" s="524">
        <f t="shared" si="2"/>
        <v>0</v>
      </c>
      <c r="H30" s="522"/>
      <c r="I30" s="522"/>
      <c r="J30" s="522"/>
      <c r="K30" s="522"/>
      <c r="L30" s="524">
        <f t="shared" si="1"/>
        <v>0</v>
      </c>
      <c r="P30" s="795"/>
      <c r="Q30" s="795"/>
      <c r="R30" s="795"/>
    </row>
    <row r="31" spans="2:18" x14ac:dyDescent="0.2">
      <c r="B31" s="317"/>
      <c r="C31" s="473"/>
      <c r="D31" s="474" t="s">
        <v>287</v>
      </c>
      <c r="E31" s="520"/>
      <c r="F31" s="521"/>
      <c r="G31" s="521">
        <f t="shared" si="2"/>
        <v>0</v>
      </c>
      <c r="H31" s="521"/>
      <c r="I31" s="521"/>
      <c r="J31" s="521"/>
      <c r="K31" s="521"/>
      <c r="L31" s="521">
        <f t="shared" si="1"/>
        <v>0</v>
      </c>
      <c r="P31" s="795"/>
    </row>
    <row r="32" spans="2:18" x14ac:dyDescent="0.2">
      <c r="B32" s="317"/>
      <c r="C32" s="473"/>
      <c r="D32" s="474" t="s">
        <v>288</v>
      </c>
      <c r="E32" s="520"/>
      <c r="F32" s="521"/>
      <c r="G32" s="521">
        <f t="shared" si="2"/>
        <v>0</v>
      </c>
      <c r="H32" s="521"/>
      <c r="I32" s="521"/>
      <c r="J32" s="521"/>
      <c r="K32" s="521"/>
      <c r="L32" s="521">
        <f t="shared" si="1"/>
        <v>0</v>
      </c>
    </row>
    <row r="33" spans="1:16" x14ac:dyDescent="0.2">
      <c r="B33" s="317"/>
      <c r="C33" s="473"/>
      <c r="D33" s="474" t="s">
        <v>289</v>
      </c>
      <c r="E33" s="520"/>
      <c r="F33" s="521"/>
      <c r="G33" s="521">
        <f t="shared" si="2"/>
        <v>0</v>
      </c>
      <c r="H33" s="521"/>
      <c r="I33" s="521"/>
      <c r="J33" s="521"/>
      <c r="K33" s="521"/>
      <c r="L33" s="521">
        <f t="shared" si="1"/>
        <v>0</v>
      </c>
    </row>
    <row r="34" spans="1:16" x14ac:dyDescent="0.2">
      <c r="B34" s="317"/>
      <c r="C34" s="473"/>
      <c r="D34" s="474" t="s">
        <v>290</v>
      </c>
      <c r="E34" s="520"/>
      <c r="F34" s="521"/>
      <c r="G34" s="521">
        <f t="shared" si="2"/>
        <v>0</v>
      </c>
      <c r="H34" s="521"/>
      <c r="I34" s="521"/>
      <c r="J34" s="521"/>
      <c r="K34" s="521"/>
      <c r="L34" s="521">
        <f t="shared" si="1"/>
        <v>0</v>
      </c>
    </row>
    <row r="35" spans="1:16" ht="12.75" customHeight="1" x14ac:dyDescent="0.2">
      <c r="B35" s="317"/>
      <c r="C35" s="989" t="s">
        <v>291</v>
      </c>
      <c r="D35" s="990"/>
      <c r="E35" s="522">
        <f>SUM(E36)</f>
        <v>0</v>
      </c>
      <c r="F35" s="522"/>
      <c r="G35" s="524">
        <f t="shared" si="2"/>
        <v>0</v>
      </c>
      <c r="H35" s="522"/>
      <c r="I35" s="522"/>
      <c r="J35" s="522"/>
      <c r="K35" s="522"/>
      <c r="L35" s="524">
        <f t="shared" si="1"/>
        <v>0</v>
      </c>
    </row>
    <row r="36" spans="1:16" x14ac:dyDescent="0.2">
      <c r="B36" s="317"/>
      <c r="C36" s="473"/>
      <c r="D36" s="474" t="s">
        <v>292</v>
      </c>
      <c r="E36" s="520"/>
      <c r="F36" s="521"/>
      <c r="G36" s="521">
        <f t="shared" si="2"/>
        <v>0</v>
      </c>
      <c r="H36" s="521"/>
      <c r="I36" s="521"/>
      <c r="J36" s="521"/>
      <c r="K36" s="521"/>
      <c r="L36" s="521">
        <f t="shared" si="1"/>
        <v>0</v>
      </c>
    </row>
    <row r="37" spans="1:16" ht="15" customHeight="1" x14ac:dyDescent="0.2">
      <c r="B37" s="987" t="s">
        <v>293</v>
      </c>
      <c r="C37" s="980"/>
      <c r="D37" s="988"/>
      <c r="E37" s="520"/>
      <c r="F37" s="521"/>
      <c r="G37" s="521">
        <f t="shared" si="2"/>
        <v>0</v>
      </c>
      <c r="H37" s="521"/>
      <c r="I37" s="521"/>
      <c r="J37" s="521"/>
      <c r="K37" s="521"/>
      <c r="L37" s="521">
        <f t="shared" si="1"/>
        <v>0</v>
      </c>
    </row>
    <row r="38" spans="1:16" ht="15" customHeight="1" x14ac:dyDescent="0.2">
      <c r="B38" s="987" t="s">
        <v>294</v>
      </c>
      <c r="C38" s="980"/>
      <c r="D38" s="988"/>
      <c r="E38" s="520"/>
      <c r="F38" s="521"/>
      <c r="G38" s="521">
        <f t="shared" si="2"/>
        <v>0</v>
      </c>
      <c r="H38" s="521"/>
      <c r="I38" s="521"/>
      <c r="J38" s="521"/>
      <c r="K38" s="521"/>
      <c r="L38" s="521">
        <f t="shared" si="1"/>
        <v>0</v>
      </c>
    </row>
    <row r="39" spans="1:16" ht="15.75" customHeight="1" x14ac:dyDescent="0.2">
      <c r="B39" s="987" t="s">
        <v>295</v>
      </c>
      <c r="C39" s="980"/>
      <c r="D39" s="988"/>
      <c r="E39" s="520"/>
      <c r="F39" s="521"/>
      <c r="G39" s="521">
        <f t="shared" si="2"/>
        <v>0</v>
      </c>
      <c r="H39" s="521"/>
      <c r="I39" s="521"/>
      <c r="J39" s="521"/>
      <c r="K39" s="521"/>
      <c r="L39" s="521">
        <f t="shared" si="1"/>
        <v>0</v>
      </c>
      <c r="P39" s="503"/>
    </row>
    <row r="40" spans="1:16" x14ac:dyDescent="0.2">
      <c r="B40" s="385"/>
      <c r="C40" s="386"/>
      <c r="D40" s="387"/>
      <c r="E40" s="525"/>
      <c r="F40" s="526"/>
      <c r="G40" s="526"/>
      <c r="H40" s="526"/>
      <c r="I40" s="526"/>
      <c r="J40" s="526"/>
      <c r="K40" s="526"/>
      <c r="L40" s="526"/>
      <c r="P40" s="795"/>
    </row>
    <row r="41" spans="1:16" s="314" customFormat="1" ht="16.5" customHeight="1" x14ac:dyDescent="0.2">
      <c r="A41" s="273"/>
      <c r="B41" s="335"/>
      <c r="C41" s="993" t="s">
        <v>228</v>
      </c>
      <c r="D41" s="994"/>
      <c r="E41" s="527">
        <f>+E11+E14+E23+E27+E30+E35+E37+E38+E39</f>
        <v>16699782.989999998</v>
      </c>
      <c r="F41" s="527">
        <f t="shared" ref="F41:L41" si="4">+F11+F14+F23+F27+F30+F35+F37+F38+F39</f>
        <v>534804.49</v>
      </c>
      <c r="G41" s="527">
        <f>+G11+G14+G23+G27+G30+G35+G37+G38+G39</f>
        <v>17234587.479999997</v>
      </c>
      <c r="H41" s="527">
        <f t="shared" si="4"/>
        <v>16860343.84</v>
      </c>
      <c r="I41" s="527">
        <f t="shared" si="4"/>
        <v>16860343.84</v>
      </c>
      <c r="J41" s="527">
        <f t="shared" si="4"/>
        <v>16860343.84</v>
      </c>
      <c r="K41" s="527">
        <f t="shared" si="4"/>
        <v>16502281.120000001</v>
      </c>
      <c r="L41" s="527">
        <f t="shared" si="4"/>
        <v>374243.63999999827</v>
      </c>
      <c r="M41" s="273"/>
      <c r="N41" s="614"/>
    </row>
    <row r="42" spans="1:16" x14ac:dyDescent="0.2">
      <c r="B42" s="22"/>
      <c r="C42" s="22"/>
      <c r="D42" s="22"/>
      <c r="E42" s="549"/>
      <c r="F42" s="549"/>
      <c r="G42" s="549"/>
      <c r="H42" s="549"/>
      <c r="I42" s="549"/>
      <c r="J42" s="549"/>
      <c r="K42" s="549"/>
      <c r="L42" s="549"/>
    </row>
    <row r="43" spans="1:16" x14ac:dyDescent="0.2">
      <c r="B43" s="16" t="s">
        <v>76</v>
      </c>
      <c r="E43" s="550"/>
      <c r="F43" s="550"/>
      <c r="G43" s="550"/>
      <c r="H43" s="550"/>
      <c r="I43" s="550"/>
      <c r="J43" s="550"/>
      <c r="K43" s="550"/>
      <c r="L43" s="550"/>
    </row>
    <row r="44" spans="1:16" x14ac:dyDescent="0.2">
      <c r="K44" s="550"/>
    </row>
  </sheetData>
  <mergeCells count="18">
    <mergeCell ref="B39:D39"/>
    <mergeCell ref="C41:D41"/>
    <mergeCell ref="C30:D30"/>
    <mergeCell ref="C35:D35"/>
    <mergeCell ref="B37:D37"/>
    <mergeCell ref="B38:D38"/>
    <mergeCell ref="B1:L1"/>
    <mergeCell ref="B2:L2"/>
    <mergeCell ref="B3:L3"/>
    <mergeCell ref="B7:D9"/>
    <mergeCell ref="E7:K7"/>
    <mergeCell ref="L7:L8"/>
    <mergeCell ref="E5:H5"/>
    <mergeCell ref="B10:D10"/>
    <mergeCell ref="C11:D11"/>
    <mergeCell ref="C14:D14"/>
    <mergeCell ref="C23:D23"/>
    <mergeCell ref="C27:D27"/>
  </mergeCells>
  <printOptions horizontalCentered="1"/>
  <pageMargins left="0.70866141732283472" right="0.70866141732283472" top="0.35433070866141736" bottom="0.74803149606299213" header="0.31496062992125984" footer="0.31496062992125984"/>
  <pageSetup scale="67" firstPageNumber="10" orientation="landscape" r:id="rId1"/>
  <headerFooter>
    <oddFooter>&amp;R&amp;P</oddFooter>
  </headerFooter>
  <ignoredErrors>
    <ignoredError sqref="G23 G14" formula="1"/>
  </ignoredErrors>
  <drawing r:id="rId2"/>
  <legacyDrawing r:id="rId3"/>
  <oleObjects>
    <mc:AlternateContent xmlns:mc="http://schemas.openxmlformats.org/markup-compatibility/2006">
      <mc:Choice Requires="x14">
        <oleObject progId="Excel.Sheet.12" shapeId="6148" r:id="rId4">
          <objectPr defaultSize="0" autoPict="0" r:id="rId5">
            <anchor moveWithCells="1" sizeWithCells="1">
              <from>
                <xdr:col>1</xdr:col>
                <xdr:colOff>19050</xdr:colOff>
                <xdr:row>44</xdr:row>
                <xdr:rowOff>85725</xdr:rowOff>
              </from>
              <to>
                <xdr:col>11</xdr:col>
                <xdr:colOff>495300</xdr:colOff>
                <xdr:row>48</xdr:row>
                <xdr:rowOff>95250</xdr:rowOff>
              </to>
            </anchor>
          </objectPr>
        </oleObject>
      </mc:Choice>
      <mc:Fallback>
        <oleObject progId="Excel.Sheet.12"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126"/>
  <sheetViews>
    <sheetView showGridLines="0" showRuler="0" zoomScale="85" zoomScaleNormal="85" zoomScalePageLayoutView="70" workbookViewId="0">
      <selection activeCell="J68" sqref="J68"/>
    </sheetView>
  </sheetViews>
  <sheetFormatPr baseColWidth="10" defaultRowHeight="12.75" x14ac:dyDescent="0.2"/>
  <cols>
    <col min="1" max="1" width="4.28515625" style="22" customWidth="1"/>
    <col min="2" max="2" width="24.28515625" style="22" customWidth="1"/>
    <col min="3" max="3" width="23.7109375" style="22" customWidth="1"/>
    <col min="4" max="5" width="20.5703125" style="22" customWidth="1"/>
    <col min="6" max="6" width="7.7109375" style="22" customWidth="1"/>
    <col min="7" max="7" width="27.140625" style="49" customWidth="1"/>
    <col min="8" max="8" width="33.85546875" style="49" customWidth="1"/>
    <col min="9" max="10" width="20.5703125" style="22" customWidth="1"/>
    <col min="11" max="11" width="4.28515625" style="22" customWidth="1"/>
    <col min="12" max="16384" width="11.42578125" style="22"/>
  </cols>
  <sheetData>
    <row r="3" spans="1:11" x14ac:dyDescent="0.2">
      <c r="A3" s="20"/>
      <c r="B3" s="21"/>
      <c r="C3" s="838" t="s">
        <v>440</v>
      </c>
      <c r="D3" s="838"/>
      <c r="E3" s="838"/>
      <c r="F3" s="838"/>
      <c r="G3" s="838"/>
      <c r="H3" s="838"/>
      <c r="I3" s="838"/>
      <c r="J3" s="21"/>
      <c r="K3" s="21"/>
    </row>
    <row r="4" spans="1:11" x14ac:dyDescent="0.2">
      <c r="A4" s="20"/>
      <c r="B4" s="21"/>
      <c r="C4" s="838" t="s">
        <v>2154</v>
      </c>
      <c r="D4" s="838"/>
      <c r="E4" s="838"/>
      <c r="F4" s="838"/>
      <c r="G4" s="838"/>
      <c r="H4" s="838"/>
      <c r="I4" s="838"/>
      <c r="J4" s="21"/>
      <c r="K4" s="21"/>
    </row>
    <row r="5" spans="1:11" x14ac:dyDescent="0.2">
      <c r="A5" s="20"/>
      <c r="B5" s="21"/>
      <c r="C5" s="838" t="s">
        <v>0</v>
      </c>
      <c r="D5" s="838"/>
      <c r="E5" s="838"/>
      <c r="F5" s="838"/>
      <c r="G5" s="838"/>
      <c r="H5" s="838"/>
      <c r="I5" s="838"/>
      <c r="J5" s="21"/>
      <c r="K5" s="21"/>
    </row>
    <row r="6" spans="1:11" ht="9" customHeight="1" x14ac:dyDescent="0.2">
      <c r="A6" s="23"/>
      <c r="B6" s="23"/>
      <c r="C6" s="24"/>
      <c r="D6" s="24"/>
      <c r="E6" s="24"/>
      <c r="F6" s="24"/>
      <c r="G6" s="24"/>
      <c r="H6" s="24"/>
      <c r="I6" s="25"/>
      <c r="J6" s="25"/>
      <c r="K6" s="25"/>
    </row>
    <row r="7" spans="1:11" ht="34.5" customHeight="1" x14ac:dyDescent="0.2">
      <c r="A7" s="26"/>
      <c r="E7" s="27" t="s">
        <v>3</v>
      </c>
      <c r="F7" s="837" t="s">
        <v>541</v>
      </c>
      <c r="G7" s="837"/>
      <c r="H7" s="837"/>
      <c r="I7" s="28"/>
      <c r="J7" s="28"/>
      <c r="K7" s="29"/>
    </row>
    <row r="8" spans="1:11" s="29" customFormat="1" ht="3" customHeight="1" x14ac:dyDescent="0.2">
      <c r="A8" s="26"/>
      <c r="B8" s="30"/>
      <c r="C8" s="30"/>
      <c r="D8" s="30"/>
      <c r="E8" s="30"/>
      <c r="F8" s="31"/>
      <c r="G8" s="32"/>
      <c r="H8" s="32"/>
    </row>
    <row r="9" spans="1:11" s="29" customFormat="1" ht="3" customHeight="1" x14ac:dyDescent="0.2">
      <c r="A9" s="33"/>
      <c r="B9" s="33"/>
      <c r="C9" s="33"/>
      <c r="D9" s="34"/>
      <c r="E9" s="34"/>
      <c r="F9" s="35"/>
      <c r="G9" s="32"/>
      <c r="H9" s="32"/>
    </row>
    <row r="10" spans="1:11" s="40" customFormat="1" ht="20.100000000000001" customHeight="1" x14ac:dyDescent="0.2">
      <c r="A10" s="36"/>
      <c r="B10" s="841" t="s">
        <v>74</v>
      </c>
      <c r="C10" s="841"/>
      <c r="D10" s="37">
        <v>2017</v>
      </c>
      <c r="E10" s="37">
        <v>2016</v>
      </c>
      <c r="F10" s="38"/>
      <c r="G10" s="841" t="s">
        <v>74</v>
      </c>
      <c r="H10" s="841"/>
      <c r="I10" s="37">
        <v>2017</v>
      </c>
      <c r="J10" s="37">
        <v>2016</v>
      </c>
      <c r="K10" s="39"/>
    </row>
    <row r="11" spans="1:11" s="29" customFormat="1" ht="3" customHeight="1" x14ac:dyDescent="0.2">
      <c r="A11" s="41"/>
      <c r="B11" s="42"/>
      <c r="C11" s="42"/>
      <c r="D11" s="43"/>
      <c r="E11" s="43"/>
      <c r="F11" s="32"/>
      <c r="G11" s="32"/>
      <c r="H11" s="32"/>
      <c r="K11" s="44"/>
    </row>
    <row r="12" spans="1:11" s="49" customFormat="1" x14ac:dyDescent="0.2">
      <c r="A12" s="45"/>
      <c r="B12" s="840" t="s">
        <v>78</v>
      </c>
      <c r="C12" s="840"/>
      <c r="D12" s="46"/>
      <c r="E12" s="46"/>
      <c r="F12" s="47"/>
      <c r="G12" s="840" t="s">
        <v>79</v>
      </c>
      <c r="H12" s="840"/>
      <c r="I12" s="46"/>
      <c r="J12" s="46"/>
      <c r="K12" s="48"/>
    </row>
    <row r="13" spans="1:11" x14ac:dyDescent="0.2">
      <c r="A13" s="50"/>
      <c r="B13" s="826" t="s">
        <v>80</v>
      </c>
      <c r="C13" s="826"/>
      <c r="D13" s="51">
        <f>SUM(D14:D21)</f>
        <v>1709792.3900000001</v>
      </c>
      <c r="E13" s="51">
        <f>SUM(E14:E21)</f>
        <v>1512520.38</v>
      </c>
      <c r="F13" s="47"/>
      <c r="G13" s="840" t="s">
        <v>81</v>
      </c>
      <c r="H13" s="840"/>
      <c r="I13" s="51">
        <f>SUM(I14:I16)</f>
        <v>16224855.039999999</v>
      </c>
      <c r="J13" s="51">
        <f>SUM(J14:J16)</f>
        <v>16360789.550000001</v>
      </c>
      <c r="K13" s="52"/>
    </row>
    <row r="14" spans="1:11" x14ac:dyDescent="0.2">
      <c r="A14" s="53"/>
      <c r="B14" s="833" t="s">
        <v>82</v>
      </c>
      <c r="C14" s="833"/>
      <c r="D14" s="54">
        <v>0</v>
      </c>
      <c r="E14" s="54">
        <v>0</v>
      </c>
      <c r="F14" s="47"/>
      <c r="G14" s="833" t="s">
        <v>83</v>
      </c>
      <c r="H14" s="833"/>
      <c r="I14" s="54">
        <v>9216034.3599999994</v>
      </c>
      <c r="J14" s="54">
        <v>8898821.5</v>
      </c>
      <c r="K14" s="52"/>
    </row>
    <row r="15" spans="1:11" x14ac:dyDescent="0.2">
      <c r="A15" s="53"/>
      <c r="B15" s="833" t="s">
        <v>84</v>
      </c>
      <c r="C15" s="833"/>
      <c r="D15" s="54">
        <v>0</v>
      </c>
      <c r="E15" s="54">
        <v>0</v>
      </c>
      <c r="F15" s="47"/>
      <c r="G15" s="833" t="s">
        <v>85</v>
      </c>
      <c r="H15" s="833"/>
      <c r="I15" s="54">
        <v>576841.22</v>
      </c>
      <c r="J15" s="54">
        <v>415363.99</v>
      </c>
      <c r="K15" s="52"/>
    </row>
    <row r="16" spans="1:11" ht="12" customHeight="1" x14ac:dyDescent="0.2">
      <c r="A16" s="53"/>
      <c r="B16" s="833" t="s">
        <v>86</v>
      </c>
      <c r="C16" s="833"/>
      <c r="D16" s="54">
        <v>0</v>
      </c>
      <c r="E16" s="54">
        <v>0</v>
      </c>
      <c r="F16" s="47"/>
      <c r="G16" s="833" t="s">
        <v>87</v>
      </c>
      <c r="H16" s="833"/>
      <c r="I16" s="54">
        <v>6431979.46</v>
      </c>
      <c r="J16" s="54">
        <v>7046604.0599999996</v>
      </c>
      <c r="K16" s="52"/>
    </row>
    <row r="17" spans="1:11" x14ac:dyDescent="0.2">
      <c r="A17" s="53"/>
      <c r="B17" s="833" t="s">
        <v>88</v>
      </c>
      <c r="C17" s="833"/>
      <c r="D17" s="54">
        <v>0</v>
      </c>
      <c r="E17" s="54">
        <v>0</v>
      </c>
      <c r="F17" s="47"/>
      <c r="G17" s="55"/>
      <c r="H17" s="56"/>
      <c r="I17" s="57"/>
      <c r="J17" s="57"/>
      <c r="K17" s="52"/>
    </row>
    <row r="18" spans="1:11" x14ac:dyDescent="0.2">
      <c r="A18" s="53"/>
      <c r="B18" s="833" t="s">
        <v>89</v>
      </c>
      <c r="C18" s="833"/>
      <c r="D18" s="54">
        <v>493290</v>
      </c>
      <c r="E18" s="54">
        <v>400760</v>
      </c>
      <c r="F18" s="47"/>
      <c r="G18" s="840" t="s">
        <v>190</v>
      </c>
      <c r="H18" s="840"/>
      <c r="I18" s="51">
        <f>SUM(I19:I27)</f>
        <v>335111.17</v>
      </c>
      <c r="J18" s="51">
        <f>SUM(J19:J27)</f>
        <v>211899.47</v>
      </c>
      <c r="K18" s="52"/>
    </row>
    <row r="19" spans="1:11" x14ac:dyDescent="0.2">
      <c r="A19" s="53"/>
      <c r="B19" s="833" t="s">
        <v>90</v>
      </c>
      <c r="C19" s="833"/>
      <c r="D19" s="54">
        <v>286829.48</v>
      </c>
      <c r="E19" s="54">
        <v>189838.53</v>
      </c>
      <c r="F19" s="47"/>
      <c r="G19" s="833" t="s">
        <v>91</v>
      </c>
      <c r="H19" s="833"/>
      <c r="I19" s="54">
        <v>0</v>
      </c>
      <c r="J19" s="54">
        <v>0</v>
      </c>
      <c r="K19" s="52"/>
    </row>
    <row r="20" spans="1:11" x14ac:dyDescent="0.2">
      <c r="A20" s="53"/>
      <c r="B20" s="833" t="s">
        <v>92</v>
      </c>
      <c r="C20" s="833"/>
      <c r="D20" s="54">
        <v>929672.91</v>
      </c>
      <c r="E20" s="54">
        <v>921921.85</v>
      </c>
      <c r="F20" s="47"/>
      <c r="G20" s="833" t="s">
        <v>93</v>
      </c>
      <c r="H20" s="833"/>
      <c r="I20" s="54">
        <v>0</v>
      </c>
      <c r="J20" s="54">
        <v>0</v>
      </c>
      <c r="K20" s="52"/>
    </row>
    <row r="21" spans="1:11" ht="52.5" customHeight="1" x14ac:dyDescent="0.2">
      <c r="A21" s="53"/>
      <c r="B21" s="836" t="s">
        <v>94</v>
      </c>
      <c r="C21" s="836"/>
      <c r="D21" s="54">
        <v>0</v>
      </c>
      <c r="E21" s="54">
        <v>0</v>
      </c>
      <c r="F21" s="47"/>
      <c r="G21" s="833" t="s">
        <v>95</v>
      </c>
      <c r="H21" s="833"/>
      <c r="I21" s="54">
        <v>0</v>
      </c>
      <c r="J21" s="54">
        <v>0</v>
      </c>
      <c r="K21" s="52"/>
    </row>
    <row r="22" spans="1:11" x14ac:dyDescent="0.2">
      <c r="A22" s="50"/>
      <c r="B22" s="55"/>
      <c r="C22" s="56"/>
      <c r="D22" s="57"/>
      <c r="E22" s="57"/>
      <c r="F22" s="47"/>
      <c r="G22" s="833" t="s">
        <v>96</v>
      </c>
      <c r="H22" s="833"/>
      <c r="I22" s="54">
        <v>246080</v>
      </c>
      <c r="J22" s="54">
        <v>153499</v>
      </c>
      <c r="K22" s="52"/>
    </row>
    <row r="23" spans="1:11" ht="29.25" customHeight="1" x14ac:dyDescent="0.2">
      <c r="A23" s="50"/>
      <c r="B23" s="826" t="s">
        <v>97</v>
      </c>
      <c r="C23" s="826"/>
      <c r="D23" s="51">
        <f>SUM(D24:D25)</f>
        <v>15524795.09</v>
      </c>
      <c r="E23" s="51">
        <f>SUM(E24:E25)</f>
        <v>15186287.689999999</v>
      </c>
      <c r="F23" s="47"/>
      <c r="G23" s="833" t="s">
        <v>98</v>
      </c>
      <c r="H23" s="833"/>
      <c r="I23" s="54">
        <v>89031.17</v>
      </c>
      <c r="J23" s="54">
        <v>58400.47</v>
      </c>
      <c r="K23" s="52"/>
    </row>
    <row r="24" spans="1:11" x14ac:dyDescent="0.2">
      <c r="A24" s="53"/>
      <c r="B24" s="833" t="s">
        <v>99</v>
      </c>
      <c r="C24" s="833"/>
      <c r="D24" s="58">
        <v>0</v>
      </c>
      <c r="E24" s="58">
        <v>0</v>
      </c>
      <c r="F24" s="47"/>
      <c r="G24" s="833" t="s">
        <v>100</v>
      </c>
      <c r="H24" s="833"/>
      <c r="I24" s="54">
        <v>0</v>
      </c>
      <c r="J24" s="54">
        <v>0</v>
      </c>
      <c r="K24" s="52"/>
    </row>
    <row r="25" spans="1:11" x14ac:dyDescent="0.2">
      <c r="A25" s="53"/>
      <c r="B25" s="833" t="s">
        <v>189</v>
      </c>
      <c r="C25" s="833"/>
      <c r="D25" s="54">
        <v>15524795.09</v>
      </c>
      <c r="E25" s="54">
        <v>15186287.689999999</v>
      </c>
      <c r="F25" s="47"/>
      <c r="G25" s="833" t="s">
        <v>101</v>
      </c>
      <c r="H25" s="833"/>
      <c r="I25" s="54">
        <v>0</v>
      </c>
      <c r="J25" s="54">
        <v>0</v>
      </c>
      <c r="K25" s="52"/>
    </row>
    <row r="26" spans="1:11" x14ac:dyDescent="0.2">
      <c r="A26" s="50"/>
      <c r="B26" s="55"/>
      <c r="C26" s="56"/>
      <c r="D26" s="57"/>
      <c r="E26" s="57"/>
      <c r="F26" s="47"/>
      <c r="G26" s="833" t="s">
        <v>102</v>
      </c>
      <c r="H26" s="833"/>
      <c r="I26" s="54">
        <v>0</v>
      </c>
      <c r="J26" s="54">
        <v>0</v>
      </c>
      <c r="K26" s="52"/>
    </row>
    <row r="27" spans="1:11" x14ac:dyDescent="0.2">
      <c r="A27" s="53"/>
      <c r="B27" s="826" t="s">
        <v>103</v>
      </c>
      <c r="C27" s="826"/>
      <c r="D27" s="51">
        <f>SUM(D28:D32)</f>
        <v>19.48</v>
      </c>
      <c r="E27" s="51">
        <f>SUM(E28:E32)</f>
        <v>23.08</v>
      </c>
      <c r="F27" s="47"/>
      <c r="G27" s="833" t="s">
        <v>104</v>
      </c>
      <c r="H27" s="833"/>
      <c r="I27" s="54">
        <v>0</v>
      </c>
      <c r="J27" s="54">
        <v>0</v>
      </c>
      <c r="K27" s="52"/>
    </row>
    <row r="28" spans="1:11" x14ac:dyDescent="0.2">
      <c r="A28" s="53"/>
      <c r="B28" s="833" t="s">
        <v>105</v>
      </c>
      <c r="C28" s="833"/>
      <c r="D28" s="54">
        <v>0</v>
      </c>
      <c r="E28" s="54">
        <v>0</v>
      </c>
      <c r="F28" s="47"/>
      <c r="G28" s="55"/>
      <c r="H28" s="56"/>
      <c r="I28" s="57"/>
      <c r="J28" s="57"/>
      <c r="K28" s="52"/>
    </row>
    <row r="29" spans="1:11" x14ac:dyDescent="0.2">
      <c r="A29" s="53"/>
      <c r="B29" s="833" t="s">
        <v>106</v>
      </c>
      <c r="C29" s="833"/>
      <c r="D29" s="54">
        <v>0</v>
      </c>
      <c r="E29" s="54">
        <v>0</v>
      </c>
      <c r="F29" s="47"/>
      <c r="G29" s="826" t="s">
        <v>99</v>
      </c>
      <c r="H29" s="826"/>
      <c r="I29" s="51">
        <f>SUM(I30:I32)</f>
        <v>0</v>
      </c>
      <c r="J29" s="51">
        <f>SUM(J30:J32)</f>
        <v>0</v>
      </c>
      <c r="K29" s="52"/>
    </row>
    <row r="30" spans="1:11" ht="26.25" customHeight="1" x14ac:dyDescent="0.2">
      <c r="A30" s="53"/>
      <c r="B30" s="836" t="s">
        <v>107</v>
      </c>
      <c r="C30" s="836"/>
      <c r="D30" s="54">
        <v>0</v>
      </c>
      <c r="E30" s="54">
        <v>0</v>
      </c>
      <c r="F30" s="47"/>
      <c r="G30" s="833" t="s">
        <v>108</v>
      </c>
      <c r="H30" s="833"/>
      <c r="I30" s="54">
        <v>0</v>
      </c>
      <c r="J30" s="54">
        <v>0</v>
      </c>
      <c r="K30" s="52"/>
    </row>
    <row r="31" spans="1:11" x14ac:dyDescent="0.2">
      <c r="A31" s="53"/>
      <c r="B31" s="833" t="s">
        <v>109</v>
      </c>
      <c r="C31" s="833"/>
      <c r="D31" s="54">
        <v>0</v>
      </c>
      <c r="E31" s="54">
        <v>0</v>
      </c>
      <c r="F31" s="47"/>
      <c r="G31" s="833" t="s">
        <v>49</v>
      </c>
      <c r="H31" s="833"/>
      <c r="I31" s="54">
        <v>0</v>
      </c>
      <c r="J31" s="54">
        <v>0</v>
      </c>
      <c r="K31" s="52"/>
    </row>
    <row r="32" spans="1:11" x14ac:dyDescent="0.2">
      <c r="A32" s="53"/>
      <c r="B32" s="833" t="s">
        <v>110</v>
      </c>
      <c r="C32" s="833"/>
      <c r="D32" s="54">
        <v>19.48</v>
      </c>
      <c r="E32" s="54">
        <v>23.08</v>
      </c>
      <c r="F32" s="47"/>
      <c r="G32" s="833" t="s">
        <v>111</v>
      </c>
      <c r="H32" s="833"/>
      <c r="I32" s="54">
        <v>0</v>
      </c>
      <c r="J32" s="54">
        <v>0</v>
      </c>
      <c r="K32" s="52"/>
    </row>
    <row r="33" spans="1:11" x14ac:dyDescent="0.2">
      <c r="A33" s="50"/>
      <c r="B33" s="55"/>
      <c r="C33" s="59"/>
      <c r="D33" s="46"/>
      <c r="E33" s="46"/>
      <c r="F33" s="47"/>
      <c r="G33" s="55"/>
      <c r="H33" s="56"/>
      <c r="I33" s="57"/>
      <c r="J33" s="57"/>
      <c r="K33" s="52"/>
    </row>
    <row r="34" spans="1:11" x14ac:dyDescent="0.2">
      <c r="A34" s="60"/>
      <c r="B34" s="825" t="s">
        <v>112</v>
      </c>
      <c r="C34" s="825"/>
      <c r="D34" s="61">
        <f>D13+D23+D27</f>
        <v>17234606.960000001</v>
      </c>
      <c r="E34" s="61">
        <f>E13+E23+E27</f>
        <v>16698831.15</v>
      </c>
      <c r="F34" s="62"/>
      <c r="G34" s="840" t="s">
        <v>113</v>
      </c>
      <c r="H34" s="840"/>
      <c r="I34" s="63">
        <f>SUM(I35:I39)</f>
        <v>0</v>
      </c>
      <c r="J34" s="63">
        <f>SUM(J35:J39)</f>
        <v>0</v>
      </c>
      <c r="K34" s="52"/>
    </row>
    <row r="35" spans="1:11" x14ac:dyDescent="0.2">
      <c r="A35" s="50"/>
      <c r="B35" s="825"/>
      <c r="C35" s="825"/>
      <c r="D35" s="46"/>
      <c r="E35" s="46"/>
      <c r="F35" s="47"/>
      <c r="G35" s="833" t="s">
        <v>114</v>
      </c>
      <c r="H35" s="833"/>
      <c r="I35" s="54">
        <v>0</v>
      </c>
      <c r="J35" s="54">
        <v>0</v>
      </c>
      <c r="K35" s="52"/>
    </row>
    <row r="36" spans="1:11" x14ac:dyDescent="0.2">
      <c r="A36" s="64"/>
      <c r="B36" s="47"/>
      <c r="C36" s="47"/>
      <c r="D36" s="47"/>
      <c r="E36" s="47"/>
      <c r="F36" s="47"/>
      <c r="G36" s="833" t="s">
        <v>115</v>
      </c>
      <c r="H36" s="833"/>
      <c r="I36" s="54">
        <v>0</v>
      </c>
      <c r="J36" s="54">
        <v>0</v>
      </c>
      <c r="K36" s="52"/>
    </row>
    <row r="37" spans="1:11" x14ac:dyDescent="0.2">
      <c r="A37" s="64"/>
      <c r="B37" s="47"/>
      <c r="C37" s="47"/>
      <c r="D37" s="47"/>
      <c r="E37" s="47"/>
      <c r="F37" s="47"/>
      <c r="G37" s="833" t="s">
        <v>116</v>
      </c>
      <c r="H37" s="833"/>
      <c r="I37" s="54">
        <v>0</v>
      </c>
      <c r="J37" s="54">
        <v>0</v>
      </c>
      <c r="K37" s="52"/>
    </row>
    <row r="38" spans="1:11" x14ac:dyDescent="0.2">
      <c r="A38" s="64"/>
      <c r="B38" s="47"/>
      <c r="C38" s="47"/>
      <c r="D38" s="47"/>
      <c r="E38" s="47"/>
      <c r="F38" s="47"/>
      <c r="G38" s="833" t="s">
        <v>117</v>
      </c>
      <c r="H38" s="833"/>
      <c r="I38" s="54">
        <v>0</v>
      </c>
      <c r="J38" s="54">
        <v>0</v>
      </c>
      <c r="K38" s="52"/>
    </row>
    <row r="39" spans="1:11" x14ac:dyDescent="0.2">
      <c r="A39" s="64"/>
      <c r="B39" s="47"/>
      <c r="C39" s="47"/>
      <c r="D39" s="47"/>
      <c r="E39" s="47"/>
      <c r="F39" s="47"/>
      <c r="G39" s="833" t="s">
        <v>118</v>
      </c>
      <c r="H39" s="833"/>
      <c r="I39" s="54">
        <v>0</v>
      </c>
      <c r="J39" s="54">
        <v>0</v>
      </c>
      <c r="K39" s="52"/>
    </row>
    <row r="40" spans="1:11" x14ac:dyDescent="0.2">
      <c r="A40" s="64"/>
      <c r="B40" s="47"/>
      <c r="C40" s="47"/>
      <c r="D40" s="47"/>
      <c r="E40" s="47"/>
      <c r="F40" s="47"/>
      <c r="G40" s="55"/>
      <c r="H40" s="56"/>
      <c r="I40" s="57"/>
      <c r="J40" s="57"/>
      <c r="K40" s="52"/>
    </row>
    <row r="41" spans="1:11" x14ac:dyDescent="0.2">
      <c r="A41" s="64"/>
      <c r="B41" s="47"/>
      <c r="C41" s="47"/>
      <c r="D41" s="47"/>
      <c r="E41" s="47"/>
      <c r="F41" s="47"/>
      <c r="G41" s="826" t="s">
        <v>119</v>
      </c>
      <c r="H41" s="826"/>
      <c r="I41" s="63">
        <f>SUM(I42:I47)</f>
        <v>323708.26</v>
      </c>
      <c r="J41" s="63">
        <f>SUM(J42:J47)</f>
        <v>241103.56</v>
      </c>
      <c r="K41" s="52"/>
    </row>
    <row r="42" spans="1:11" ht="26.25" customHeight="1" x14ac:dyDescent="0.2">
      <c r="A42" s="64"/>
      <c r="B42" s="47"/>
      <c r="C42" s="47"/>
      <c r="D42" s="47"/>
      <c r="E42" s="47"/>
      <c r="F42" s="47"/>
      <c r="G42" s="836" t="s">
        <v>120</v>
      </c>
      <c r="H42" s="836"/>
      <c r="I42" s="615">
        <v>143743.29999999999</v>
      </c>
      <c r="J42" s="615">
        <v>156434.9</v>
      </c>
      <c r="K42" s="52"/>
    </row>
    <row r="43" spans="1:11" x14ac:dyDescent="0.2">
      <c r="A43" s="64"/>
      <c r="B43" s="47"/>
      <c r="C43" s="47"/>
      <c r="D43" s="47"/>
      <c r="E43" s="47"/>
      <c r="F43" s="47"/>
      <c r="G43" s="833" t="s">
        <v>121</v>
      </c>
      <c r="H43" s="833"/>
      <c r="I43" s="615">
        <v>0</v>
      </c>
      <c r="J43" s="615">
        <v>0</v>
      </c>
      <c r="K43" s="52"/>
    </row>
    <row r="44" spans="1:11" ht="12" customHeight="1" x14ac:dyDescent="0.2">
      <c r="A44" s="64"/>
      <c r="B44" s="47"/>
      <c r="C44" s="47"/>
      <c r="D44" s="47"/>
      <c r="E44" s="47"/>
      <c r="F44" s="47"/>
      <c r="G44" s="833" t="s">
        <v>122</v>
      </c>
      <c r="H44" s="833"/>
      <c r="I44" s="615">
        <v>179960.25</v>
      </c>
      <c r="J44" s="615">
        <v>84661.91</v>
      </c>
      <c r="K44" s="52"/>
    </row>
    <row r="45" spans="1:11" ht="25.5" customHeight="1" x14ac:dyDescent="0.2">
      <c r="A45" s="64"/>
      <c r="B45" s="47"/>
      <c r="C45" s="47"/>
      <c r="D45" s="47"/>
      <c r="E45" s="47"/>
      <c r="F45" s="47"/>
      <c r="G45" s="836" t="s">
        <v>191</v>
      </c>
      <c r="H45" s="836"/>
      <c r="I45" s="615">
        <v>0</v>
      </c>
      <c r="J45" s="615">
        <v>0</v>
      </c>
      <c r="K45" s="52"/>
    </row>
    <row r="46" spans="1:11" x14ac:dyDescent="0.2">
      <c r="A46" s="64"/>
      <c r="B46" s="47"/>
      <c r="C46" s="47"/>
      <c r="D46" s="47"/>
      <c r="E46" s="47"/>
      <c r="F46" s="47"/>
      <c r="G46" s="833" t="s">
        <v>123</v>
      </c>
      <c r="H46" s="833"/>
      <c r="I46" s="615">
        <v>0</v>
      </c>
      <c r="J46" s="615">
        <v>0</v>
      </c>
      <c r="K46" s="52"/>
    </row>
    <row r="47" spans="1:11" x14ac:dyDescent="0.2">
      <c r="A47" s="64"/>
      <c r="B47" s="47"/>
      <c r="C47" s="47"/>
      <c r="D47" s="47"/>
      <c r="E47" s="47"/>
      <c r="F47" s="47"/>
      <c r="G47" s="833" t="s">
        <v>124</v>
      </c>
      <c r="H47" s="833"/>
      <c r="I47" s="615">
        <v>4.71</v>
      </c>
      <c r="J47" s="615">
        <v>6.75</v>
      </c>
      <c r="K47" s="52"/>
    </row>
    <row r="48" spans="1:11" x14ac:dyDescent="0.2">
      <c r="A48" s="64"/>
      <c r="B48" s="47"/>
      <c r="C48" s="47"/>
      <c r="D48" s="47"/>
      <c r="E48" s="47"/>
      <c r="F48" s="47"/>
      <c r="G48" s="55"/>
      <c r="H48" s="56"/>
      <c r="I48" s="57"/>
      <c r="J48" s="57"/>
      <c r="K48" s="52"/>
    </row>
    <row r="49" spans="1:11" x14ac:dyDescent="0.2">
      <c r="A49" s="64"/>
      <c r="B49" s="47"/>
      <c r="C49" s="47"/>
      <c r="D49" s="47"/>
      <c r="E49" s="47"/>
      <c r="F49" s="47"/>
      <c r="G49" s="826" t="s">
        <v>125</v>
      </c>
      <c r="H49" s="826"/>
      <c r="I49" s="63">
        <f>SUM(I50)</f>
        <v>0</v>
      </c>
      <c r="J49" s="63">
        <f>SUM(J50)</f>
        <v>0</v>
      </c>
      <c r="K49" s="52"/>
    </row>
    <row r="50" spans="1:11" x14ac:dyDescent="0.2">
      <c r="A50" s="64"/>
      <c r="B50" s="47"/>
      <c r="C50" s="47"/>
      <c r="D50" s="47"/>
      <c r="E50" s="47"/>
      <c r="F50" s="47"/>
      <c r="G50" s="833" t="s">
        <v>126</v>
      </c>
      <c r="H50" s="833"/>
      <c r="I50" s="54">
        <v>0</v>
      </c>
      <c r="J50" s="54">
        <v>0</v>
      </c>
      <c r="K50" s="52"/>
    </row>
    <row r="51" spans="1:11" x14ac:dyDescent="0.2">
      <c r="A51" s="64"/>
      <c r="B51" s="47"/>
      <c r="C51" s="47"/>
      <c r="D51" s="47"/>
      <c r="E51" s="47"/>
      <c r="F51" s="47"/>
      <c r="G51" s="55"/>
      <c r="H51" s="56"/>
      <c r="I51" s="57"/>
      <c r="J51" s="57"/>
      <c r="K51" s="52"/>
    </row>
    <row r="52" spans="1:11" x14ac:dyDescent="0.2">
      <c r="A52" s="64"/>
      <c r="B52" s="47"/>
      <c r="C52" s="47"/>
      <c r="D52" s="47"/>
      <c r="E52" s="47"/>
      <c r="F52" s="47"/>
      <c r="G52" s="825" t="s">
        <v>127</v>
      </c>
      <c r="H52" s="825"/>
      <c r="I52" s="65">
        <f>I13+I18+I29+I34+I41+I49</f>
        <v>16883674.469999999</v>
      </c>
      <c r="J52" s="65">
        <f>J13+J18+J29+J34+J41+J49</f>
        <v>16813792.580000002</v>
      </c>
      <c r="K52" s="66"/>
    </row>
    <row r="53" spans="1:11" x14ac:dyDescent="0.2">
      <c r="A53" s="64"/>
      <c r="B53" s="47"/>
      <c r="C53" s="47"/>
      <c r="D53" s="47"/>
      <c r="E53" s="47"/>
      <c r="F53" s="47"/>
      <c r="G53" s="67"/>
      <c r="H53" s="67"/>
      <c r="I53" s="57"/>
      <c r="J53" s="57"/>
      <c r="K53" s="66"/>
    </row>
    <row r="54" spans="1:11" x14ac:dyDescent="0.2">
      <c r="A54" s="64"/>
      <c r="B54" s="47"/>
      <c r="C54" s="47"/>
      <c r="D54" s="47"/>
      <c r="E54" s="47"/>
      <c r="F54" s="47"/>
      <c r="G54" s="839" t="s">
        <v>128</v>
      </c>
      <c r="H54" s="839"/>
      <c r="I54" s="65">
        <f>D34-I52</f>
        <v>350932.49000000209</v>
      </c>
      <c r="J54" s="65">
        <f>E34-J52</f>
        <v>-114961.43000000156</v>
      </c>
      <c r="K54" s="66"/>
    </row>
    <row r="55" spans="1:11" ht="6" customHeight="1" x14ac:dyDescent="0.2">
      <c r="A55" s="68"/>
      <c r="B55" s="69"/>
      <c r="C55" s="69"/>
      <c r="D55" s="69"/>
      <c r="E55" s="69"/>
      <c r="F55" s="69"/>
      <c r="G55" s="70"/>
      <c r="H55" s="70"/>
      <c r="I55" s="69"/>
      <c r="J55" s="69"/>
      <c r="K55" s="71"/>
    </row>
    <row r="56" spans="1:11" ht="6" customHeight="1" x14ac:dyDescent="0.2">
      <c r="A56" s="29"/>
      <c r="B56" s="29"/>
      <c r="C56" s="29"/>
      <c r="D56" s="29"/>
      <c r="E56" s="29"/>
      <c r="F56" s="29"/>
      <c r="G56" s="32"/>
      <c r="H56" s="32"/>
      <c r="I56" s="29"/>
      <c r="J56" s="29"/>
      <c r="K56" s="29"/>
    </row>
    <row r="57" spans="1:11" ht="6" customHeight="1" x14ac:dyDescent="0.2">
      <c r="A57" s="69"/>
      <c r="B57" s="72"/>
      <c r="C57" s="73"/>
      <c r="D57" s="74"/>
      <c r="E57" s="74"/>
      <c r="F57" s="69"/>
      <c r="G57" s="75"/>
      <c r="H57" s="76"/>
      <c r="I57" s="74"/>
      <c r="J57" s="74"/>
      <c r="K57" s="69"/>
    </row>
    <row r="58" spans="1:11" ht="6" customHeight="1" x14ac:dyDescent="0.2">
      <c r="A58" s="29"/>
      <c r="B58" s="56"/>
      <c r="C58" s="77"/>
      <c r="D58" s="78"/>
      <c r="E58" s="78"/>
      <c r="F58" s="29"/>
      <c r="G58" s="79"/>
      <c r="H58" s="80"/>
      <c r="I58" s="78"/>
      <c r="J58" s="78"/>
      <c r="K58" s="29"/>
    </row>
    <row r="59" spans="1:11" ht="15" customHeight="1" x14ac:dyDescent="0.2">
      <c r="A59" s="56" t="s">
        <v>76</v>
      </c>
      <c r="C59" s="56"/>
      <c r="D59" s="56"/>
      <c r="E59" s="56"/>
      <c r="F59" s="56"/>
      <c r="G59" s="56"/>
      <c r="H59" s="56"/>
      <c r="I59" s="56"/>
      <c r="J59" s="56"/>
    </row>
    <row r="60" spans="1:11" ht="9.75" customHeight="1" x14ac:dyDescent="0.2">
      <c r="B60" s="56"/>
      <c r="C60" s="77"/>
      <c r="D60" s="78"/>
      <c r="E60" s="78"/>
      <c r="G60" s="79"/>
      <c r="H60" s="77"/>
      <c r="I60" s="78"/>
      <c r="J60" s="78"/>
    </row>
    <row r="61" spans="1:11" ht="15" x14ac:dyDescent="0.25">
      <c r="A61"/>
      <c r="D61" s="82"/>
    </row>
    <row r="126" spans="1:1" x14ac:dyDescent="0.2">
      <c r="A126" s="69"/>
    </row>
  </sheetData>
  <sheetProtection formatCells="0" selectLockedCells="1"/>
  <mergeCells count="63">
    <mergeCell ref="B10:C10"/>
    <mergeCell ref="G10:H10"/>
    <mergeCell ref="C3:I3"/>
    <mergeCell ref="C4:I4"/>
    <mergeCell ref="C5:I5"/>
    <mergeCell ref="F7:H7"/>
    <mergeCell ref="B18:C18"/>
    <mergeCell ref="G18:H18"/>
    <mergeCell ref="B12:C12"/>
    <mergeCell ref="G12:H12"/>
    <mergeCell ref="B13:C13"/>
    <mergeCell ref="G13:H13"/>
    <mergeCell ref="B14:C14"/>
    <mergeCell ref="G14:H14"/>
    <mergeCell ref="B15:C15"/>
    <mergeCell ref="G15:H15"/>
    <mergeCell ref="B16:C16"/>
    <mergeCell ref="G16:H16"/>
    <mergeCell ref="B17:C17"/>
    <mergeCell ref="B25:C25"/>
    <mergeCell ref="G25:H25"/>
    <mergeCell ref="B19:C19"/>
    <mergeCell ref="G19:H19"/>
    <mergeCell ref="B20:C20"/>
    <mergeCell ref="G20:H20"/>
    <mergeCell ref="B21:C21"/>
    <mergeCell ref="G21:H21"/>
    <mergeCell ref="G22:H22"/>
    <mergeCell ref="B23:C23"/>
    <mergeCell ref="G23:H23"/>
    <mergeCell ref="B24:C24"/>
    <mergeCell ref="G24:H24"/>
    <mergeCell ref="G26:H26"/>
    <mergeCell ref="B27:C27"/>
    <mergeCell ref="G27:H27"/>
    <mergeCell ref="B28:C28"/>
    <mergeCell ref="B29:C29"/>
    <mergeCell ref="G29:H29"/>
    <mergeCell ref="G37:H37"/>
    <mergeCell ref="B30:C30"/>
    <mergeCell ref="G30:H30"/>
    <mergeCell ref="B31:C31"/>
    <mergeCell ref="G31:H31"/>
    <mergeCell ref="B32:C32"/>
    <mergeCell ref="G32:H32"/>
    <mergeCell ref="B34:C34"/>
    <mergeCell ref="G34:H34"/>
    <mergeCell ref="B35:C35"/>
    <mergeCell ref="G35:H35"/>
    <mergeCell ref="G36:H36"/>
    <mergeCell ref="G54:H54"/>
    <mergeCell ref="G52:H52"/>
    <mergeCell ref="G38:H38"/>
    <mergeCell ref="G39:H39"/>
    <mergeCell ref="G41:H41"/>
    <mergeCell ref="G42:H42"/>
    <mergeCell ref="G43:H43"/>
    <mergeCell ref="G44:H44"/>
    <mergeCell ref="G45:H45"/>
    <mergeCell ref="G46:H46"/>
    <mergeCell ref="G47:H47"/>
    <mergeCell ref="G49:H49"/>
    <mergeCell ref="G50:H50"/>
  </mergeCells>
  <printOptions horizontalCentered="1" verticalCentered="1"/>
  <pageMargins left="0.39370078740157483" right="0" top="0.43307086614173229" bottom="0.70866141732283472" header="0.39370078740157483" footer="0"/>
  <pageSetup scale="59" orientation="landscape" r:id="rId1"/>
  <headerFooter scaleWithDoc="0">
    <oddFooter>&amp;R&amp;P</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Q17"/>
  <sheetViews>
    <sheetView showGridLines="0" topLeftCell="A13" zoomScale="85" zoomScaleNormal="85" workbookViewId="0">
      <selection activeCell="B4" sqref="B4"/>
    </sheetView>
  </sheetViews>
  <sheetFormatPr baseColWidth="10" defaultRowHeight="12.75" x14ac:dyDescent="0.2"/>
  <cols>
    <col min="1" max="1" width="2.140625" style="22" customWidth="1"/>
    <col min="2" max="3" width="3.7109375" style="256" customWidth="1"/>
    <col min="4" max="4" width="29.42578125" style="256" customWidth="1"/>
    <col min="5" max="5" width="12.7109375" style="256" customWidth="1"/>
    <col min="6" max="6" width="14.42578125" style="256" customWidth="1"/>
    <col min="7" max="7" width="12.42578125" style="256" customWidth="1"/>
    <col min="8" max="13" width="12.7109375" style="256" customWidth="1"/>
    <col min="14" max="14" width="11.42578125" style="256" customWidth="1"/>
    <col min="15" max="15" width="12.85546875" style="256" customWidth="1"/>
    <col min="16" max="16" width="14.5703125" style="22" customWidth="1"/>
    <col min="17" max="17" width="14" style="256" customWidth="1"/>
    <col min="18" max="16384" width="11.42578125" style="256"/>
  </cols>
  <sheetData>
    <row r="1" spans="1:17" ht="6" customHeight="1" x14ac:dyDescent="0.2">
      <c r="B1" s="845"/>
      <c r="C1" s="845"/>
      <c r="D1" s="845"/>
      <c r="E1" s="845"/>
      <c r="F1" s="845"/>
      <c r="G1" s="845"/>
      <c r="H1" s="845"/>
      <c r="I1" s="845"/>
      <c r="J1" s="845"/>
      <c r="K1" s="845"/>
      <c r="L1" s="845"/>
      <c r="M1" s="845"/>
      <c r="N1" s="845"/>
      <c r="O1" s="845"/>
    </row>
    <row r="2" spans="1:17" ht="13.5" customHeight="1" x14ac:dyDescent="0.2">
      <c r="B2" s="845" t="s">
        <v>460</v>
      </c>
      <c r="C2" s="845"/>
      <c r="D2" s="845"/>
      <c r="E2" s="845"/>
      <c r="F2" s="845"/>
      <c r="G2" s="845"/>
      <c r="H2" s="845"/>
      <c r="I2" s="845"/>
      <c r="J2" s="845"/>
      <c r="K2" s="845"/>
      <c r="L2" s="845"/>
      <c r="M2" s="845"/>
      <c r="N2" s="845"/>
      <c r="O2" s="845"/>
      <c r="P2" s="845"/>
      <c r="Q2" s="845"/>
    </row>
    <row r="3" spans="1:17" ht="20.25" customHeight="1" x14ac:dyDescent="0.2">
      <c r="B3" s="845" t="s">
        <v>2187</v>
      </c>
      <c r="C3" s="845"/>
      <c r="D3" s="845"/>
      <c r="E3" s="845"/>
      <c r="F3" s="845"/>
      <c r="G3" s="845"/>
      <c r="H3" s="845"/>
      <c r="I3" s="845"/>
      <c r="J3" s="845"/>
      <c r="K3" s="845"/>
      <c r="L3" s="845"/>
      <c r="M3" s="845"/>
      <c r="N3" s="845"/>
      <c r="O3" s="845"/>
      <c r="P3" s="845"/>
      <c r="Q3" s="845"/>
    </row>
    <row r="4" spans="1:17" s="22" customFormat="1" ht="8.25" customHeight="1" x14ac:dyDescent="0.2">
      <c r="B4" s="228"/>
      <c r="C4" s="228"/>
      <c r="D4" s="228"/>
      <c r="E4" s="228"/>
      <c r="F4" s="228"/>
      <c r="G4" s="228"/>
      <c r="H4" s="228"/>
      <c r="I4" s="228"/>
      <c r="J4" s="228"/>
      <c r="K4" s="228"/>
      <c r="L4" s="228"/>
      <c r="M4" s="228"/>
      <c r="N4" s="228"/>
      <c r="O4" s="228"/>
    </row>
    <row r="5" spans="1:17" s="22" customFormat="1" ht="24" customHeight="1" x14ac:dyDescent="0.2">
      <c r="D5" s="27" t="s">
        <v>3</v>
      </c>
      <c r="E5" s="837" t="str">
        <f>EA!F7</f>
        <v>Museo Iconográfico del Quijote</v>
      </c>
      <c r="F5" s="837"/>
      <c r="G5" s="837"/>
      <c r="H5" s="837"/>
      <c r="I5" s="837"/>
      <c r="J5" s="266"/>
      <c r="K5" s="266"/>
      <c r="L5" s="69"/>
      <c r="M5" s="69"/>
      <c r="N5" s="73"/>
      <c r="O5" s="228"/>
    </row>
    <row r="6" spans="1:17" s="22" customFormat="1" ht="8.25" customHeight="1" x14ac:dyDescent="0.2">
      <c r="B6" s="228"/>
      <c r="C6" s="228"/>
      <c r="D6" s="228"/>
      <c r="E6" s="228"/>
      <c r="F6" s="228"/>
      <c r="G6" s="228"/>
      <c r="H6" s="228"/>
      <c r="I6" s="228"/>
      <c r="J6" s="228"/>
      <c r="K6" s="228"/>
      <c r="L6" s="228"/>
      <c r="M6" s="228"/>
      <c r="N6" s="228"/>
      <c r="O6" s="228"/>
    </row>
    <row r="7" spans="1:17" ht="15" customHeight="1" x14ac:dyDescent="0.2">
      <c r="B7" s="940" t="s">
        <v>461</v>
      </c>
      <c r="C7" s="991"/>
      <c r="D7" s="941"/>
      <c r="E7" s="998" t="s">
        <v>462</v>
      </c>
      <c r="F7" s="391"/>
      <c r="G7" s="998" t="s">
        <v>459</v>
      </c>
      <c r="H7" s="1001" t="s">
        <v>222</v>
      </c>
      <c r="I7" s="1002"/>
      <c r="J7" s="1002"/>
      <c r="K7" s="1002"/>
      <c r="L7" s="1002"/>
      <c r="M7" s="1002"/>
      <c r="N7" s="1003"/>
      <c r="O7" s="937" t="s">
        <v>223</v>
      </c>
      <c r="P7" s="995" t="s">
        <v>494</v>
      </c>
      <c r="Q7" s="894"/>
    </row>
    <row r="8" spans="1:17" ht="51" x14ac:dyDescent="0.2">
      <c r="B8" s="942"/>
      <c r="C8" s="918"/>
      <c r="D8" s="943"/>
      <c r="E8" s="999"/>
      <c r="F8" s="392" t="s">
        <v>463</v>
      </c>
      <c r="G8" s="999"/>
      <c r="H8" s="316" t="s">
        <v>224</v>
      </c>
      <c r="I8" s="316" t="s">
        <v>225</v>
      </c>
      <c r="J8" s="316" t="s">
        <v>203</v>
      </c>
      <c r="K8" s="316" t="s">
        <v>402</v>
      </c>
      <c r="L8" s="316" t="s">
        <v>204</v>
      </c>
      <c r="M8" s="316" t="s">
        <v>403</v>
      </c>
      <c r="N8" s="316" t="s">
        <v>226</v>
      </c>
      <c r="O8" s="937"/>
      <c r="P8" s="393" t="s">
        <v>495</v>
      </c>
      <c r="Q8" s="393" t="s">
        <v>496</v>
      </c>
    </row>
    <row r="9" spans="1:17" ht="15.75" customHeight="1" x14ac:dyDescent="0.2">
      <c r="B9" s="944"/>
      <c r="C9" s="992"/>
      <c r="D9" s="945"/>
      <c r="E9" s="1000"/>
      <c r="F9" s="394"/>
      <c r="G9" s="1000"/>
      <c r="H9" s="316">
        <v>1</v>
      </c>
      <c r="I9" s="316">
        <v>2</v>
      </c>
      <c r="J9" s="316" t="s">
        <v>227</v>
      </c>
      <c r="K9" s="316">
        <v>4</v>
      </c>
      <c r="L9" s="316">
        <v>5</v>
      </c>
      <c r="M9" s="316">
        <v>6</v>
      </c>
      <c r="N9" s="316">
        <v>7</v>
      </c>
      <c r="O9" s="316" t="s">
        <v>465</v>
      </c>
      <c r="P9" s="275" t="s">
        <v>497</v>
      </c>
      <c r="Q9" s="275" t="s">
        <v>498</v>
      </c>
    </row>
    <row r="10" spans="1:17" ht="15" customHeight="1" x14ac:dyDescent="0.2">
      <c r="B10" s="987"/>
      <c r="C10" s="980"/>
      <c r="D10" s="988"/>
      <c r="E10" s="382"/>
      <c r="F10" s="382"/>
      <c r="G10" s="383"/>
      <c r="H10" s="383"/>
      <c r="I10" s="383"/>
      <c r="J10" s="383"/>
      <c r="K10" s="383"/>
      <c r="L10" s="383"/>
      <c r="M10" s="383"/>
      <c r="N10" s="383"/>
      <c r="O10" s="383"/>
      <c r="P10" s="281"/>
      <c r="Q10" s="395"/>
    </row>
    <row r="11" spans="1:17" ht="15" customHeight="1" x14ac:dyDescent="0.2">
      <c r="B11" s="317"/>
      <c r="C11" s="989"/>
      <c r="D11" s="990"/>
      <c r="E11" s="384"/>
      <c r="F11" s="384"/>
      <c r="G11" s="384"/>
      <c r="H11" s="396">
        <f>SUM(H12:H13)</f>
        <v>1000000</v>
      </c>
      <c r="I11" s="396">
        <f>SUM(I12:I13)</f>
        <v>-32587.1</v>
      </c>
      <c r="J11" s="812">
        <f t="shared" ref="J11:O11" si="0">SUM(J12:J13)</f>
        <v>967412.9</v>
      </c>
      <c r="K11" s="812">
        <f>SUM(K12:K13)</f>
        <v>967412.9</v>
      </c>
      <c r="L11" s="396">
        <f>SUM(L12:L13)</f>
        <v>967412.9</v>
      </c>
      <c r="M11" s="396">
        <f>SUM(M12:M13)</f>
        <v>967412.9</v>
      </c>
      <c r="N11" s="396">
        <f>SUM(N12:N13)</f>
        <v>967413</v>
      </c>
      <c r="O11" s="396">
        <f t="shared" si="0"/>
        <v>0</v>
      </c>
      <c r="P11" s="397">
        <f>L11/H11</f>
        <v>0.96741290000000002</v>
      </c>
      <c r="Q11" s="398">
        <f>L11/J11</f>
        <v>1</v>
      </c>
    </row>
    <row r="12" spans="1:17" ht="12.75" customHeight="1" x14ac:dyDescent="0.2">
      <c r="B12" s="317"/>
      <c r="C12" s="374"/>
      <c r="D12" s="474"/>
      <c r="E12" s="382"/>
      <c r="F12" s="382"/>
      <c r="G12" s="383"/>
      <c r="H12" s="320"/>
      <c r="I12" s="320"/>
      <c r="J12" s="320">
        <f>+H12+I12</f>
        <v>0</v>
      </c>
      <c r="K12" s="320"/>
      <c r="L12" s="320"/>
      <c r="M12" s="320"/>
      <c r="N12" s="320"/>
      <c r="O12" s="320"/>
      <c r="P12" s="397"/>
      <c r="Q12" s="398"/>
    </row>
    <row r="13" spans="1:17" ht="409.5" x14ac:dyDescent="0.2">
      <c r="B13" s="317"/>
      <c r="C13" s="374"/>
      <c r="D13" s="568" t="s">
        <v>677</v>
      </c>
      <c r="E13" s="382" t="s">
        <v>678</v>
      </c>
      <c r="F13" s="535" t="s">
        <v>679</v>
      </c>
      <c r="G13" s="399" t="s">
        <v>680</v>
      </c>
      <c r="H13" s="521">
        <v>1000000</v>
      </c>
      <c r="I13" s="521">
        <v>-32587.1</v>
      </c>
      <c r="J13" s="521">
        <f>H13+I13</f>
        <v>967412.9</v>
      </c>
      <c r="K13" s="521">
        <v>967412.9</v>
      </c>
      <c r="L13" s="521">
        <v>967412.9</v>
      </c>
      <c r="M13" s="521">
        <v>967412.9</v>
      </c>
      <c r="N13" s="521">
        <v>967413</v>
      </c>
      <c r="O13" s="521">
        <f>+J13-L13</f>
        <v>0</v>
      </c>
      <c r="P13" s="536">
        <f>L13/H13</f>
        <v>0.96741290000000002</v>
      </c>
      <c r="Q13" s="537">
        <f>L13/J13</f>
        <v>1</v>
      </c>
    </row>
    <row r="14" spans="1:17" x14ac:dyDescent="0.2">
      <c r="B14" s="385"/>
      <c r="C14" s="386"/>
      <c r="D14" s="387"/>
      <c r="E14" s="388"/>
      <c r="F14" s="388"/>
      <c r="G14" s="389"/>
      <c r="H14" s="389"/>
      <c r="I14" s="389"/>
      <c r="J14" s="389"/>
      <c r="K14" s="389"/>
      <c r="L14" s="389"/>
      <c r="M14" s="389"/>
      <c r="N14" s="389"/>
      <c r="O14" s="389"/>
      <c r="P14" s="397"/>
      <c r="Q14" s="398"/>
    </row>
    <row r="15" spans="1:17" s="314" customFormat="1" x14ac:dyDescent="0.2">
      <c r="A15" s="273"/>
      <c r="B15" s="335"/>
      <c r="C15" s="993" t="s">
        <v>228</v>
      </c>
      <c r="D15" s="994"/>
      <c r="E15" s="390">
        <v>0</v>
      </c>
      <c r="F15" s="390">
        <v>0</v>
      </c>
      <c r="G15" s="390">
        <v>0</v>
      </c>
      <c r="H15" s="527">
        <f t="shared" ref="H15:O15" si="1">SUM(H13)</f>
        <v>1000000</v>
      </c>
      <c r="I15" s="527">
        <f t="shared" si="1"/>
        <v>-32587.1</v>
      </c>
      <c r="J15" s="527">
        <f t="shared" si="1"/>
        <v>967412.9</v>
      </c>
      <c r="K15" s="527">
        <f t="shared" si="1"/>
        <v>967412.9</v>
      </c>
      <c r="L15" s="527">
        <f t="shared" si="1"/>
        <v>967412.9</v>
      </c>
      <c r="M15" s="527">
        <f t="shared" si="1"/>
        <v>967412.9</v>
      </c>
      <c r="N15" s="527">
        <f t="shared" si="1"/>
        <v>967413</v>
      </c>
      <c r="O15" s="527">
        <f t="shared" si="1"/>
        <v>0</v>
      </c>
      <c r="P15" s="996"/>
      <c r="Q15" s="997"/>
    </row>
    <row r="16" spans="1:17" x14ac:dyDescent="0.2">
      <c r="B16" s="22"/>
      <c r="C16" s="22"/>
      <c r="D16" s="22"/>
      <c r="E16" s="22"/>
      <c r="F16" s="22"/>
      <c r="G16" s="22"/>
      <c r="H16" s="22"/>
      <c r="I16" s="22"/>
      <c r="J16" s="22"/>
      <c r="K16" s="22"/>
      <c r="L16" s="22"/>
      <c r="M16" s="22"/>
      <c r="N16" s="22"/>
      <c r="O16" s="22"/>
    </row>
    <row r="17" spans="2:15" x14ac:dyDescent="0.2">
      <c r="B17" s="16" t="s">
        <v>76</v>
      </c>
      <c r="G17" s="22"/>
      <c r="H17" s="22"/>
      <c r="I17" s="22"/>
      <c r="J17" s="22"/>
      <c r="K17" s="22"/>
      <c r="L17" s="22"/>
      <c r="M17" s="22"/>
      <c r="N17" s="22"/>
      <c r="O17" s="22"/>
    </row>
  </sheetData>
  <mergeCells count="14">
    <mergeCell ref="P7:Q7"/>
    <mergeCell ref="P15:Q15"/>
    <mergeCell ref="B1:O1"/>
    <mergeCell ref="B7:D9"/>
    <mergeCell ref="O7:O8"/>
    <mergeCell ref="E5:I5"/>
    <mergeCell ref="G7:G9"/>
    <mergeCell ref="E7:E9"/>
    <mergeCell ref="H7:N7"/>
    <mergeCell ref="C15:D15"/>
    <mergeCell ref="B10:D10"/>
    <mergeCell ref="C11:D11"/>
    <mergeCell ref="B2:Q2"/>
    <mergeCell ref="B3:Q3"/>
  </mergeCells>
  <dataValidations count="1">
    <dataValidation allowBlank="1" showInputMessage="1" showErrorMessage="1" prompt="Valor absoluto y/o relativo que registren los indicadores con relación a su meta anual correspondiente al programa, proyecto o actividad que se trate. (DOF 9-dic-09)" sqref="P7"/>
  </dataValidations>
  <printOptions horizontalCentered="1"/>
  <pageMargins left="0.70866141732283472" right="0.70866141732283472" top="0.35433070866141736" bottom="0.74803149606299213" header="0.31496062992125984" footer="0.31496062992125984"/>
  <pageSetup scale="60"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7171" r:id="rId4">
          <objectPr defaultSize="0" autoPict="0" r:id="rId5">
            <anchor moveWithCells="1" sizeWithCells="1">
              <from>
                <xdr:col>3</xdr:col>
                <xdr:colOff>457200</xdr:colOff>
                <xdr:row>18</xdr:row>
                <xdr:rowOff>114300</xdr:rowOff>
              </from>
              <to>
                <xdr:col>15</xdr:col>
                <xdr:colOff>457200</xdr:colOff>
                <xdr:row>22</xdr:row>
                <xdr:rowOff>123825</xdr:rowOff>
              </to>
            </anchor>
          </objectPr>
        </oleObject>
      </mc:Choice>
      <mc:Fallback>
        <oleObject progId="Excel.Sheet.12" shapeId="7171"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21"/>
  <sheetViews>
    <sheetView showGridLines="0" topLeftCell="A10" zoomScale="70" zoomScaleNormal="70" workbookViewId="0">
      <selection activeCell="M24" sqref="M24"/>
    </sheetView>
  </sheetViews>
  <sheetFormatPr baseColWidth="10" defaultRowHeight="12.75" x14ac:dyDescent="0.2"/>
  <cols>
    <col min="1" max="1" width="2.140625" style="22" customWidth="1"/>
    <col min="2" max="2" width="5.85546875" style="256" customWidth="1"/>
    <col min="3" max="3" width="15.7109375" style="256" customWidth="1"/>
    <col min="4" max="8" width="5.42578125" style="256" customWidth="1"/>
    <col min="9" max="9" width="14" style="256" customWidth="1"/>
    <col min="10" max="10" width="15.7109375" style="256" customWidth="1"/>
    <col min="11" max="11" width="14.7109375" style="256" customWidth="1"/>
    <col min="12" max="12" width="13.28515625" style="256" customWidth="1"/>
    <col min="13" max="13" width="13.5703125" style="256" customWidth="1"/>
    <col min="14" max="14" width="14.5703125" style="256" customWidth="1"/>
    <col min="15" max="15" width="12.85546875" style="256" customWidth="1"/>
    <col min="16" max="16" width="12.140625" style="22" customWidth="1"/>
    <col min="17" max="20" width="11.5703125" style="256" bestFit="1" customWidth="1"/>
    <col min="21" max="22" width="13.42578125" style="256" bestFit="1" customWidth="1"/>
    <col min="23" max="23" width="16" style="256" customWidth="1"/>
    <col min="24" max="25" width="11.5703125" style="256" bestFit="1" customWidth="1"/>
    <col min="26" max="16384" width="11.42578125" style="256"/>
  </cols>
  <sheetData>
    <row r="1" spans="2:26" ht="6" customHeight="1" x14ac:dyDescent="0.2">
      <c r="B1" s="845" t="s">
        <v>493</v>
      </c>
      <c r="C1" s="845"/>
      <c r="D1" s="845"/>
      <c r="E1" s="845"/>
      <c r="F1" s="845"/>
      <c r="G1" s="845"/>
      <c r="H1" s="845"/>
      <c r="I1" s="845"/>
      <c r="J1" s="845"/>
      <c r="K1" s="845"/>
      <c r="L1" s="845"/>
      <c r="M1" s="845"/>
      <c r="N1" s="845"/>
      <c r="O1" s="845"/>
      <c r="P1" s="845"/>
      <c r="Q1" s="845"/>
      <c r="R1" s="845"/>
      <c r="S1" s="845"/>
      <c r="T1" s="845"/>
      <c r="U1" s="845"/>
      <c r="V1" s="845"/>
      <c r="W1" s="845"/>
      <c r="X1" s="845"/>
      <c r="Y1" s="845"/>
    </row>
    <row r="2" spans="2:26" ht="13.5" customHeight="1" x14ac:dyDescent="0.2">
      <c r="B2" s="845"/>
      <c r="C2" s="845"/>
      <c r="D2" s="845"/>
      <c r="E2" s="845"/>
      <c r="F2" s="845"/>
      <c r="G2" s="845"/>
      <c r="H2" s="845"/>
      <c r="I2" s="845"/>
      <c r="J2" s="845"/>
      <c r="K2" s="845"/>
      <c r="L2" s="845"/>
      <c r="M2" s="845"/>
      <c r="N2" s="845"/>
      <c r="O2" s="845"/>
      <c r="P2" s="845"/>
      <c r="Q2" s="845"/>
      <c r="R2" s="845"/>
      <c r="S2" s="845"/>
      <c r="T2" s="845"/>
      <c r="U2" s="845"/>
      <c r="V2" s="845"/>
      <c r="W2" s="845"/>
      <c r="X2" s="845"/>
      <c r="Y2" s="845"/>
    </row>
    <row r="3" spans="2:26" ht="20.25" customHeight="1" x14ac:dyDescent="0.2">
      <c r="B3" s="845" t="s">
        <v>2187</v>
      </c>
      <c r="C3" s="845"/>
      <c r="D3" s="845"/>
      <c r="E3" s="845"/>
      <c r="F3" s="845"/>
      <c r="G3" s="845"/>
      <c r="H3" s="845"/>
      <c r="I3" s="845"/>
      <c r="J3" s="845"/>
      <c r="K3" s="845"/>
      <c r="L3" s="845"/>
      <c r="M3" s="845"/>
      <c r="N3" s="845"/>
      <c r="O3" s="845"/>
      <c r="P3" s="845"/>
      <c r="Q3" s="845"/>
      <c r="R3" s="845"/>
      <c r="S3" s="845"/>
      <c r="T3" s="845"/>
      <c r="U3" s="845"/>
      <c r="V3" s="845"/>
      <c r="W3" s="845"/>
      <c r="X3" s="845"/>
      <c r="Y3" s="845"/>
    </row>
    <row r="4" spans="2:26" s="22" customFormat="1" ht="8.25" customHeight="1" x14ac:dyDescent="0.2">
      <c r="B4" s="228"/>
      <c r="C4" s="228"/>
      <c r="D4" s="228"/>
      <c r="E4" s="228"/>
      <c r="F4" s="228"/>
      <c r="G4" s="228"/>
      <c r="H4" s="228"/>
      <c r="I4" s="228"/>
      <c r="J4" s="228"/>
      <c r="K4" s="228"/>
      <c r="L4" s="228"/>
      <c r="M4" s="228"/>
      <c r="N4" s="228"/>
      <c r="O4" s="228"/>
    </row>
    <row r="5" spans="2:26" s="22" customFormat="1" ht="24" customHeight="1" x14ac:dyDescent="0.2">
      <c r="D5" s="27" t="s">
        <v>3</v>
      </c>
      <c r="E5" s="837" t="str">
        <f>EA!F7</f>
        <v>Museo Iconográfico del Quijote</v>
      </c>
      <c r="F5" s="837"/>
      <c r="G5" s="837"/>
      <c r="H5" s="837"/>
      <c r="I5" s="837"/>
      <c r="J5" s="837"/>
      <c r="K5" s="266"/>
      <c r="L5" s="69"/>
      <c r="M5" s="69"/>
      <c r="N5" s="73"/>
      <c r="O5" s="228"/>
    </row>
    <row r="6" spans="2:26" s="22" customFormat="1" ht="8.25" customHeight="1" x14ac:dyDescent="0.2">
      <c r="B6" s="228"/>
      <c r="C6" s="228"/>
      <c r="D6" s="228"/>
      <c r="E6" s="228"/>
      <c r="F6" s="228"/>
      <c r="G6" s="228"/>
      <c r="H6" s="228"/>
      <c r="I6" s="228"/>
      <c r="J6" s="228"/>
      <c r="K6" s="228"/>
      <c r="L6" s="228"/>
      <c r="M6" s="228"/>
      <c r="N6" s="228"/>
      <c r="O6" s="228"/>
    </row>
    <row r="7" spans="2:26" ht="15" customHeight="1" x14ac:dyDescent="0.2">
      <c r="B7" s="1012" t="s">
        <v>466</v>
      </c>
      <c r="C7" s="1013"/>
      <c r="D7" s="1014" t="s">
        <v>467</v>
      </c>
      <c r="E7" s="851"/>
      <c r="F7" s="851"/>
      <c r="G7" s="851"/>
      <c r="H7" s="1015"/>
      <c r="I7" s="1004" t="s">
        <v>468</v>
      </c>
      <c r="J7" s="1004"/>
      <c r="K7" s="1004"/>
      <c r="L7" s="1004"/>
      <c r="M7" s="1004"/>
      <c r="N7" s="1004"/>
      <c r="O7" s="1004"/>
      <c r="P7" s="1004" t="s">
        <v>469</v>
      </c>
      <c r="Q7" s="1004"/>
      <c r="R7" s="1004"/>
      <c r="S7" s="1004"/>
      <c r="T7" s="1004"/>
      <c r="U7" s="1004" t="s">
        <v>470</v>
      </c>
      <c r="V7" s="1004"/>
      <c r="W7" s="1004"/>
      <c r="X7" s="1004"/>
      <c r="Y7" s="1004"/>
    </row>
    <row r="8" spans="2:26" ht="23.25" customHeight="1" x14ac:dyDescent="0.2">
      <c r="B8" s="1016" t="s">
        <v>471</v>
      </c>
      <c r="C8" s="1016" t="s">
        <v>472</v>
      </c>
      <c r="D8" s="1010" t="s">
        <v>473</v>
      </c>
      <c r="E8" s="1010" t="s">
        <v>474</v>
      </c>
      <c r="F8" s="1010" t="s">
        <v>475</v>
      </c>
      <c r="G8" s="1010" t="s">
        <v>476</v>
      </c>
      <c r="H8" s="1010" t="s">
        <v>459</v>
      </c>
      <c r="I8" s="1005" t="s">
        <v>477</v>
      </c>
      <c r="J8" s="1005" t="s">
        <v>478</v>
      </c>
      <c r="K8" s="1005" t="s">
        <v>479</v>
      </c>
      <c r="L8" s="1005" t="s">
        <v>480</v>
      </c>
      <c r="M8" s="1005" t="s">
        <v>481</v>
      </c>
      <c r="N8" s="1005" t="s">
        <v>482</v>
      </c>
      <c r="O8" s="1005" t="s">
        <v>483</v>
      </c>
      <c r="P8" s="1005" t="s">
        <v>484</v>
      </c>
      <c r="Q8" s="1005" t="s">
        <v>485</v>
      </c>
      <c r="R8" s="1005" t="s">
        <v>486</v>
      </c>
      <c r="S8" s="1007" t="s">
        <v>487</v>
      </c>
      <c r="T8" s="1008"/>
      <c r="U8" s="1005" t="s">
        <v>224</v>
      </c>
      <c r="V8" s="1005" t="s">
        <v>203</v>
      </c>
      <c r="W8" s="1005" t="s">
        <v>204</v>
      </c>
      <c r="X8" s="1007" t="s">
        <v>488</v>
      </c>
      <c r="Y8" s="1008"/>
    </row>
    <row r="9" spans="2:26" ht="23.25" customHeight="1" x14ac:dyDescent="0.2">
      <c r="B9" s="1017"/>
      <c r="C9" s="1017"/>
      <c r="D9" s="1011"/>
      <c r="E9" s="1011"/>
      <c r="F9" s="1011"/>
      <c r="G9" s="1011"/>
      <c r="H9" s="1011"/>
      <c r="I9" s="1009"/>
      <c r="J9" s="1009"/>
      <c r="K9" s="1009"/>
      <c r="L9" s="1009"/>
      <c r="M9" s="1009"/>
      <c r="N9" s="1009"/>
      <c r="O9" s="1009"/>
      <c r="P9" s="1009"/>
      <c r="Q9" s="1009"/>
      <c r="R9" s="1009"/>
      <c r="S9" s="400" t="s">
        <v>489</v>
      </c>
      <c r="T9" s="400" t="s">
        <v>490</v>
      </c>
      <c r="U9" s="1006"/>
      <c r="V9" s="1006"/>
      <c r="W9" s="1006"/>
      <c r="X9" s="401" t="s">
        <v>491</v>
      </c>
      <c r="Y9" s="401" t="s">
        <v>492</v>
      </c>
    </row>
    <row r="10" spans="2:26" ht="15" customHeight="1" x14ac:dyDescent="0.2">
      <c r="B10" s="402"/>
      <c r="C10" s="403"/>
      <c r="D10" s="404"/>
      <c r="E10" s="382"/>
      <c r="F10" s="382"/>
      <c r="G10" s="383"/>
      <c r="H10" s="405"/>
      <c r="I10" s="406"/>
      <c r="J10" s="407"/>
      <c r="K10" s="407"/>
      <c r="L10" s="407"/>
      <c r="M10" s="407"/>
      <c r="N10" s="407"/>
      <c r="O10" s="408"/>
      <c r="P10" s="409"/>
      <c r="Q10" s="259"/>
      <c r="R10" s="259"/>
      <c r="S10" s="259"/>
      <c r="T10" s="260"/>
      <c r="U10" s="259"/>
      <c r="V10" s="259"/>
      <c r="W10" s="259"/>
      <c r="X10" s="259"/>
      <c r="Y10" s="260"/>
    </row>
    <row r="11" spans="2:26" ht="127.5" x14ac:dyDescent="0.2">
      <c r="B11" s="410" t="s">
        <v>681</v>
      </c>
      <c r="C11" s="411" t="s">
        <v>682</v>
      </c>
      <c r="D11" s="412">
        <v>2</v>
      </c>
      <c r="E11" s="384">
        <v>2.04</v>
      </c>
      <c r="F11" s="384" t="s">
        <v>683</v>
      </c>
      <c r="G11" s="384" t="s">
        <v>684</v>
      </c>
      <c r="H11" s="413" t="s">
        <v>680</v>
      </c>
      <c r="I11" s="571" t="s">
        <v>695</v>
      </c>
      <c r="J11" s="583" t="s">
        <v>701</v>
      </c>
      <c r="K11" s="583" t="s">
        <v>703</v>
      </c>
      <c r="L11" s="583" t="s">
        <v>705</v>
      </c>
      <c r="M11" s="583" t="s">
        <v>708</v>
      </c>
      <c r="N11" s="583" t="s">
        <v>711</v>
      </c>
      <c r="O11" s="584" t="s">
        <v>714</v>
      </c>
      <c r="P11" s="569">
        <v>7</v>
      </c>
      <c r="Q11" s="570">
        <v>7</v>
      </c>
      <c r="R11" s="791">
        <v>8</v>
      </c>
      <c r="S11" s="574">
        <f>R11/P11</f>
        <v>1.1428571428571428</v>
      </c>
      <c r="T11" s="575">
        <f>R11/Q11</f>
        <v>1.1428571428571428</v>
      </c>
      <c r="U11" s="540">
        <v>2174915.6800000002</v>
      </c>
      <c r="V11" s="540">
        <v>2426077.6</v>
      </c>
      <c r="W11" s="540">
        <v>2313197.84</v>
      </c>
      <c r="X11" s="576">
        <f>W11/U11</f>
        <v>1.0635804694736486</v>
      </c>
      <c r="Y11" s="577">
        <f>W11/V11</f>
        <v>0.95347232091834155</v>
      </c>
      <c r="Z11" s="503"/>
    </row>
    <row r="12" spans="2:26" ht="140.25" x14ac:dyDescent="0.2">
      <c r="B12" s="410" t="s">
        <v>681</v>
      </c>
      <c r="C12" s="411" t="s">
        <v>682</v>
      </c>
      <c r="D12" s="412">
        <v>2</v>
      </c>
      <c r="E12" s="384">
        <v>2.04</v>
      </c>
      <c r="F12" s="384" t="s">
        <v>683</v>
      </c>
      <c r="G12" s="384" t="s">
        <v>685</v>
      </c>
      <c r="H12" s="413" t="s">
        <v>680</v>
      </c>
      <c r="I12" s="572" t="s">
        <v>696</v>
      </c>
      <c r="J12" s="583" t="s">
        <v>701</v>
      </c>
      <c r="K12" s="581" t="s">
        <v>703</v>
      </c>
      <c r="L12" s="581" t="s">
        <v>706</v>
      </c>
      <c r="M12" s="581" t="s">
        <v>708</v>
      </c>
      <c r="N12" s="581" t="s">
        <v>712</v>
      </c>
      <c r="O12" s="589" t="s">
        <v>715</v>
      </c>
      <c r="P12" s="569">
        <v>7300</v>
      </c>
      <c r="Q12" s="570">
        <v>7300</v>
      </c>
      <c r="R12" s="791">
        <v>7162</v>
      </c>
      <c r="S12" s="574">
        <f>R12/P12</f>
        <v>0.9810958904109589</v>
      </c>
      <c r="T12" s="575">
        <f>R12/Q12</f>
        <v>0.9810958904109589</v>
      </c>
      <c r="U12" s="540">
        <v>4513682.6399999997</v>
      </c>
      <c r="V12" s="540">
        <v>4468608.4400000004</v>
      </c>
      <c r="W12" s="540">
        <v>4221562.51</v>
      </c>
      <c r="X12" s="576">
        <f t="shared" ref="X12:X16" si="0">W12/U12</f>
        <v>0.93528119867993198</v>
      </c>
      <c r="Y12" s="577">
        <f t="shared" ref="Y12:Y16" si="1">W12/V12</f>
        <v>0.94471524338793922</v>
      </c>
      <c r="Z12" s="503"/>
    </row>
    <row r="13" spans="2:26" ht="204" x14ac:dyDescent="0.2">
      <c r="B13" s="410" t="s">
        <v>681</v>
      </c>
      <c r="C13" s="411" t="s">
        <v>682</v>
      </c>
      <c r="D13" s="412">
        <v>2</v>
      </c>
      <c r="E13" s="384">
        <v>2.04</v>
      </c>
      <c r="F13" s="384" t="s">
        <v>683</v>
      </c>
      <c r="G13" s="384" t="s">
        <v>686</v>
      </c>
      <c r="H13" s="413" t="s">
        <v>680</v>
      </c>
      <c r="I13" s="573" t="s">
        <v>697</v>
      </c>
      <c r="J13" s="583" t="s">
        <v>701</v>
      </c>
      <c r="K13" s="427" t="s">
        <v>703</v>
      </c>
      <c r="L13" s="427" t="s">
        <v>706</v>
      </c>
      <c r="M13" s="427" t="s">
        <v>708</v>
      </c>
      <c r="N13" s="427" t="s">
        <v>712</v>
      </c>
      <c r="O13" s="535" t="s">
        <v>715</v>
      </c>
      <c r="P13" s="569">
        <v>41000</v>
      </c>
      <c r="Q13" s="569">
        <v>41000</v>
      </c>
      <c r="R13" s="791">
        <v>29863</v>
      </c>
      <c r="S13" s="574">
        <f t="shared" ref="S13:S16" si="2">R13/P13</f>
        <v>0.72836585365853657</v>
      </c>
      <c r="T13" s="575">
        <f t="shared" ref="T13:T16" si="3">R13/Q13</f>
        <v>0.72836585365853657</v>
      </c>
      <c r="U13" s="540">
        <v>4329718.95</v>
      </c>
      <c r="V13" s="540">
        <v>4486510.8499999996</v>
      </c>
      <c r="W13" s="540">
        <v>4479491.57</v>
      </c>
      <c r="X13" s="576">
        <f t="shared" si="0"/>
        <v>1.0345917648996594</v>
      </c>
      <c r="Y13" s="577">
        <f t="shared" si="1"/>
        <v>0.99843547018280376</v>
      </c>
      <c r="Z13" s="503"/>
    </row>
    <row r="14" spans="2:26" ht="204" x14ac:dyDescent="0.2">
      <c r="B14" s="410" t="s">
        <v>681</v>
      </c>
      <c r="C14" s="411" t="s">
        <v>682</v>
      </c>
      <c r="D14" s="412">
        <v>2</v>
      </c>
      <c r="E14" s="384">
        <v>2.04</v>
      </c>
      <c r="F14" s="384" t="s">
        <v>683</v>
      </c>
      <c r="G14" s="384" t="s">
        <v>677</v>
      </c>
      <c r="H14" s="413" t="s">
        <v>680</v>
      </c>
      <c r="I14" s="573" t="s">
        <v>698</v>
      </c>
      <c r="J14" s="583" t="s">
        <v>701</v>
      </c>
      <c r="K14" s="427" t="s">
        <v>703</v>
      </c>
      <c r="L14" s="427" t="s">
        <v>705</v>
      </c>
      <c r="M14" s="427" t="s">
        <v>709</v>
      </c>
      <c r="N14" s="427" t="s">
        <v>711</v>
      </c>
      <c r="O14" s="535" t="s">
        <v>714</v>
      </c>
      <c r="P14" s="569">
        <v>8350</v>
      </c>
      <c r="Q14" s="569">
        <v>8350</v>
      </c>
      <c r="R14" s="791">
        <v>8500</v>
      </c>
      <c r="S14" s="574">
        <f t="shared" si="2"/>
        <v>1.0179640718562875</v>
      </c>
      <c r="T14" s="575">
        <f t="shared" si="3"/>
        <v>1.0179640718562875</v>
      </c>
      <c r="U14" s="539">
        <v>1000000</v>
      </c>
      <c r="V14" s="539">
        <v>967412.9</v>
      </c>
      <c r="W14" s="539">
        <v>967412.9</v>
      </c>
      <c r="X14" s="576">
        <f t="shared" si="0"/>
        <v>0.96741290000000002</v>
      </c>
      <c r="Y14" s="577">
        <f>W14/V14</f>
        <v>1</v>
      </c>
      <c r="Z14" s="503"/>
    </row>
    <row r="15" spans="2:26" ht="89.25" x14ac:dyDescent="0.2">
      <c r="B15" s="410" t="s">
        <v>681</v>
      </c>
      <c r="C15" s="411" t="s">
        <v>682</v>
      </c>
      <c r="D15" s="412">
        <v>2</v>
      </c>
      <c r="E15" s="384">
        <v>2.04</v>
      </c>
      <c r="F15" s="384" t="s">
        <v>683</v>
      </c>
      <c r="G15" s="384" t="s">
        <v>766</v>
      </c>
      <c r="H15" s="413" t="s">
        <v>680</v>
      </c>
      <c r="I15" s="573" t="s">
        <v>699</v>
      </c>
      <c r="J15" s="427" t="s">
        <v>702</v>
      </c>
      <c r="K15" s="427" t="s">
        <v>704</v>
      </c>
      <c r="L15" s="427" t="s">
        <v>707</v>
      </c>
      <c r="M15" s="427" t="s">
        <v>710</v>
      </c>
      <c r="N15" s="427" t="s">
        <v>713</v>
      </c>
      <c r="O15" s="535" t="s">
        <v>542</v>
      </c>
      <c r="P15" s="569">
        <v>90</v>
      </c>
      <c r="Q15" s="570">
        <v>90</v>
      </c>
      <c r="R15" s="791">
        <v>92.1</v>
      </c>
      <c r="S15" s="574">
        <f t="shared" si="2"/>
        <v>1.0233333333333332</v>
      </c>
      <c r="T15" s="575">
        <f t="shared" si="3"/>
        <v>1.0233333333333332</v>
      </c>
      <c r="U15" s="540">
        <v>2236484.92</v>
      </c>
      <c r="V15" s="540">
        <v>2350545.0099999998</v>
      </c>
      <c r="W15" s="540">
        <v>2348678.34</v>
      </c>
      <c r="X15" s="576">
        <f t="shared" si="0"/>
        <v>1.0501650688527782</v>
      </c>
      <c r="Y15" s="577">
        <f t="shared" si="1"/>
        <v>0.99920585651750615</v>
      </c>
      <c r="Z15" s="503"/>
    </row>
    <row r="16" spans="2:26" ht="114.75" x14ac:dyDescent="0.2">
      <c r="B16" s="410" t="s">
        <v>681</v>
      </c>
      <c r="C16" s="411" t="s">
        <v>682</v>
      </c>
      <c r="D16" s="412">
        <v>2</v>
      </c>
      <c r="E16" s="384">
        <v>2.04</v>
      </c>
      <c r="F16" s="384" t="s">
        <v>683</v>
      </c>
      <c r="G16" s="384" t="s">
        <v>765</v>
      </c>
      <c r="H16" s="413" t="s">
        <v>680</v>
      </c>
      <c r="I16" s="573" t="s">
        <v>700</v>
      </c>
      <c r="J16" s="427" t="s">
        <v>702</v>
      </c>
      <c r="K16" s="427" t="s">
        <v>704</v>
      </c>
      <c r="L16" s="427" t="s">
        <v>707</v>
      </c>
      <c r="M16" s="427" t="s">
        <v>710</v>
      </c>
      <c r="N16" s="427" t="s">
        <v>713</v>
      </c>
      <c r="O16" s="535" t="s">
        <v>542</v>
      </c>
      <c r="P16" s="569">
        <v>100</v>
      </c>
      <c r="Q16" s="570">
        <v>100</v>
      </c>
      <c r="R16" s="791">
        <v>93</v>
      </c>
      <c r="S16" s="574">
        <f t="shared" si="2"/>
        <v>0.93</v>
      </c>
      <c r="T16" s="575">
        <f t="shared" si="3"/>
        <v>0.93</v>
      </c>
      <c r="U16" s="540">
        <v>2444980.7999999998</v>
      </c>
      <c r="V16" s="540">
        <v>2535432.6800000002</v>
      </c>
      <c r="W16" s="540">
        <v>2530000.6800000002</v>
      </c>
      <c r="X16" s="576">
        <f t="shared" si="0"/>
        <v>1.034773230121071</v>
      </c>
      <c r="Y16" s="577">
        <f t="shared" si="1"/>
        <v>0.9978575648871103</v>
      </c>
      <c r="Z16" s="503"/>
    </row>
    <row r="17" spans="1:25" ht="15.75" customHeight="1" x14ac:dyDescent="0.2">
      <c r="B17" s="410"/>
      <c r="C17" s="411"/>
      <c r="D17" s="412"/>
      <c r="E17" s="382"/>
      <c r="F17" s="382"/>
      <c r="G17" s="383"/>
      <c r="H17" s="405"/>
      <c r="I17" s="405"/>
      <c r="J17" s="361"/>
      <c r="K17" s="361"/>
      <c r="L17" s="361"/>
      <c r="M17" s="361"/>
      <c r="N17" s="361"/>
      <c r="O17" s="382"/>
      <c r="P17" s="585"/>
      <c r="Q17" s="588"/>
      <c r="R17" s="793"/>
      <c r="S17" s="588"/>
      <c r="T17" s="586"/>
      <c r="U17" s="588"/>
      <c r="V17" s="540"/>
      <c r="W17" s="588"/>
      <c r="X17" s="588"/>
      <c r="Y17" s="586"/>
    </row>
    <row r="18" spans="1:25" x14ac:dyDescent="0.2">
      <c r="B18" s="414"/>
      <c r="C18" s="415"/>
      <c r="D18" s="416"/>
      <c r="E18" s="388"/>
      <c r="F18" s="388"/>
      <c r="G18" s="389"/>
      <c r="H18" s="417"/>
      <c r="I18" s="417"/>
      <c r="J18" s="418"/>
      <c r="K18" s="418"/>
      <c r="L18" s="418"/>
      <c r="M18" s="418"/>
      <c r="N18" s="418"/>
      <c r="O18" s="388"/>
      <c r="P18" s="582"/>
      <c r="Q18" s="587"/>
      <c r="R18" s="587"/>
      <c r="S18" s="587"/>
      <c r="T18" s="580"/>
      <c r="U18" s="588"/>
      <c r="V18" s="588"/>
      <c r="W18" s="588"/>
      <c r="X18" s="588"/>
      <c r="Y18" s="586"/>
    </row>
    <row r="19" spans="1:25" s="314" customFormat="1" x14ac:dyDescent="0.2">
      <c r="A19" s="273"/>
      <c r="B19" s="335"/>
      <c r="C19" s="993" t="s">
        <v>228</v>
      </c>
      <c r="D19" s="994"/>
      <c r="E19" s="390" t="e">
        <f>+E11+E14+#REF!+#REF!+#REF!+#REF!+#REF!+#REF!+E17</f>
        <v>#REF!</v>
      </c>
      <c r="F19" s="390"/>
      <c r="G19" s="390" t="e">
        <f>+G11+G14+#REF!+#REF!+#REF!+#REF!+#REF!+#REF!+G17</f>
        <v>#VALUE!</v>
      </c>
      <c r="H19" s="390" t="e">
        <f>+H11+H14+#REF!+#REF!+#REF!+#REF!+#REF!+#REF!+H17</f>
        <v>#VALUE!</v>
      </c>
      <c r="I19" s="390">
        <v>0</v>
      </c>
      <c r="J19" s="390">
        <v>0</v>
      </c>
      <c r="K19" s="390">
        <v>0</v>
      </c>
      <c r="L19" s="390">
        <v>0</v>
      </c>
      <c r="M19" s="390">
        <v>0</v>
      </c>
      <c r="N19" s="390">
        <v>0</v>
      </c>
      <c r="O19" s="390">
        <v>0</v>
      </c>
      <c r="P19" s="419">
        <v>0</v>
      </c>
      <c r="Q19" s="420">
        <v>0</v>
      </c>
      <c r="R19" s="421">
        <v>0</v>
      </c>
      <c r="S19" s="422">
        <v>0</v>
      </c>
      <c r="T19" s="423">
        <v>0</v>
      </c>
      <c r="U19" s="538">
        <f>SUM(U10:U18)</f>
        <v>16699782.989999998</v>
      </c>
      <c r="V19" s="538">
        <f t="shared" ref="V19" si="4">SUM(V10:V18)</f>
        <v>17234587.48</v>
      </c>
      <c r="W19" s="538">
        <f>SUM(W10:W18)</f>
        <v>16860343.84</v>
      </c>
      <c r="X19" s="541">
        <f>W19/U19</f>
        <v>1.009614547092986</v>
      </c>
      <c r="Y19" s="541">
        <f t="shared" ref="Y19" si="5">W19/V19</f>
        <v>0.97828531489748194</v>
      </c>
    </row>
    <row r="20" spans="1:25" x14ac:dyDescent="0.2">
      <c r="B20" s="22"/>
      <c r="C20" s="22"/>
      <c r="D20" s="22"/>
      <c r="E20" s="22"/>
      <c r="F20" s="22"/>
      <c r="G20" s="22"/>
      <c r="H20" s="22"/>
      <c r="I20" s="22"/>
      <c r="J20" s="22"/>
      <c r="K20" s="22"/>
      <c r="L20" s="22"/>
      <c r="M20" s="22"/>
      <c r="N20" s="22"/>
      <c r="O20" s="22"/>
    </row>
    <row r="21" spans="1:25" x14ac:dyDescent="0.2">
      <c r="B21" s="22" t="s">
        <v>76</v>
      </c>
      <c r="G21" s="22"/>
      <c r="H21" s="22"/>
      <c r="I21" s="22"/>
      <c r="J21" s="22"/>
      <c r="K21" s="22"/>
      <c r="L21" s="22"/>
      <c r="M21" s="22"/>
      <c r="N21" s="22"/>
      <c r="O21" s="22"/>
    </row>
  </sheetData>
  <mergeCells count="31">
    <mergeCell ref="C19:D19"/>
    <mergeCell ref="B8:B9"/>
    <mergeCell ref="C8:C9"/>
    <mergeCell ref="D8:D9"/>
    <mergeCell ref="E8:E9"/>
    <mergeCell ref="B1:Y2"/>
    <mergeCell ref="B3:Y3"/>
    <mergeCell ref="N8:N9"/>
    <mergeCell ref="O8:O9"/>
    <mergeCell ref="P8:P9"/>
    <mergeCell ref="Q8:Q9"/>
    <mergeCell ref="R8:R9"/>
    <mergeCell ref="S8:T8"/>
    <mergeCell ref="H8:H9"/>
    <mergeCell ref="I8:I9"/>
    <mergeCell ref="J8:J9"/>
    <mergeCell ref="K8:K9"/>
    <mergeCell ref="B7:C7"/>
    <mergeCell ref="D7:H7"/>
    <mergeCell ref="I7:O7"/>
    <mergeCell ref="F8:F9"/>
    <mergeCell ref="P7:T7"/>
    <mergeCell ref="U7:Y7"/>
    <mergeCell ref="U8:U9"/>
    <mergeCell ref="E5:J5"/>
    <mergeCell ref="W8:W9"/>
    <mergeCell ref="X8:Y8"/>
    <mergeCell ref="V8:V9"/>
    <mergeCell ref="M8:M9"/>
    <mergeCell ref="G8:G9"/>
    <mergeCell ref="L8:L9"/>
  </mergeCells>
  <dataValidations disablePrompts="1" count="16">
    <dataValidation allowBlank="1" showInputMessage="1" showErrorMessage="1" prompt="Señalar la dimensión bajo la cual se mide el objetivo. Ej: eficiencia, eficacia, economía, calidad." sqref="L8:L9"/>
    <dataValidation allowBlank="1" showInputMessage="1" showErrorMessage="1" prompt="Se refiere a la expresión matemática del indicador. Determina la forma en que se relacionan las variables." sqref="O8:O9"/>
    <dataValidation allowBlank="1" showInputMessage="1" showErrorMessage="1" prompt="Hace referencia a la determinación concreta de la unidad de medición en que se quiere expresar el resultado del indicador. Ej: porcentaje, becas otorgadas, etc." sqref="N8:N9"/>
    <dataValidation allowBlank="1" showInputMessage="1" showErrorMessage="1" prompt="Hace referencia a la periodicidad en el tiempo con que se realiza la medición del indicador." sqref="M8:M9"/>
    <dataValidation allowBlank="1" showInputMessage="1" showErrorMessage="1" prompt="Indicar si el indicador es estratégico o de gestión." sqref="K8:K9"/>
    <dataValidation allowBlank="1" showInputMessage="1" showErrorMessage="1" prompt="Señalar el nivel de objetivos de la MIR con el que se relaciona el indicador.  Ej: Actividad, componente, propósito, fin." sqref="J8:J9"/>
    <dataValidation allowBlank="1" showInputMessage="1" showErrorMessage="1" prompt="La expresión que identifica al indicador y que manifiesta lo que se desea medir con él." sqref="I8:I9"/>
    <dataValidation allowBlank="1" showInputMessage="1" showErrorMessage="1" prompt="Unidad responsable del programa." sqref="H8:H9"/>
    <dataValidation allowBlank="1" showInputMessage="1" showErrorMessage="1" prompt="Señalar la codificación del programa presupuestario,  tomando en cuenta la clasificación programática publicada en el DOF el 8 de agosto de 2013 y seguida del consecutivo que le corresponde. Ejemplo: S204." sqref="G8:G9"/>
    <dataValidation allowBlank="1" showInputMessage="1" showErrorMessage="1" prompt="Señalar el código de la subfunción de acuerdo a la clasificación funcional del gasto publicada en el DOF el 27 de diciembre de 2010." sqref="F8:F9"/>
    <dataValidation allowBlank="1" showInputMessage="1" showErrorMessage="1" prompt="Señalarel código de la función de acuerdo a la clasificación funcional del gasto publicada en el DOF el 27 de diciembre de 2010." sqref="E8:E9"/>
    <dataValidation allowBlank="1" showInputMessage="1" showErrorMessage="1" prompt="Señalar el código de la finalidad de acuerdo a la clasificación funcional del gasto publicada en el DOF el 27 de diciembre de 2010." sqref="D8:D9"/>
    <dataValidation allowBlank="1" showInputMessage="1" showErrorMessage="1" prompt="Señalar la estrategia transversal a la que se encuentra alineada el programa." sqref="C8:C9"/>
    <dataValidation allowBlank="1" showInputMessage="1" showErrorMessage="1" prompt="Señalar el eje al que se encuentra alineado el programa." sqref="B8:B9"/>
    <dataValidation allowBlank="1" showInputMessage="1" showErrorMessage="1" prompt="Valor absoluto y relativo que registre el gasto con relación a la meta anual." sqref="U7:Y7"/>
    <dataValidation allowBlank="1" showInputMessage="1" showErrorMessage="1" prompt="Nivel cuantificable anual de las metas aprobadas y modificadas." sqref="P7:T7"/>
  </dataValidations>
  <printOptions horizontalCentered="1"/>
  <pageMargins left="0.70866141732283472" right="0.70866141732283472" top="0.35433070866141736" bottom="0.74803149606299213" header="0.31496062992125984" footer="0.31496062992125984"/>
  <pageSetup scale="44"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20482" r:id="rId4">
          <objectPr defaultSize="0" autoPict="0" r:id="rId5">
            <anchor moveWithCells="1" sizeWithCells="1">
              <from>
                <xdr:col>2</xdr:col>
                <xdr:colOff>19050</xdr:colOff>
                <xdr:row>24</xdr:row>
                <xdr:rowOff>0</xdr:rowOff>
              </from>
              <to>
                <xdr:col>18</xdr:col>
                <xdr:colOff>342900</xdr:colOff>
                <xdr:row>28</xdr:row>
                <xdr:rowOff>9525</xdr:rowOff>
              </to>
            </anchor>
          </objectPr>
        </oleObject>
      </mc:Choice>
      <mc:Fallback>
        <oleObject progId="Excel.Sheet.12" shapeId="20482"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8"/>
  <sheetViews>
    <sheetView showGridLines="0" zoomScaleNormal="100" workbookViewId="0">
      <selection activeCell="D18" sqref="D18"/>
    </sheetView>
  </sheetViews>
  <sheetFormatPr baseColWidth="10" defaultRowHeight="12.75" x14ac:dyDescent="0.2"/>
  <cols>
    <col min="1" max="1" width="51.28515625" style="256" customWidth="1"/>
    <col min="2" max="2" width="27.42578125" style="256" customWidth="1"/>
    <col min="3" max="3" width="46.7109375" style="256" customWidth="1"/>
    <col min="4" max="16384" width="11.42578125" style="256"/>
  </cols>
  <sheetData>
    <row r="1" spans="1:3" s="22" customFormat="1" x14ac:dyDescent="0.2"/>
    <row r="2" spans="1:3" s="22" customFormat="1" x14ac:dyDescent="0.2">
      <c r="A2" s="838" t="s">
        <v>438</v>
      </c>
      <c r="B2" s="838"/>
      <c r="C2" s="838"/>
    </row>
    <row r="3" spans="1:3" s="22" customFormat="1" ht="21.75" customHeight="1" x14ac:dyDescent="0.2">
      <c r="A3" s="838" t="s">
        <v>2153</v>
      </c>
      <c r="B3" s="838"/>
      <c r="C3" s="838"/>
    </row>
    <row r="4" spans="1:3" s="22" customFormat="1" ht="15.75" customHeight="1" x14ac:dyDescent="0.2">
      <c r="A4" s="838"/>
      <c r="B4" s="838"/>
      <c r="C4" s="838"/>
    </row>
    <row r="5" spans="1:3" s="22" customFormat="1" ht="15" customHeight="1" x14ac:dyDescent="0.2">
      <c r="A5" s="26"/>
      <c r="B5" s="26"/>
      <c r="C5" s="26"/>
    </row>
    <row r="6" spans="1:3" s="22" customFormat="1" ht="15" customHeight="1" x14ac:dyDescent="0.2">
      <c r="A6" s="27" t="s">
        <v>3</v>
      </c>
      <c r="B6" s="1028" t="str">
        <f>EA!F7</f>
        <v>Museo Iconográfico del Quijote</v>
      </c>
      <c r="C6" s="1028"/>
    </row>
    <row r="7" spans="1:3" s="22" customFormat="1" ht="15" customHeight="1" thickBot="1" x14ac:dyDescent="0.25">
      <c r="A7" s="26"/>
      <c r="B7" s="26"/>
      <c r="C7" s="26"/>
    </row>
    <row r="8" spans="1:3" s="22" customFormat="1" ht="11.25" customHeight="1" x14ac:dyDescent="0.2">
      <c r="A8" s="1024" t="s">
        <v>435</v>
      </c>
      <c r="B8" s="1026" t="s">
        <v>436</v>
      </c>
      <c r="C8" s="1026" t="s">
        <v>437</v>
      </c>
    </row>
    <row r="9" spans="1:3" s="22" customFormat="1" ht="13.5" thickBot="1" x14ac:dyDescent="0.25">
      <c r="A9" s="1025"/>
      <c r="B9" s="1027"/>
      <c r="C9" s="1027"/>
    </row>
    <row r="10" spans="1:3" s="22" customFormat="1" x14ac:dyDescent="0.2">
      <c r="A10" s="1018"/>
      <c r="B10" s="1021"/>
      <c r="C10" s="1021"/>
    </row>
    <row r="11" spans="1:3" s="22" customFormat="1" ht="15" customHeight="1" x14ac:dyDescent="0.2">
      <c r="A11" s="1019"/>
      <c r="B11" s="1022"/>
      <c r="C11" s="1022"/>
    </row>
    <row r="12" spans="1:3" s="22" customFormat="1" ht="15" customHeight="1" x14ac:dyDescent="0.2">
      <c r="A12" s="1019"/>
      <c r="B12" s="1022"/>
      <c r="C12" s="1022"/>
    </row>
    <row r="13" spans="1:3" s="22" customFormat="1" ht="15" customHeight="1" x14ac:dyDescent="0.2">
      <c r="A13" s="1019"/>
      <c r="B13" s="1022"/>
      <c r="C13" s="1022"/>
    </row>
    <row r="14" spans="1:3" s="22" customFormat="1" ht="15" customHeight="1" x14ac:dyDescent="0.2">
      <c r="A14" s="1019"/>
      <c r="B14" s="1022"/>
      <c r="C14" s="1022"/>
    </row>
    <row r="15" spans="1:3" s="22" customFormat="1" ht="15" customHeight="1" x14ac:dyDescent="0.2">
      <c r="A15" s="1019"/>
      <c r="B15" s="1022"/>
      <c r="C15" s="1022"/>
    </row>
    <row r="16" spans="1:3" s="22" customFormat="1" ht="15" customHeight="1" x14ac:dyDescent="0.2">
      <c r="A16" s="1019"/>
      <c r="B16" s="1022"/>
      <c r="C16" s="1022"/>
    </row>
    <row r="17" spans="1:3" s="22" customFormat="1" ht="15" customHeight="1" x14ac:dyDescent="0.2">
      <c r="A17" s="1019"/>
      <c r="B17" s="1022"/>
      <c r="C17" s="1022"/>
    </row>
    <row r="18" spans="1:3" s="22" customFormat="1" ht="15" customHeight="1" x14ac:dyDescent="0.2">
      <c r="A18" s="1019"/>
      <c r="B18" s="1022"/>
      <c r="C18" s="1022"/>
    </row>
    <row r="19" spans="1:3" s="22" customFormat="1" ht="15" customHeight="1" x14ac:dyDescent="0.2">
      <c r="A19" s="1019"/>
      <c r="B19" s="1022"/>
      <c r="C19" s="1022"/>
    </row>
    <row r="20" spans="1:3" s="22" customFormat="1" ht="15" customHeight="1" x14ac:dyDescent="0.2">
      <c r="A20" s="1019"/>
      <c r="B20" s="1022"/>
      <c r="C20" s="1022"/>
    </row>
    <row r="21" spans="1:3" s="22" customFormat="1" ht="15.75" customHeight="1" thickBot="1" x14ac:dyDescent="0.25">
      <c r="A21" s="1020"/>
      <c r="B21" s="1023"/>
      <c r="C21" s="1023"/>
    </row>
    <row r="22" spans="1:3" s="22" customFormat="1" x14ac:dyDescent="0.2"/>
    <row r="23" spans="1:3" x14ac:dyDescent="0.2">
      <c r="A23" s="16" t="s">
        <v>76</v>
      </c>
    </row>
    <row r="24" spans="1:3" x14ac:dyDescent="0.2">
      <c r="A24" s="22"/>
    </row>
    <row r="25" spans="1:3" x14ac:dyDescent="0.2">
      <c r="A25" s="22"/>
    </row>
    <row r="26" spans="1:3" x14ac:dyDescent="0.2">
      <c r="A26" s="22"/>
      <c r="C26" s="261"/>
    </row>
    <row r="27" spans="1:3" x14ac:dyDescent="0.2">
      <c r="A27" s="22"/>
    </row>
    <row r="28" spans="1:3" x14ac:dyDescent="0.2">
      <c r="A28" s="22"/>
    </row>
  </sheetData>
  <mergeCells count="10">
    <mergeCell ref="A10:A21"/>
    <mergeCell ref="B10:B21"/>
    <mergeCell ref="C10:C21"/>
    <mergeCell ref="A2:C2"/>
    <mergeCell ref="A3:C3"/>
    <mergeCell ref="A4:C4"/>
    <mergeCell ref="A8:A9"/>
    <mergeCell ref="B8:B9"/>
    <mergeCell ref="C8:C9"/>
    <mergeCell ref="B6:C6"/>
  </mergeCells>
  <pageMargins left="0.70866141732283472" right="0.70866141732283472" top="0.74803149606299213" bottom="0.74803149606299213" header="0.31496062992125984" footer="0.31496062992125984"/>
  <pageSetup scale="99"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22531" r:id="rId4">
          <objectPr defaultSize="0" autoPict="0" r:id="rId5">
            <anchor moveWithCells="1" sizeWithCells="1">
              <from>
                <xdr:col>0</xdr:col>
                <xdr:colOff>161925</xdr:colOff>
                <xdr:row>24</xdr:row>
                <xdr:rowOff>114300</xdr:rowOff>
              </from>
              <to>
                <xdr:col>2</xdr:col>
                <xdr:colOff>3076575</xdr:colOff>
                <xdr:row>28</xdr:row>
                <xdr:rowOff>123825</xdr:rowOff>
              </to>
            </anchor>
          </objectPr>
        </oleObject>
      </mc:Choice>
      <mc:Fallback>
        <oleObject progId="Excel.Sheet.12" shapeId="2253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8"/>
  <sheetViews>
    <sheetView showGridLines="0" zoomScale="85" zoomScaleNormal="85" workbookViewId="0">
      <selection activeCell="A3" sqref="A3:C3"/>
    </sheetView>
  </sheetViews>
  <sheetFormatPr baseColWidth="10" defaultRowHeight="12.75" x14ac:dyDescent="0.2"/>
  <cols>
    <col min="1" max="1" width="51.28515625" style="256" customWidth="1"/>
    <col min="2" max="2" width="20" style="256" customWidth="1"/>
    <col min="3" max="3" width="46.7109375" style="256" customWidth="1"/>
    <col min="4" max="16384" width="11.42578125" style="256"/>
  </cols>
  <sheetData>
    <row r="1" spans="1:9" s="22" customFormat="1" x14ac:dyDescent="0.2"/>
    <row r="2" spans="1:9" s="22" customFormat="1" x14ac:dyDescent="0.2">
      <c r="A2" s="838" t="s">
        <v>439</v>
      </c>
      <c r="B2" s="838"/>
      <c r="C2" s="838"/>
    </row>
    <row r="3" spans="1:9" s="22" customFormat="1" ht="20.25" customHeight="1" x14ac:dyDescent="0.2">
      <c r="A3" s="838" t="s">
        <v>2153</v>
      </c>
      <c r="B3" s="838"/>
      <c r="C3" s="838"/>
    </row>
    <row r="4" spans="1:9" s="22" customFormat="1" ht="15.75" customHeight="1" x14ac:dyDescent="0.2">
      <c r="A4" s="838"/>
      <c r="B4" s="838"/>
      <c r="C4" s="838"/>
    </row>
    <row r="5" spans="1:9" s="22" customFormat="1" ht="9.75" customHeight="1" x14ac:dyDescent="0.2">
      <c r="A5" s="26"/>
      <c r="B5" s="26"/>
      <c r="C5" s="26"/>
    </row>
    <row r="6" spans="1:9" s="22" customFormat="1" ht="9.75" customHeight="1" x14ac:dyDescent="0.2">
      <c r="A6" s="27" t="s">
        <v>3</v>
      </c>
      <c r="B6" s="1028" t="str">
        <f>EA!F7</f>
        <v>Museo Iconográfico del Quijote</v>
      </c>
      <c r="C6" s="1028"/>
      <c r="D6" s="28"/>
      <c r="E6" s="28"/>
      <c r="F6" s="28"/>
      <c r="G6" s="28"/>
      <c r="H6" s="28"/>
      <c r="I6" s="29"/>
    </row>
    <row r="7" spans="1:9" s="22" customFormat="1" ht="9.75" customHeight="1" thickBot="1" x14ac:dyDescent="0.25">
      <c r="A7" s="26"/>
      <c r="B7" s="26"/>
      <c r="C7" s="26"/>
    </row>
    <row r="8" spans="1:9" s="22" customFormat="1" x14ac:dyDescent="0.2">
      <c r="A8" s="1029" t="s">
        <v>431</v>
      </c>
      <c r="B8" s="1031" t="s">
        <v>432</v>
      </c>
      <c r="C8" s="1032"/>
    </row>
    <row r="9" spans="1:9" s="22" customFormat="1" ht="13.5" thickBot="1" x14ac:dyDescent="0.25">
      <c r="A9" s="1030"/>
      <c r="B9" s="424" t="s">
        <v>433</v>
      </c>
      <c r="C9" s="425" t="s">
        <v>434</v>
      </c>
    </row>
    <row r="10" spans="1:9" s="22" customFormat="1" x14ac:dyDescent="0.2">
      <c r="A10" s="426"/>
      <c r="B10" s="427"/>
      <c r="C10" s="428"/>
    </row>
    <row r="11" spans="1:9" s="22" customFormat="1" x14ac:dyDescent="0.2">
      <c r="A11" s="426"/>
      <c r="B11" s="427"/>
      <c r="C11" s="428"/>
    </row>
    <row r="12" spans="1:9" s="22" customFormat="1" x14ac:dyDescent="0.2">
      <c r="A12" s="426"/>
      <c r="B12" s="427"/>
      <c r="C12" s="428"/>
    </row>
    <row r="13" spans="1:9" s="22" customFormat="1" x14ac:dyDescent="0.2">
      <c r="A13" s="426"/>
      <c r="B13" s="427"/>
      <c r="C13" s="428"/>
    </row>
    <row r="14" spans="1:9" s="22" customFormat="1" x14ac:dyDescent="0.2">
      <c r="A14" s="426"/>
      <c r="B14" s="427"/>
      <c r="C14" s="428"/>
    </row>
    <row r="15" spans="1:9" s="22" customFormat="1" x14ac:dyDescent="0.2">
      <c r="A15" s="426"/>
      <c r="B15" s="427"/>
      <c r="C15" s="428"/>
    </row>
    <row r="16" spans="1:9" s="22" customFormat="1" x14ac:dyDescent="0.2">
      <c r="A16" s="426"/>
      <c r="B16" s="427"/>
      <c r="C16" s="428"/>
    </row>
    <row r="17" spans="1:3" s="22" customFormat="1" x14ac:dyDescent="0.2">
      <c r="A17" s="426"/>
      <c r="B17" s="427"/>
      <c r="C17" s="428"/>
    </row>
    <row r="18" spans="1:3" s="22" customFormat="1" x14ac:dyDescent="0.2">
      <c r="A18" s="426"/>
      <c r="B18" s="427"/>
      <c r="C18" s="428"/>
    </row>
    <row r="19" spans="1:3" s="22" customFormat="1" x14ac:dyDescent="0.2">
      <c r="A19" s="373"/>
      <c r="B19" s="374"/>
      <c r="C19" s="429"/>
    </row>
    <row r="20" spans="1:3" s="22" customFormat="1" ht="13.5" thickBot="1" x14ac:dyDescent="0.25">
      <c r="A20" s="366"/>
      <c r="B20" s="430"/>
      <c r="C20" s="431"/>
    </row>
    <row r="21" spans="1:3" s="22" customFormat="1" x14ac:dyDescent="0.2">
      <c r="A21" s="374"/>
      <c r="B21" s="374"/>
      <c r="C21" s="374"/>
    </row>
    <row r="22" spans="1:3" s="22" customFormat="1" x14ac:dyDescent="0.2">
      <c r="A22" s="16" t="s">
        <v>76</v>
      </c>
    </row>
    <row r="24" spans="1:3" x14ac:dyDescent="0.2">
      <c r="A24" s="22"/>
    </row>
    <row r="25" spans="1:3" x14ac:dyDescent="0.2">
      <c r="A25" s="22"/>
    </row>
    <row r="26" spans="1:3" x14ac:dyDescent="0.2">
      <c r="A26" s="22"/>
      <c r="C26" s="261"/>
    </row>
    <row r="27" spans="1:3" x14ac:dyDescent="0.2">
      <c r="A27" s="22"/>
    </row>
    <row r="28" spans="1:3" x14ac:dyDescent="0.2">
      <c r="A28" s="22"/>
    </row>
  </sheetData>
  <mergeCells count="6">
    <mergeCell ref="A2:C2"/>
    <mergeCell ref="A3:C3"/>
    <mergeCell ref="A4:C4"/>
    <mergeCell ref="A8:A9"/>
    <mergeCell ref="B8:C8"/>
    <mergeCell ref="B6:C6"/>
  </mergeCells>
  <pageMargins left="0.70866141732283472" right="0.70866141732283472" top="0.74803149606299213" bottom="0.74803149606299213" header="0.31496062992125984" footer="0.31496062992125984"/>
  <pageSetup firstPageNumber="10" orientation="landscape" r:id="rId1"/>
  <headerFooter>
    <oddFooter>&amp;R&amp;P</oddFooter>
  </headerFooter>
  <colBreaks count="1" manualBreakCount="1">
    <brk id="4" max="1048575" man="1"/>
  </colBreaks>
  <drawing r:id="rId2"/>
  <legacyDrawing r:id="rId3"/>
  <oleObjects>
    <mc:AlternateContent xmlns:mc="http://schemas.openxmlformats.org/markup-compatibility/2006">
      <mc:Choice Requires="x14">
        <oleObject progId="Excel.Sheet.12" shapeId="21506" r:id="rId4">
          <objectPr defaultSize="0" autoPict="0" r:id="rId5">
            <anchor moveWithCells="1" sizeWithCells="1">
              <from>
                <xdr:col>0</xdr:col>
                <xdr:colOff>161925</xdr:colOff>
                <xdr:row>55</xdr:row>
                <xdr:rowOff>142875</xdr:rowOff>
              </from>
              <to>
                <xdr:col>7</xdr:col>
                <xdr:colOff>552450</xdr:colOff>
                <xdr:row>59</xdr:row>
                <xdr:rowOff>152400</xdr:rowOff>
              </to>
            </anchor>
          </objectPr>
        </oleObject>
      </mc:Choice>
      <mc:Fallback>
        <oleObject progId="Excel.Sheet.12" shapeId="21506" r:id="rId4"/>
      </mc:Fallback>
    </mc:AlternateContent>
    <mc:AlternateContent xmlns:mc="http://schemas.openxmlformats.org/markup-compatibility/2006">
      <mc:Choice Requires="x14">
        <oleObject progId="Excel.Sheet.12" shapeId="21507" r:id="rId6">
          <objectPr defaultSize="0" autoPict="0" r:id="rId5">
            <anchor moveWithCells="1" sizeWithCells="1">
              <from>
                <xdr:col>0</xdr:col>
                <xdr:colOff>161925</xdr:colOff>
                <xdr:row>23</xdr:row>
                <xdr:rowOff>142875</xdr:rowOff>
              </from>
              <to>
                <xdr:col>2</xdr:col>
                <xdr:colOff>3105150</xdr:colOff>
                <xdr:row>27</xdr:row>
                <xdr:rowOff>152400</xdr:rowOff>
              </to>
            </anchor>
          </objectPr>
        </oleObject>
      </mc:Choice>
      <mc:Fallback>
        <oleObject progId="Excel.Sheet.12" shapeId="21507"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
  <sheetViews>
    <sheetView showGridLines="0" zoomScaleNormal="100" workbookViewId="0">
      <selection activeCell="L13" sqref="L13"/>
    </sheetView>
  </sheetViews>
  <sheetFormatPr baseColWidth="10" defaultRowHeight="40.5" customHeight="1" x14ac:dyDescent="0.25"/>
  <cols>
    <col min="1" max="1" width="25.85546875" customWidth="1"/>
    <col min="2" max="4" width="10.7109375" customWidth="1"/>
    <col min="5" max="5" width="30" customWidth="1"/>
    <col min="7" max="7" width="13.85546875" customWidth="1"/>
  </cols>
  <sheetData>
    <row r="1" spans="1:8" ht="40.5" customHeight="1" x14ac:dyDescent="0.25">
      <c r="A1" s="1035" t="s">
        <v>2195</v>
      </c>
      <c r="B1" s="1036"/>
      <c r="C1" s="1036"/>
      <c r="D1" s="1036"/>
      <c r="E1" s="1036"/>
      <c r="F1" s="1036"/>
      <c r="G1" s="1036"/>
      <c r="H1" s="1037"/>
    </row>
    <row r="2" spans="1:8" ht="40.5" customHeight="1" x14ac:dyDescent="0.25">
      <c r="A2" s="811" t="s">
        <v>75</v>
      </c>
      <c r="B2" s="650" t="s">
        <v>749</v>
      </c>
      <c r="C2" s="811" t="s">
        <v>750</v>
      </c>
      <c r="D2" s="650" t="s">
        <v>751</v>
      </c>
      <c r="E2" s="650" t="s">
        <v>752</v>
      </c>
      <c r="F2" s="650" t="s">
        <v>753</v>
      </c>
      <c r="G2" s="650" t="s">
        <v>754</v>
      </c>
      <c r="H2" s="651" t="s">
        <v>755</v>
      </c>
    </row>
    <row r="3" spans="1:8" ht="25.5" x14ac:dyDescent="0.25">
      <c r="A3" s="637" t="s">
        <v>2132</v>
      </c>
      <c r="B3" s="640"/>
      <c r="C3" s="641" t="s">
        <v>2133</v>
      </c>
      <c r="D3" s="640" t="s">
        <v>2134</v>
      </c>
      <c r="E3" s="634" t="s">
        <v>2193</v>
      </c>
      <c r="F3" s="634"/>
      <c r="G3" s="635"/>
      <c r="H3" s="636">
        <v>146080</v>
      </c>
    </row>
    <row r="4" spans="1:8" ht="25.5" x14ac:dyDescent="0.25">
      <c r="A4" s="666" t="s">
        <v>2132</v>
      </c>
      <c r="B4" s="641"/>
      <c r="C4" s="641" t="s">
        <v>2133</v>
      </c>
      <c r="D4" s="641" t="s">
        <v>2134</v>
      </c>
      <c r="E4" s="637" t="s">
        <v>2192</v>
      </c>
      <c r="F4" s="637"/>
      <c r="G4" s="638"/>
      <c r="H4" s="639">
        <v>60000</v>
      </c>
    </row>
    <row r="5" spans="1:8" ht="25.5" x14ac:dyDescent="0.25">
      <c r="A5" s="666" t="s">
        <v>2132</v>
      </c>
      <c r="B5" s="261"/>
      <c r="C5" s="641" t="s">
        <v>2133</v>
      </c>
      <c r="D5" s="641" t="s">
        <v>2134</v>
      </c>
      <c r="E5" s="637" t="s">
        <v>2194</v>
      </c>
      <c r="F5" s="637"/>
      <c r="G5" s="638"/>
      <c r="H5" s="639">
        <v>40000</v>
      </c>
    </row>
    <row r="6" spans="1:8" ht="15" x14ac:dyDescent="0.25">
      <c r="A6" s="666"/>
      <c r="B6" s="641"/>
      <c r="C6" s="641"/>
      <c r="D6" s="641"/>
      <c r="E6" s="637"/>
      <c r="F6" s="637"/>
      <c r="G6" s="638"/>
      <c r="H6" s="639"/>
    </row>
    <row r="7" spans="1:8" ht="15" x14ac:dyDescent="0.25">
      <c r="A7" s="666"/>
      <c r="B7" s="641"/>
      <c r="C7" s="641"/>
      <c r="D7" s="641"/>
      <c r="E7" s="637"/>
      <c r="F7" s="637"/>
      <c r="G7" s="638"/>
      <c r="H7" s="639"/>
    </row>
    <row r="8" spans="1:8" ht="15" x14ac:dyDescent="0.25">
      <c r="A8" s="666"/>
      <c r="B8" s="641"/>
      <c r="C8" s="641"/>
      <c r="D8" s="641"/>
      <c r="E8" s="637"/>
      <c r="F8" s="637"/>
      <c r="G8" s="638"/>
      <c r="H8" s="639"/>
    </row>
    <row r="9" spans="1:8" ht="16.5" customHeight="1" x14ac:dyDescent="0.25">
      <c r="A9" s="667"/>
      <c r="B9" s="642"/>
      <c r="C9" s="642"/>
      <c r="D9" s="642"/>
      <c r="E9" s="617"/>
      <c r="F9" s="617"/>
      <c r="G9" s="618"/>
      <c r="H9" s="619"/>
    </row>
    <row r="10" spans="1:8" ht="16.5" customHeight="1" x14ac:dyDescent="0.25">
      <c r="A10" s="668"/>
      <c r="B10" s="620"/>
      <c r="C10" s="620"/>
      <c r="D10" s="620"/>
      <c r="E10" s="620"/>
      <c r="F10" s="620"/>
      <c r="G10" s="618"/>
      <c r="H10" s="619"/>
    </row>
    <row r="11" spans="1:8" ht="16.5" customHeight="1" x14ac:dyDescent="0.25">
      <c r="A11" s="668"/>
      <c r="B11" s="620"/>
      <c r="C11" s="620"/>
      <c r="D11" s="620"/>
      <c r="E11" s="620"/>
      <c r="F11" s="620"/>
      <c r="G11" s="618"/>
      <c r="H11" s="619"/>
    </row>
    <row r="12" spans="1:8" ht="16.5" customHeight="1" x14ac:dyDescent="0.25">
      <c r="A12" s="667"/>
      <c r="B12" s="617"/>
      <c r="C12" s="617"/>
      <c r="D12" s="617"/>
      <c r="E12" s="617"/>
      <c r="F12" s="617"/>
      <c r="G12" s="618"/>
      <c r="H12" s="619"/>
    </row>
    <row r="13" spans="1:8" ht="16.5" customHeight="1" x14ac:dyDescent="0.25">
      <c r="A13" s="667"/>
      <c r="B13" s="617"/>
      <c r="C13" s="617"/>
      <c r="D13" s="617"/>
      <c r="E13" s="617"/>
      <c r="F13" s="617"/>
      <c r="G13" s="618"/>
      <c r="H13" s="619"/>
    </row>
    <row r="14" spans="1:8" ht="16.5" customHeight="1" x14ac:dyDescent="0.25">
      <c r="A14" s="667"/>
      <c r="B14" s="617"/>
      <c r="C14" s="617"/>
      <c r="D14" s="617"/>
      <c r="E14" s="617"/>
      <c r="F14" s="617"/>
      <c r="G14" s="621"/>
      <c r="H14" s="619"/>
    </row>
    <row r="15" spans="1:8" ht="16.5" customHeight="1" x14ac:dyDescent="0.25">
      <c r="A15" s="667"/>
      <c r="B15" s="617"/>
      <c r="C15" s="617"/>
      <c r="D15" s="617"/>
      <c r="E15" s="617"/>
      <c r="F15" s="617"/>
      <c r="G15" s="618"/>
      <c r="H15" s="619"/>
    </row>
    <row r="16" spans="1:8" ht="16.5" customHeight="1" x14ac:dyDescent="0.25">
      <c r="A16" s="667"/>
      <c r="B16" s="617"/>
      <c r="C16" s="617"/>
      <c r="D16" s="617"/>
      <c r="E16" s="617"/>
      <c r="F16" s="617"/>
      <c r="G16" s="618"/>
      <c r="H16" s="619"/>
    </row>
    <row r="17" spans="1:8" ht="16.5" customHeight="1" x14ac:dyDescent="0.25">
      <c r="A17" s="669" t="s">
        <v>134</v>
      </c>
      <c r="B17" s="622"/>
      <c r="C17" s="622"/>
      <c r="D17" s="622"/>
      <c r="E17" s="622"/>
      <c r="F17" s="622"/>
      <c r="G17" s="623"/>
      <c r="H17" s="624">
        <f>SUM(H3:H16)</f>
        <v>246080</v>
      </c>
    </row>
    <row r="18" spans="1:8" ht="12.75" customHeight="1" x14ac:dyDescent="0.25"/>
    <row r="19" spans="1:8" ht="12.75" customHeight="1" x14ac:dyDescent="0.25">
      <c r="A19" s="858" t="s">
        <v>76</v>
      </c>
      <c r="B19" s="858"/>
      <c r="C19" s="858"/>
      <c r="D19" s="858"/>
      <c r="E19" s="858"/>
      <c r="F19" s="858"/>
      <c r="G19" s="858"/>
    </row>
    <row r="20" spans="1:8" ht="12.75" customHeight="1" x14ac:dyDescent="0.25">
      <c r="A20" s="56"/>
      <c r="B20" s="77"/>
      <c r="C20" s="78"/>
      <c r="D20" s="78"/>
      <c r="E20" s="616"/>
      <c r="F20" s="79"/>
      <c r="G20" s="77"/>
    </row>
    <row r="21" spans="1:8" ht="12.75" customHeight="1" x14ac:dyDescent="0.25">
      <c r="A21" s="1038"/>
      <c r="B21" s="1038"/>
      <c r="C21" s="78"/>
      <c r="D21" s="625"/>
      <c r="E21" s="625"/>
      <c r="F21" s="625"/>
      <c r="G21" s="625"/>
    </row>
    <row r="22" spans="1:8" ht="12.75" customHeight="1" x14ac:dyDescent="0.25">
      <c r="B22" s="1039"/>
      <c r="C22" s="1039"/>
      <c r="D22" s="626"/>
      <c r="E22" s="626"/>
      <c r="F22" s="1040"/>
      <c r="G22" s="1040"/>
    </row>
    <row r="23" spans="1:8" ht="12.75" customHeight="1" x14ac:dyDescent="0.25">
      <c r="B23" s="1033"/>
      <c r="C23" s="1033"/>
      <c r="D23" s="626"/>
      <c r="E23" s="626"/>
      <c r="F23" s="1034"/>
      <c r="G23" s="1034"/>
    </row>
    <row r="24" spans="1:8" ht="40.5" customHeight="1" x14ac:dyDescent="0.25">
      <c r="A24" s="616"/>
      <c r="B24" s="626"/>
      <c r="C24" s="626"/>
      <c r="D24" s="627"/>
      <c r="E24" s="627"/>
      <c r="F24" s="627"/>
      <c r="G24" s="16"/>
    </row>
  </sheetData>
  <sheetProtection formatCells="0" formatColumns="0" formatRows="0" insertRows="0" deleteRows="0" autoFilter="0"/>
  <mergeCells count="7">
    <mergeCell ref="B23:C23"/>
    <mergeCell ref="F23:G23"/>
    <mergeCell ref="A1:H1"/>
    <mergeCell ref="A19:G19"/>
    <mergeCell ref="A21:B21"/>
    <mergeCell ref="B22:C22"/>
    <mergeCell ref="F22:G22"/>
  </mergeCells>
  <pageMargins left="0.70866141732283472" right="0.70866141732283472" top="0.74803149606299213" bottom="0.74803149606299213" header="0.31496062992125984" footer="0.31496062992125984"/>
  <pageSetup orientation="landscape" r:id="rId1"/>
  <headerFooter>
    <oddFooter>&amp;R&amp;P</oddFooter>
  </headerFooter>
  <drawing r:id="rId2"/>
  <legacyDrawing r:id="rId3"/>
  <oleObjects>
    <mc:AlternateContent xmlns:mc="http://schemas.openxmlformats.org/markup-compatibility/2006">
      <mc:Choice Requires="x14">
        <oleObject progId="Excel.Sheet.12" shapeId="46081" r:id="rId4">
          <objectPr defaultSize="0" autoPict="0" r:id="rId5">
            <anchor moveWithCells="1" sizeWithCells="1">
              <from>
                <xdr:col>0</xdr:col>
                <xdr:colOff>9525</xdr:colOff>
                <xdr:row>22</xdr:row>
                <xdr:rowOff>19050</xdr:rowOff>
              </from>
              <to>
                <xdr:col>7</xdr:col>
                <xdr:colOff>733425</xdr:colOff>
                <xdr:row>23</xdr:row>
                <xdr:rowOff>476250</xdr:rowOff>
              </to>
            </anchor>
          </objectPr>
        </oleObject>
      </mc:Choice>
      <mc:Fallback>
        <oleObject progId="Excel.Sheet.12" shapeId="46081"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9"/>
  <sheetViews>
    <sheetView showGridLines="0" zoomScaleNormal="100" zoomScaleSheetLayoutView="100" workbookViewId="0">
      <selection activeCell="H10" sqref="H10"/>
    </sheetView>
  </sheetViews>
  <sheetFormatPr baseColWidth="10" defaultRowHeight="15" x14ac:dyDescent="0.25"/>
  <cols>
    <col min="1" max="1" width="21.85546875" customWidth="1"/>
    <col min="2" max="2" width="36.7109375" customWidth="1"/>
    <col min="3" max="5" width="21.85546875" customWidth="1"/>
  </cols>
  <sheetData>
    <row r="1" spans="1:5" ht="58.5" customHeight="1" x14ac:dyDescent="0.25">
      <c r="A1" s="1041" t="s">
        <v>2220</v>
      </c>
      <c r="B1" s="1042"/>
      <c r="C1" s="1043"/>
      <c r="D1" s="1043"/>
      <c r="E1" s="1044"/>
    </row>
    <row r="2" spans="1:5" x14ac:dyDescent="0.25">
      <c r="A2" s="652"/>
      <c r="B2" s="653"/>
      <c r="C2" s="1045" t="s">
        <v>761</v>
      </c>
      <c r="D2" s="1046"/>
      <c r="E2" s="654"/>
    </row>
    <row r="3" spans="1:5" x14ac:dyDescent="0.25">
      <c r="A3" s="655" t="s">
        <v>760</v>
      </c>
      <c r="B3" s="656" t="s">
        <v>759</v>
      </c>
      <c r="C3" s="657" t="s">
        <v>758</v>
      </c>
      <c r="D3" s="658" t="s">
        <v>757</v>
      </c>
      <c r="E3" s="659" t="s">
        <v>756</v>
      </c>
    </row>
    <row r="4" spans="1:5" x14ac:dyDescent="0.25">
      <c r="A4" s="633"/>
      <c r="B4" s="632"/>
      <c r="C4" s="632"/>
      <c r="D4" s="632"/>
      <c r="E4" s="631"/>
    </row>
    <row r="5" spans="1:5" x14ac:dyDescent="0.25">
      <c r="A5" s="633"/>
      <c r="B5" s="632"/>
      <c r="C5" s="632"/>
      <c r="D5" s="632"/>
      <c r="E5" s="631"/>
    </row>
    <row r="6" spans="1:5" x14ac:dyDescent="0.25">
      <c r="A6" s="633"/>
      <c r="B6" s="261" t="s">
        <v>542</v>
      </c>
      <c r="C6" s="632"/>
      <c r="D6" s="632"/>
      <c r="E6" s="631"/>
    </row>
    <row r="7" spans="1:5" x14ac:dyDescent="0.25">
      <c r="A7" s="633"/>
      <c r="B7" s="632"/>
      <c r="C7" s="632"/>
      <c r="D7" s="632"/>
      <c r="E7" s="631"/>
    </row>
    <row r="8" spans="1:5" x14ac:dyDescent="0.25">
      <c r="A8" s="633"/>
      <c r="B8" s="632"/>
      <c r="C8" s="632"/>
      <c r="D8" s="632"/>
      <c r="E8" s="631"/>
    </row>
    <row r="9" spans="1:5" x14ac:dyDescent="0.25">
      <c r="A9" s="633"/>
      <c r="B9" s="632"/>
      <c r="C9" s="632"/>
      <c r="D9" s="632"/>
      <c r="E9" s="631"/>
    </row>
    <row r="10" spans="1:5" x14ac:dyDescent="0.25">
      <c r="A10" s="633"/>
      <c r="B10" s="632"/>
      <c r="C10" s="632"/>
      <c r="D10" s="632"/>
      <c r="E10" s="631"/>
    </row>
    <row r="11" spans="1:5" x14ac:dyDescent="0.25">
      <c r="A11" s="633"/>
      <c r="B11" s="632"/>
      <c r="C11" s="632"/>
      <c r="D11" s="632"/>
      <c r="E11" s="631"/>
    </row>
    <row r="12" spans="1:5" x14ac:dyDescent="0.25">
      <c r="A12" s="633"/>
      <c r="B12" s="632"/>
      <c r="C12" s="632"/>
      <c r="D12" s="632"/>
      <c r="E12" s="631"/>
    </row>
    <row r="13" spans="1:5" x14ac:dyDescent="0.25">
      <c r="A13" s="633"/>
      <c r="B13" s="632"/>
      <c r="C13" s="632"/>
      <c r="D13" s="632"/>
      <c r="E13" s="631"/>
    </row>
    <row r="14" spans="1:5" x14ac:dyDescent="0.25">
      <c r="A14" s="633"/>
      <c r="B14" s="632"/>
      <c r="C14" s="632"/>
      <c r="D14" s="632"/>
      <c r="E14" s="631"/>
    </row>
    <row r="15" spans="1:5" x14ac:dyDescent="0.25">
      <c r="A15" s="633"/>
      <c r="B15" s="632"/>
      <c r="C15" s="632"/>
      <c r="D15" s="632"/>
      <c r="E15" s="631"/>
    </row>
    <row r="16" spans="1:5" x14ac:dyDescent="0.25">
      <c r="A16" s="633"/>
      <c r="B16" s="632"/>
      <c r="C16" s="632"/>
      <c r="D16" s="632"/>
      <c r="E16" s="631"/>
    </row>
    <row r="17" spans="1:5" x14ac:dyDescent="0.25">
      <c r="A17" s="633"/>
      <c r="B17" s="632"/>
      <c r="C17" s="632"/>
      <c r="D17" s="632"/>
      <c r="E17" s="631"/>
    </row>
    <row r="18" spans="1:5" x14ac:dyDescent="0.25">
      <c r="A18" s="633"/>
      <c r="B18" s="632"/>
      <c r="C18" s="632"/>
      <c r="D18" s="632"/>
      <c r="E18" s="631"/>
    </row>
    <row r="19" spans="1:5" x14ac:dyDescent="0.25">
      <c r="A19" s="633"/>
      <c r="B19" s="632"/>
      <c r="C19" s="632"/>
      <c r="D19" s="632"/>
      <c r="E19" s="631"/>
    </row>
    <row r="20" spans="1:5" x14ac:dyDescent="0.25">
      <c r="A20" s="633"/>
      <c r="B20" s="632"/>
      <c r="C20" s="632"/>
      <c r="D20" s="632"/>
      <c r="E20" s="631"/>
    </row>
    <row r="21" spans="1:5" x14ac:dyDescent="0.25">
      <c r="A21" s="633"/>
      <c r="B21" s="632"/>
      <c r="C21" s="632"/>
      <c r="D21" s="632"/>
      <c r="E21" s="631"/>
    </row>
    <row r="22" spans="1:5" x14ac:dyDescent="0.25">
      <c r="A22" s="630"/>
      <c r="B22" s="629"/>
      <c r="C22" s="629"/>
      <c r="D22" s="629"/>
      <c r="E22" s="628"/>
    </row>
    <row r="24" spans="1:5" x14ac:dyDescent="0.25">
      <c r="A24" s="858" t="s">
        <v>76</v>
      </c>
      <c r="B24" s="858"/>
      <c r="C24" s="858"/>
      <c r="D24" s="858"/>
      <c r="E24" s="858"/>
    </row>
    <row r="25" spans="1:5" x14ac:dyDescent="0.25">
      <c r="A25" s="56"/>
      <c r="B25" s="77"/>
      <c r="C25" s="78"/>
      <c r="D25" s="78"/>
      <c r="E25" s="616"/>
    </row>
    <row r="26" spans="1:5" x14ac:dyDescent="0.25">
      <c r="C26" s="78"/>
      <c r="D26" s="625"/>
      <c r="E26" s="625"/>
    </row>
    <row r="27" spans="1:5" x14ac:dyDescent="0.25">
      <c r="A27" s="1039"/>
      <c r="B27" s="1039"/>
      <c r="C27" s="626"/>
      <c r="D27" s="1040"/>
      <c r="E27" s="1040"/>
    </row>
    <row r="28" spans="1:5" x14ac:dyDescent="0.25">
      <c r="A28" s="1033"/>
      <c r="B28" s="1033"/>
      <c r="C28" s="626"/>
      <c r="D28" s="1034"/>
      <c r="E28" s="1034"/>
    </row>
    <row r="29" spans="1:5" x14ac:dyDescent="0.25">
      <c r="A29" s="626"/>
      <c r="B29" s="626"/>
      <c r="C29" s="626"/>
      <c r="D29" s="626"/>
      <c r="E29" s="626"/>
    </row>
  </sheetData>
  <mergeCells count="7">
    <mergeCell ref="A28:B28"/>
    <mergeCell ref="D28:E28"/>
    <mergeCell ref="A1:E1"/>
    <mergeCell ref="C2:D2"/>
    <mergeCell ref="A24:E24"/>
    <mergeCell ref="A27:B27"/>
    <mergeCell ref="D27:E27"/>
  </mergeCells>
  <pageMargins left="0.70866141732283472" right="0.70866141732283472" top="0.74803149606299213" bottom="0.74803149606299213" header="0.31496062992125984" footer="0.31496062992125984"/>
  <pageSetup orientation="landscape" r:id="rId1"/>
  <headerFooter>
    <oddFooter>&amp;R&amp;P</oddFooter>
  </headerFooter>
  <drawing r:id="rId2"/>
  <legacyDrawing r:id="rId3"/>
  <oleObjects>
    <mc:AlternateContent xmlns:mc="http://schemas.openxmlformats.org/markup-compatibility/2006">
      <mc:Choice Requires="x14">
        <oleObject progId="Excel.Sheet.12" shapeId="50177" r:id="rId4">
          <objectPr defaultSize="0" autoPict="0" r:id="rId5">
            <anchor moveWithCells="1" sizeWithCells="1">
              <from>
                <xdr:col>0</xdr:col>
                <xdr:colOff>9525</xdr:colOff>
                <xdr:row>25</xdr:row>
                <xdr:rowOff>171450</xdr:rowOff>
              </from>
              <to>
                <xdr:col>4</xdr:col>
                <xdr:colOff>1447800</xdr:colOff>
                <xdr:row>28</xdr:row>
                <xdr:rowOff>171450</xdr:rowOff>
              </to>
            </anchor>
          </objectPr>
        </oleObject>
      </mc:Choice>
      <mc:Fallback>
        <oleObject progId="Excel.Sheet.12" shapeId="50177"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8"/>
  <sheetViews>
    <sheetView showGridLines="0" zoomScaleNormal="100" workbookViewId="0">
      <selection activeCell="G22" sqref="G22"/>
    </sheetView>
  </sheetViews>
  <sheetFormatPr baseColWidth="10" defaultRowHeight="12.75" x14ac:dyDescent="0.2"/>
  <cols>
    <col min="1" max="1" width="44.28515625" style="256" customWidth="1"/>
    <col min="2" max="2" width="16.140625" style="256" bestFit="1" customWidth="1"/>
    <col min="3" max="3" width="27.7109375" style="256" bestFit="1" customWidth="1"/>
    <col min="4" max="4" width="26.5703125" style="256" bestFit="1" customWidth="1"/>
    <col min="5" max="5" width="10.5703125" style="256" bestFit="1" customWidth="1"/>
    <col min="6" max="16384" width="11.42578125" style="256"/>
  </cols>
  <sheetData>
    <row r="1" spans="1:5" s="22" customFormat="1" x14ac:dyDescent="0.2"/>
    <row r="2" spans="1:5" s="22" customFormat="1" x14ac:dyDescent="0.2">
      <c r="A2" s="838" t="s">
        <v>735</v>
      </c>
      <c r="B2" s="838"/>
      <c r="C2" s="838"/>
      <c r="D2" s="838"/>
      <c r="E2" s="838"/>
    </row>
    <row r="3" spans="1:5" s="22" customFormat="1" ht="21.75" customHeight="1" x14ac:dyDescent="0.2">
      <c r="A3" s="838" t="s">
        <v>2153</v>
      </c>
      <c r="B3" s="838"/>
      <c r="C3" s="838"/>
      <c r="D3" s="838"/>
      <c r="E3" s="838"/>
    </row>
    <row r="4" spans="1:5" s="22" customFormat="1" ht="15.75" customHeight="1" x14ac:dyDescent="0.2">
      <c r="A4" s="838"/>
      <c r="B4" s="838"/>
      <c r="C4" s="838"/>
      <c r="D4" s="838"/>
      <c r="E4" s="838"/>
    </row>
    <row r="5" spans="1:5" s="22" customFormat="1" ht="15" customHeight="1" x14ac:dyDescent="0.2">
      <c r="A5" s="26"/>
      <c r="B5" s="26"/>
      <c r="C5" s="26"/>
    </row>
    <row r="6" spans="1:5" s="22" customFormat="1" ht="15" customHeight="1" x14ac:dyDescent="0.2">
      <c r="A6" s="27" t="s">
        <v>3</v>
      </c>
      <c r="B6" s="1028" t="str">
        <f>[2]EA!F7</f>
        <v>Museo Iconográfico del Quijote</v>
      </c>
      <c r="C6" s="1028"/>
    </row>
    <row r="7" spans="1:5" s="22" customFormat="1" ht="15" customHeight="1" thickBot="1" x14ac:dyDescent="0.25">
      <c r="A7" s="26"/>
      <c r="B7" s="26"/>
      <c r="C7" s="26"/>
    </row>
    <row r="8" spans="1:5" s="22" customFormat="1" ht="11.25" customHeight="1" x14ac:dyDescent="0.2">
      <c r="A8" s="1024" t="s">
        <v>736</v>
      </c>
      <c r="B8" s="1026" t="s">
        <v>737</v>
      </c>
      <c r="C8" s="1047" t="s">
        <v>738</v>
      </c>
      <c r="D8" s="1026" t="s">
        <v>739</v>
      </c>
      <c r="E8" s="1026" t="s">
        <v>740</v>
      </c>
    </row>
    <row r="9" spans="1:5" s="22" customFormat="1" ht="15.75" customHeight="1" thickBot="1" x14ac:dyDescent="0.25">
      <c r="A9" s="1025"/>
      <c r="B9" s="1027"/>
      <c r="C9" s="1048"/>
      <c r="D9" s="1027"/>
      <c r="E9" s="1027"/>
    </row>
    <row r="10" spans="1:5" s="22" customFormat="1" x14ac:dyDescent="0.2">
      <c r="A10" s="590"/>
      <c r="B10" s="590"/>
      <c r="C10" s="590"/>
      <c r="D10" s="590"/>
      <c r="E10" s="590"/>
    </row>
    <row r="11" spans="1:5" s="22" customFormat="1" ht="15" customHeight="1" x14ac:dyDescent="0.2">
      <c r="A11" s="591" t="s">
        <v>616</v>
      </c>
      <c r="B11" s="592">
        <v>100605182</v>
      </c>
      <c r="C11" s="591" t="s">
        <v>741</v>
      </c>
      <c r="D11" s="591" t="s">
        <v>742</v>
      </c>
      <c r="E11" s="591" t="s">
        <v>743</v>
      </c>
    </row>
    <row r="12" spans="1:5" s="22" customFormat="1" ht="15" customHeight="1" x14ac:dyDescent="0.2">
      <c r="A12" s="591" t="s">
        <v>615</v>
      </c>
      <c r="B12" s="591">
        <v>65502759093</v>
      </c>
      <c r="C12" s="591" t="s">
        <v>744</v>
      </c>
      <c r="D12" s="591" t="s">
        <v>745</v>
      </c>
      <c r="E12" s="591" t="s">
        <v>746</v>
      </c>
    </row>
    <row r="13" spans="1:5" s="22" customFormat="1" ht="15" customHeight="1" x14ac:dyDescent="0.2">
      <c r="A13" s="591" t="s">
        <v>2151</v>
      </c>
      <c r="B13" s="591">
        <v>82500799895</v>
      </c>
      <c r="C13" s="591" t="s">
        <v>744</v>
      </c>
      <c r="D13" s="591" t="s">
        <v>745</v>
      </c>
      <c r="E13" s="591" t="s">
        <v>743</v>
      </c>
    </row>
    <row r="14" spans="1:5" s="22" customFormat="1" ht="15" customHeight="1" x14ac:dyDescent="0.2">
      <c r="A14" s="591"/>
      <c r="B14" s="591"/>
      <c r="C14" s="591"/>
      <c r="D14" s="591"/>
      <c r="E14" s="591"/>
    </row>
    <row r="15" spans="1:5" s="22" customFormat="1" ht="15" customHeight="1" x14ac:dyDescent="0.2">
      <c r="A15" s="591"/>
      <c r="B15" s="591"/>
      <c r="C15" s="591"/>
      <c r="D15" s="591"/>
      <c r="E15" s="591"/>
    </row>
    <row r="16" spans="1:5" s="22" customFormat="1" ht="15" customHeight="1" x14ac:dyDescent="0.2">
      <c r="A16" s="591"/>
      <c r="B16" s="591"/>
      <c r="C16" s="591"/>
      <c r="D16" s="591"/>
      <c r="E16" s="591"/>
    </row>
    <row r="17" spans="1:5" s="22" customFormat="1" ht="15" customHeight="1" x14ac:dyDescent="0.2">
      <c r="A17" s="591"/>
      <c r="B17" s="591"/>
      <c r="C17" s="591"/>
      <c r="D17" s="591"/>
      <c r="E17" s="591"/>
    </row>
    <row r="18" spans="1:5" s="22" customFormat="1" ht="15" customHeight="1" x14ac:dyDescent="0.2">
      <c r="A18" s="591"/>
      <c r="B18" s="591"/>
      <c r="C18" s="591"/>
      <c r="D18" s="591"/>
      <c r="E18" s="591"/>
    </row>
    <row r="19" spans="1:5" s="22" customFormat="1" ht="15" customHeight="1" x14ac:dyDescent="0.2">
      <c r="A19" s="591"/>
      <c r="B19" s="591"/>
      <c r="C19" s="591"/>
      <c r="D19" s="591"/>
      <c r="E19" s="591"/>
    </row>
    <row r="20" spans="1:5" s="22" customFormat="1" ht="15" customHeight="1" x14ac:dyDescent="0.2">
      <c r="A20" s="591"/>
      <c r="B20" s="591"/>
      <c r="C20" s="591"/>
      <c r="D20" s="591"/>
      <c r="E20" s="591"/>
    </row>
    <row r="21" spans="1:5" s="22" customFormat="1" ht="15.75" customHeight="1" thickBot="1" x14ac:dyDescent="0.25">
      <c r="A21" s="593"/>
      <c r="B21" s="593"/>
      <c r="C21" s="593"/>
      <c r="D21" s="593"/>
      <c r="E21" s="593"/>
    </row>
    <row r="22" spans="1:5" s="22" customFormat="1" x14ac:dyDescent="0.2"/>
    <row r="23" spans="1:5" x14ac:dyDescent="0.2">
      <c r="A23" s="16" t="s">
        <v>76</v>
      </c>
    </row>
    <row r="24" spans="1:5" x14ac:dyDescent="0.2">
      <c r="A24" s="22"/>
    </row>
    <row r="25" spans="1:5" x14ac:dyDescent="0.2">
      <c r="A25" s="22"/>
    </row>
    <row r="26" spans="1:5" x14ac:dyDescent="0.2">
      <c r="A26" s="22"/>
      <c r="C26" s="261"/>
    </row>
    <row r="27" spans="1:5" x14ac:dyDescent="0.2">
      <c r="A27" s="22"/>
    </row>
    <row r="28" spans="1:5" x14ac:dyDescent="0.2">
      <c r="A28" s="22"/>
    </row>
  </sheetData>
  <mergeCells count="9">
    <mergeCell ref="A2:E2"/>
    <mergeCell ref="A3:E3"/>
    <mergeCell ref="A4:E4"/>
    <mergeCell ref="B6:C6"/>
    <mergeCell ref="A8:A9"/>
    <mergeCell ref="B8:B9"/>
    <mergeCell ref="C8:C9"/>
    <mergeCell ref="D8:D9"/>
    <mergeCell ref="E8:E9"/>
  </mergeCells>
  <pageMargins left="0.70866141732283472" right="0.70866141732283472" top="0.74803149606299213" bottom="0.74803149606299213" header="0.31496062992125984" footer="0.31496062992125984"/>
  <pageSetup scale="99" firstPageNumber="10" orientation="landscape" r:id="rId1"/>
  <headerFooter>
    <oddFooter>&amp;R&amp;P</oddFooter>
  </headerFooter>
  <drawing r:id="rId2"/>
  <legacyDrawing r:id="rId3"/>
  <oleObjects>
    <mc:AlternateContent xmlns:mc="http://schemas.openxmlformats.org/markup-compatibility/2006">
      <mc:Choice Requires="x14">
        <oleObject progId="Excel.Sheet.12" shapeId="41985" r:id="rId4">
          <objectPr defaultSize="0" autoPict="0" r:id="rId5">
            <anchor moveWithCells="1" sizeWithCells="1">
              <from>
                <xdr:col>0</xdr:col>
                <xdr:colOff>161925</xdr:colOff>
                <xdr:row>24</xdr:row>
                <xdr:rowOff>114300</xdr:rowOff>
              </from>
              <to>
                <xdr:col>5</xdr:col>
                <xdr:colOff>85725</xdr:colOff>
                <xdr:row>28</xdr:row>
                <xdr:rowOff>123825</xdr:rowOff>
              </to>
            </anchor>
          </objectPr>
        </oleObject>
      </mc:Choice>
      <mc:Fallback>
        <oleObject progId="Excel.Sheet.12" shapeId="41985"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95"/>
  <sheetViews>
    <sheetView zoomScale="85" zoomScaleNormal="85" workbookViewId="0">
      <selection activeCell="D10" sqref="D10"/>
    </sheetView>
  </sheetViews>
  <sheetFormatPr baseColWidth="10" defaultRowHeight="12.75" x14ac:dyDescent="0.2"/>
  <cols>
    <col min="1" max="1" width="11.42578125" style="594"/>
    <col min="2" max="2" width="23.42578125" style="594" bestFit="1" customWidth="1"/>
    <col min="3" max="5" width="15.7109375" style="594" customWidth="1"/>
    <col min="6" max="6" width="33.85546875" style="594" customWidth="1"/>
    <col min="7" max="8" width="15.7109375" style="594" customWidth="1"/>
    <col min="9" max="16384" width="11.42578125" style="594"/>
  </cols>
  <sheetData>
    <row r="2" spans="1:9" ht="12.75" customHeight="1" x14ac:dyDescent="0.2">
      <c r="A2" s="838" t="s">
        <v>747</v>
      </c>
      <c r="B2" s="838"/>
      <c r="C2" s="838"/>
      <c r="D2" s="838"/>
      <c r="E2" s="838"/>
      <c r="F2" s="838"/>
      <c r="G2" s="838"/>
      <c r="H2" s="838"/>
    </row>
    <row r="3" spans="1:9" x14ac:dyDescent="0.2">
      <c r="A3" s="1050" t="s">
        <v>2196</v>
      </c>
      <c r="B3" s="1050"/>
      <c r="C3" s="1050"/>
      <c r="D3" s="1050"/>
      <c r="E3" s="1050"/>
      <c r="F3" s="1050"/>
      <c r="G3" s="1050"/>
      <c r="H3" s="1050"/>
    </row>
    <row r="4" spans="1:9" x14ac:dyDescent="0.2">
      <c r="A4" s="1050"/>
      <c r="B4" s="1050"/>
      <c r="C4" s="1050"/>
      <c r="D4" s="1050"/>
      <c r="E4" s="1050"/>
      <c r="F4" s="1050"/>
      <c r="G4" s="1050"/>
      <c r="H4" s="1050"/>
    </row>
    <row r="5" spans="1:9" x14ac:dyDescent="0.2">
      <c r="A5" s="595" t="s">
        <v>130</v>
      </c>
      <c r="B5" s="228"/>
      <c r="C5" s="228"/>
      <c r="D5" s="228"/>
      <c r="E5" s="228"/>
      <c r="F5" s="228"/>
      <c r="G5" s="228"/>
      <c r="H5" s="228"/>
    </row>
    <row r="6" spans="1:9" ht="15" customHeight="1" x14ac:dyDescent="0.2">
      <c r="A6" s="596"/>
      <c r="B6" s="27" t="s">
        <v>3</v>
      </c>
      <c r="C6" s="1028" t="str">
        <f>EA!F7</f>
        <v>Museo Iconográfico del Quijote</v>
      </c>
      <c r="D6" s="1028"/>
      <c r="E6" s="1028"/>
      <c r="F6" s="127"/>
      <c r="G6" s="596"/>
      <c r="H6" s="596"/>
    </row>
    <row r="7" spans="1:9" ht="13.5" thickBot="1" x14ac:dyDescent="0.25">
      <c r="A7" s="22"/>
      <c r="B7" s="22"/>
      <c r="C7" s="22"/>
      <c r="D7" s="22"/>
      <c r="E7" s="22"/>
      <c r="F7" s="22"/>
      <c r="G7" s="22"/>
      <c r="H7" s="22"/>
    </row>
    <row r="8" spans="1:9" x14ac:dyDescent="0.2">
      <c r="A8" s="680">
        <v>1</v>
      </c>
      <c r="B8" s="681" t="s">
        <v>716</v>
      </c>
      <c r="C8" s="682"/>
      <c r="D8" s="683">
        <v>1864466.79</v>
      </c>
      <c r="E8" s="684">
        <v>6</v>
      </c>
      <c r="F8" s="681" t="s">
        <v>717</v>
      </c>
      <c r="G8" s="682"/>
      <c r="H8" s="685">
        <v>1864466.79</v>
      </c>
      <c r="I8" s="597"/>
    </row>
    <row r="9" spans="1:9" x14ac:dyDescent="0.2">
      <c r="A9" s="686"/>
      <c r="B9" s="670"/>
      <c r="C9" s="799"/>
      <c r="D9" s="799"/>
      <c r="E9" s="798"/>
      <c r="F9" s="670"/>
      <c r="G9" s="799"/>
      <c r="H9" s="687"/>
    </row>
    <row r="10" spans="1:9" x14ac:dyDescent="0.2">
      <c r="A10" s="686"/>
      <c r="B10" s="670" t="s">
        <v>718</v>
      </c>
      <c r="C10" s="799"/>
      <c r="D10" s="799"/>
      <c r="E10" s="798"/>
      <c r="F10" s="670" t="s">
        <v>718</v>
      </c>
      <c r="G10" s="799"/>
      <c r="H10" s="687"/>
    </row>
    <row r="11" spans="1:9" x14ac:dyDescent="0.2">
      <c r="A11" s="686">
        <v>2</v>
      </c>
      <c r="B11" s="670" t="s">
        <v>719</v>
      </c>
      <c r="C11" s="799"/>
      <c r="D11" s="671"/>
      <c r="E11" s="798">
        <v>7</v>
      </c>
      <c r="F11" s="670" t="s">
        <v>720</v>
      </c>
      <c r="G11" s="799"/>
      <c r="H11" s="688"/>
    </row>
    <row r="12" spans="1:9" x14ac:dyDescent="0.2">
      <c r="A12" s="689"/>
      <c r="B12" s="670" t="s">
        <v>721</v>
      </c>
      <c r="C12" s="799"/>
      <c r="D12" s="671"/>
      <c r="E12" s="799"/>
      <c r="F12" s="670" t="s">
        <v>722</v>
      </c>
      <c r="G12" s="799"/>
      <c r="H12" s="688"/>
    </row>
    <row r="13" spans="1:9" x14ac:dyDescent="0.2">
      <c r="A13" s="689"/>
      <c r="B13" s="670" t="s">
        <v>723</v>
      </c>
      <c r="C13" s="799"/>
      <c r="D13" s="671"/>
      <c r="E13" s="799"/>
      <c r="F13" s="670"/>
      <c r="G13" s="799"/>
      <c r="H13" s="688"/>
      <c r="I13" s="598"/>
    </row>
    <row r="14" spans="1:9" x14ac:dyDescent="0.2">
      <c r="A14" s="689"/>
      <c r="B14" s="799"/>
      <c r="C14" s="799"/>
      <c r="D14" s="78"/>
      <c r="E14" s="799"/>
      <c r="F14" s="599"/>
      <c r="G14" s="799"/>
      <c r="H14" s="688"/>
      <c r="I14" s="598"/>
    </row>
    <row r="15" spans="1:9" x14ac:dyDescent="0.2">
      <c r="A15" s="689"/>
      <c r="B15" s="799"/>
      <c r="C15" s="799"/>
      <c r="D15" s="78"/>
      <c r="E15" s="799"/>
      <c r="F15" s="599"/>
      <c r="G15" s="799"/>
      <c r="H15" s="688"/>
      <c r="I15" s="598"/>
    </row>
    <row r="16" spans="1:9" x14ac:dyDescent="0.2">
      <c r="A16" s="689"/>
      <c r="B16" s="799"/>
      <c r="C16" s="799"/>
      <c r="D16" s="78"/>
      <c r="E16" s="799"/>
      <c r="F16" s="599"/>
      <c r="G16" s="799"/>
      <c r="H16" s="688"/>
      <c r="I16" s="598"/>
    </row>
    <row r="17" spans="1:12" x14ac:dyDescent="0.2">
      <c r="A17" s="689"/>
      <c r="B17" s="799"/>
      <c r="C17" s="799"/>
      <c r="D17" s="672"/>
      <c r="E17" s="799"/>
      <c r="F17" s="799"/>
      <c r="G17" s="799"/>
      <c r="H17" s="687"/>
    </row>
    <row r="18" spans="1:12" x14ac:dyDescent="0.2">
      <c r="A18" s="689"/>
      <c r="B18" s="799"/>
      <c r="C18" s="799"/>
      <c r="D18" s="447"/>
      <c r="E18" s="799"/>
      <c r="F18" s="799"/>
      <c r="G18" s="799"/>
      <c r="H18" s="687"/>
    </row>
    <row r="19" spans="1:12" x14ac:dyDescent="0.2">
      <c r="A19" s="689"/>
      <c r="B19" s="670" t="s">
        <v>724</v>
      </c>
      <c r="C19" s="799"/>
      <c r="D19" s="600">
        <f>SUM(D14:D17)</f>
        <v>0</v>
      </c>
      <c r="E19" s="799"/>
      <c r="F19" s="670" t="s">
        <v>724</v>
      </c>
      <c r="G19" s="799"/>
      <c r="H19" s="690">
        <f>SUM(H11:H16)</f>
        <v>0</v>
      </c>
    </row>
    <row r="20" spans="1:12" x14ac:dyDescent="0.2">
      <c r="A20" s="689"/>
      <c r="B20" s="670"/>
      <c r="C20" s="799"/>
      <c r="D20" s="126"/>
      <c r="E20" s="799"/>
      <c r="F20" s="670"/>
      <c r="G20" s="799"/>
      <c r="H20" s="691"/>
    </row>
    <row r="21" spans="1:12" x14ac:dyDescent="0.2">
      <c r="A21" s="686">
        <v>3</v>
      </c>
      <c r="B21" s="670" t="s">
        <v>725</v>
      </c>
      <c r="C21" s="799"/>
      <c r="D21" s="601">
        <f>SUM(D8+D19)</f>
        <v>1864466.79</v>
      </c>
      <c r="E21" s="798">
        <v>8</v>
      </c>
      <c r="F21" s="670" t="s">
        <v>725</v>
      </c>
      <c r="G21" s="799"/>
      <c r="H21" s="690">
        <f>SUM(H8+H19)</f>
        <v>1864466.79</v>
      </c>
      <c r="K21" s="602"/>
      <c r="L21" s="603"/>
    </row>
    <row r="22" spans="1:12" x14ac:dyDescent="0.2">
      <c r="A22" s="692"/>
      <c r="B22" s="607"/>
      <c r="C22" s="673"/>
      <c r="D22" s="673"/>
      <c r="E22" s="673"/>
      <c r="F22" s="607"/>
      <c r="G22" s="673"/>
      <c r="H22" s="693"/>
      <c r="K22" s="602"/>
      <c r="L22" s="603"/>
    </row>
    <row r="23" spans="1:12" x14ac:dyDescent="0.2">
      <c r="A23" s="692"/>
      <c r="B23" s="607"/>
      <c r="C23" s="673"/>
      <c r="D23" s="673"/>
      <c r="E23" s="673"/>
      <c r="F23" s="607"/>
      <c r="G23" s="673"/>
      <c r="H23" s="693"/>
      <c r="K23" s="602"/>
      <c r="L23" s="603"/>
    </row>
    <row r="24" spans="1:12" x14ac:dyDescent="0.2">
      <c r="A24" s="692"/>
      <c r="B24" s="607"/>
      <c r="C24" s="673"/>
      <c r="D24" s="673"/>
      <c r="E24" s="673"/>
      <c r="F24" s="607" t="s">
        <v>730</v>
      </c>
      <c r="G24" s="673"/>
      <c r="H24" s="693"/>
      <c r="K24" s="602"/>
      <c r="L24" s="603"/>
    </row>
    <row r="25" spans="1:12" x14ac:dyDescent="0.2">
      <c r="A25" s="692"/>
      <c r="B25" s="607"/>
      <c r="C25" s="673"/>
      <c r="D25" s="673"/>
      <c r="E25" s="673"/>
      <c r="F25" s="607"/>
      <c r="G25" s="673"/>
      <c r="H25" s="693"/>
    </row>
    <row r="26" spans="1:12" x14ac:dyDescent="0.2">
      <c r="A26" s="692"/>
      <c r="B26" s="607"/>
      <c r="C26" s="673"/>
      <c r="D26" s="673"/>
      <c r="E26" s="673"/>
      <c r="F26" s="607"/>
      <c r="G26" s="673"/>
      <c r="H26" s="693"/>
    </row>
    <row r="27" spans="1:12" x14ac:dyDescent="0.2">
      <c r="A27" s="692"/>
      <c r="B27" s="607"/>
      <c r="C27" s="673"/>
      <c r="D27" s="673"/>
      <c r="E27" s="673"/>
      <c r="F27" s="607"/>
      <c r="G27" s="673"/>
      <c r="H27" s="693"/>
    </row>
    <row r="28" spans="1:12" x14ac:dyDescent="0.2">
      <c r="A28" s="692"/>
      <c r="B28" s="607"/>
      <c r="C28" s="673"/>
      <c r="D28" s="673"/>
      <c r="E28" s="673"/>
      <c r="F28" s="607"/>
      <c r="G28" s="673"/>
      <c r="H28" s="694"/>
      <c r="K28" s="602"/>
      <c r="L28" s="605"/>
    </row>
    <row r="29" spans="1:12" x14ac:dyDescent="0.2">
      <c r="A29" s="695">
        <v>4</v>
      </c>
      <c r="B29" s="607" t="s">
        <v>726</v>
      </c>
      <c r="C29" s="673"/>
      <c r="D29" s="674"/>
      <c r="E29" s="675">
        <v>9</v>
      </c>
      <c r="F29" s="607" t="s">
        <v>727</v>
      </c>
      <c r="G29" s="673"/>
      <c r="H29" s="694"/>
      <c r="I29" s="602"/>
      <c r="K29" s="602"/>
      <c r="L29" s="605"/>
    </row>
    <row r="30" spans="1:12" x14ac:dyDescent="0.2">
      <c r="A30" s="692"/>
      <c r="B30" s="607" t="s">
        <v>731</v>
      </c>
      <c r="C30" s="673"/>
      <c r="D30" s="604"/>
      <c r="E30" s="673"/>
      <c r="F30" s="607" t="s">
        <v>728</v>
      </c>
      <c r="G30" s="673"/>
      <c r="H30" s="696"/>
      <c r="K30" s="602"/>
    </row>
    <row r="31" spans="1:12" x14ac:dyDescent="0.2">
      <c r="A31" s="692"/>
      <c r="B31" s="607" t="s">
        <v>732</v>
      </c>
      <c r="C31" s="673"/>
      <c r="D31" s="604"/>
      <c r="E31" s="673"/>
      <c r="F31" s="673"/>
      <c r="G31" s="673"/>
      <c r="H31" s="697"/>
      <c r="K31" s="602"/>
    </row>
    <row r="32" spans="1:12" x14ac:dyDescent="0.2">
      <c r="A32" s="692"/>
      <c r="B32" s="607"/>
      <c r="C32" s="673"/>
      <c r="D32" s="676"/>
      <c r="E32" s="673"/>
      <c r="F32" s="677"/>
      <c r="G32" s="673"/>
      <c r="H32" s="698"/>
      <c r="K32" s="602"/>
    </row>
    <row r="33" spans="1:12" ht="15" x14ac:dyDescent="0.25">
      <c r="A33" s="692"/>
      <c r="B33" s="799"/>
      <c r="C33" s="673"/>
      <c r="D33" s="802"/>
      <c r="E33" s="673"/>
      <c r="F33" s="677"/>
      <c r="G33" s="673"/>
      <c r="H33" s="698"/>
      <c r="K33" s="602"/>
    </row>
    <row r="34" spans="1:12" x14ac:dyDescent="0.2">
      <c r="A34" s="692"/>
      <c r="B34" s="673"/>
      <c r="C34" s="673"/>
      <c r="D34" s="676"/>
      <c r="E34" s="673"/>
      <c r="F34" s="677"/>
      <c r="G34" s="673"/>
      <c r="H34" s="698"/>
      <c r="K34" s="602"/>
    </row>
    <row r="35" spans="1:12" x14ac:dyDescent="0.2">
      <c r="A35" s="692"/>
      <c r="B35" s="673"/>
      <c r="C35" s="673"/>
      <c r="D35" s="676"/>
      <c r="E35" s="673"/>
      <c r="F35" s="678"/>
      <c r="G35" s="673"/>
      <c r="H35" s="698"/>
      <c r="K35" s="602"/>
    </row>
    <row r="36" spans="1:12" x14ac:dyDescent="0.2">
      <c r="A36" s="692"/>
      <c r="B36" s="673"/>
      <c r="C36" s="673"/>
      <c r="D36" s="676"/>
      <c r="E36" s="673"/>
      <c r="F36" s="678"/>
      <c r="G36" s="673"/>
      <c r="H36" s="697"/>
      <c r="K36" s="602"/>
    </row>
    <row r="37" spans="1:12" x14ac:dyDescent="0.2">
      <c r="A37" s="692"/>
      <c r="B37" s="673"/>
      <c r="C37" s="673"/>
      <c r="D37" s="604"/>
      <c r="E37" s="673"/>
      <c r="F37" s="678"/>
      <c r="G37" s="673"/>
      <c r="H37" s="697"/>
      <c r="K37" s="602"/>
    </row>
    <row r="38" spans="1:12" x14ac:dyDescent="0.2">
      <c r="A38" s="692"/>
      <c r="B38" s="607"/>
      <c r="C38" s="673"/>
      <c r="D38" s="604"/>
      <c r="E38" s="673"/>
      <c r="F38" s="678"/>
      <c r="G38" s="673"/>
      <c r="H38" s="697"/>
      <c r="K38" s="602"/>
    </row>
    <row r="39" spans="1:12" x14ac:dyDescent="0.2">
      <c r="A39" s="692"/>
      <c r="B39" s="607"/>
      <c r="C39" s="673"/>
      <c r="D39" s="674"/>
      <c r="E39" s="673"/>
      <c r="F39" s="678"/>
      <c r="G39" s="673"/>
      <c r="H39" s="697"/>
      <c r="K39" s="602"/>
    </row>
    <row r="40" spans="1:12" x14ac:dyDescent="0.2">
      <c r="A40" s="692"/>
      <c r="B40" s="607"/>
      <c r="C40" s="673"/>
      <c r="D40" s="674"/>
      <c r="E40" s="673"/>
      <c r="F40" s="678"/>
      <c r="G40" s="673"/>
      <c r="H40" s="697"/>
      <c r="K40" s="602"/>
    </row>
    <row r="41" spans="1:12" x14ac:dyDescent="0.2">
      <c r="A41" s="692"/>
      <c r="B41" s="607"/>
      <c r="C41" s="673"/>
      <c r="D41" s="674"/>
      <c r="E41" s="673"/>
      <c r="F41" s="678"/>
      <c r="G41" s="673"/>
      <c r="H41" s="697"/>
      <c r="K41" s="602"/>
    </row>
    <row r="42" spans="1:12" x14ac:dyDescent="0.2">
      <c r="A42" s="692"/>
      <c r="B42" s="607" t="s">
        <v>724</v>
      </c>
      <c r="C42" s="673"/>
      <c r="D42" s="606">
        <f>SUM(D30:D41)</f>
        <v>0</v>
      </c>
      <c r="E42" s="673"/>
      <c r="F42" s="607" t="s">
        <v>724</v>
      </c>
      <c r="G42" s="673"/>
      <c r="H42" s="699">
        <f>SUM(H29:H38)</f>
        <v>0</v>
      </c>
      <c r="I42" s="603"/>
      <c r="K42" s="602"/>
      <c r="L42" s="605"/>
    </row>
    <row r="43" spans="1:12" x14ac:dyDescent="0.2">
      <c r="A43" s="692"/>
      <c r="B43" s="607"/>
      <c r="C43" s="673"/>
      <c r="D43" s="679"/>
      <c r="E43" s="673"/>
      <c r="F43" s="607"/>
      <c r="G43" s="673"/>
      <c r="H43" s="693"/>
      <c r="I43" s="603"/>
      <c r="K43" s="602"/>
      <c r="L43" s="605"/>
    </row>
    <row r="44" spans="1:12" x14ac:dyDescent="0.2">
      <c r="A44" s="695">
        <v>5</v>
      </c>
      <c r="B44" s="607" t="s">
        <v>729</v>
      </c>
      <c r="C44" s="673"/>
      <c r="D44" s="606">
        <f>SUM(D21-D42)</f>
        <v>1864466.79</v>
      </c>
      <c r="E44" s="675">
        <v>10</v>
      </c>
      <c r="F44" s="607" t="s">
        <v>729</v>
      </c>
      <c r="G44" s="673"/>
      <c r="H44" s="700">
        <f>SUM(H21-H42)</f>
        <v>1864466.79</v>
      </c>
      <c r="I44" s="608"/>
      <c r="K44" s="602"/>
      <c r="L44" s="605"/>
    </row>
    <row r="45" spans="1:12" ht="13.5" thickBot="1" x14ac:dyDescent="0.25">
      <c r="A45" s="701"/>
      <c r="B45" s="702"/>
      <c r="C45" s="702"/>
      <c r="D45" s="702"/>
      <c r="E45" s="702"/>
      <c r="F45" s="702"/>
      <c r="G45" s="702"/>
      <c r="H45" s="703">
        <f>SUM(D44-H44)</f>
        <v>0</v>
      </c>
      <c r="I45" s="597"/>
      <c r="K45" s="602"/>
    </row>
    <row r="46" spans="1:12" x14ac:dyDescent="0.2">
      <c r="H46" s="608"/>
      <c r="I46" s="597"/>
      <c r="K46" s="602"/>
    </row>
    <row r="47" spans="1:12" x14ac:dyDescent="0.2">
      <c r="H47" s="608"/>
      <c r="I47" s="597"/>
      <c r="K47" s="602"/>
    </row>
    <row r="48" spans="1:12" x14ac:dyDescent="0.2">
      <c r="A48" s="594" t="s">
        <v>76</v>
      </c>
      <c r="B48" s="609"/>
      <c r="G48" s="597"/>
      <c r="J48" s="602"/>
    </row>
    <row r="49" spans="2:13" x14ac:dyDescent="0.2">
      <c r="D49" s="1049"/>
      <c r="E49" s="1049"/>
      <c r="J49" s="602"/>
      <c r="K49" s="605"/>
    </row>
    <row r="50" spans="2:13" x14ac:dyDescent="0.2">
      <c r="D50" s="1049"/>
      <c r="E50" s="1049"/>
      <c r="J50" s="602"/>
      <c r="K50" s="605"/>
    </row>
    <row r="51" spans="2:13" x14ac:dyDescent="0.2">
      <c r="H51" s="602"/>
      <c r="I51" s="605"/>
      <c r="L51" s="603"/>
    </row>
    <row r="52" spans="2:13" x14ac:dyDescent="0.2">
      <c r="B52" s="602"/>
      <c r="H52" s="602"/>
      <c r="L52" s="603"/>
    </row>
    <row r="53" spans="2:13" x14ac:dyDescent="0.2">
      <c r="B53" s="602"/>
      <c r="H53" s="602"/>
      <c r="I53" s="605"/>
      <c r="L53" s="603"/>
    </row>
    <row r="54" spans="2:13" x14ac:dyDescent="0.2">
      <c r="B54" s="602"/>
      <c r="H54" s="602"/>
      <c r="I54" s="605"/>
      <c r="L54" s="603"/>
    </row>
    <row r="55" spans="2:13" x14ac:dyDescent="0.2">
      <c r="D55" s="612"/>
      <c r="F55" s="611"/>
      <c r="G55" s="612"/>
    </row>
    <row r="56" spans="2:13" x14ac:dyDescent="0.2">
      <c r="B56" s="602"/>
      <c r="D56" s="610"/>
      <c r="I56" s="602"/>
      <c r="J56" s="605"/>
      <c r="M56" s="603"/>
    </row>
    <row r="57" spans="2:13" x14ac:dyDescent="0.2">
      <c r="B57" s="602"/>
      <c r="D57" s="610"/>
      <c r="I57" s="602"/>
      <c r="J57" s="605"/>
      <c r="M57" s="603"/>
    </row>
    <row r="58" spans="2:13" x14ac:dyDescent="0.2">
      <c r="B58" s="602"/>
      <c r="D58" s="610"/>
      <c r="I58" s="602"/>
      <c r="M58" s="603"/>
    </row>
    <row r="59" spans="2:13" x14ac:dyDescent="0.2">
      <c r="B59" s="602"/>
      <c r="D59" s="610"/>
      <c r="I59" s="602"/>
      <c r="L59" s="605"/>
      <c r="M59" s="603"/>
    </row>
    <row r="60" spans="2:13" x14ac:dyDescent="0.2">
      <c r="B60" s="602"/>
      <c r="D60" s="610"/>
      <c r="I60" s="602"/>
      <c r="M60" s="603"/>
    </row>
    <row r="61" spans="2:13" x14ac:dyDescent="0.2">
      <c r="B61" s="602"/>
      <c r="C61" s="605"/>
      <c r="D61" s="610"/>
      <c r="I61" s="602"/>
      <c r="M61" s="603"/>
    </row>
    <row r="62" spans="2:13" x14ac:dyDescent="0.2">
      <c r="B62" s="602"/>
      <c r="D62" s="610"/>
      <c r="I62" s="602"/>
      <c r="J62" s="605"/>
      <c r="M62" s="603"/>
    </row>
    <row r="63" spans="2:13" x14ac:dyDescent="0.2">
      <c r="B63" s="602"/>
      <c r="C63" s="605"/>
      <c r="D63" s="610"/>
      <c r="I63" s="602"/>
      <c r="J63" s="605"/>
    </row>
    <row r="64" spans="2:13" x14ac:dyDescent="0.2">
      <c r="B64" s="602"/>
      <c r="C64" s="605"/>
      <c r="D64" s="610"/>
    </row>
    <row r="65" spans="2:4" x14ac:dyDescent="0.2">
      <c r="B65" s="602"/>
      <c r="C65" s="605"/>
      <c r="D65" s="610"/>
    </row>
    <row r="66" spans="2:4" x14ac:dyDescent="0.2">
      <c r="B66" s="602"/>
      <c r="C66" s="605"/>
      <c r="D66" s="610"/>
    </row>
    <row r="67" spans="2:4" x14ac:dyDescent="0.2">
      <c r="B67" s="602"/>
    </row>
    <row r="68" spans="2:4" x14ac:dyDescent="0.2">
      <c r="B68" s="602"/>
      <c r="D68" s="610"/>
    </row>
    <row r="69" spans="2:4" x14ac:dyDescent="0.2">
      <c r="B69" s="602"/>
      <c r="D69" s="610"/>
    </row>
    <row r="70" spans="2:4" x14ac:dyDescent="0.2">
      <c r="B70" s="602"/>
      <c r="D70" s="610"/>
    </row>
    <row r="71" spans="2:4" x14ac:dyDescent="0.2">
      <c r="B71" s="602"/>
    </row>
    <row r="72" spans="2:4" x14ac:dyDescent="0.2">
      <c r="B72" s="602"/>
      <c r="D72" s="610"/>
    </row>
    <row r="73" spans="2:4" x14ac:dyDescent="0.2">
      <c r="B73" s="602"/>
      <c r="D73" s="610"/>
    </row>
    <row r="74" spans="2:4" x14ac:dyDescent="0.2">
      <c r="B74" s="602"/>
      <c r="D74" s="610"/>
    </row>
    <row r="75" spans="2:4" x14ac:dyDescent="0.2">
      <c r="B75" s="602"/>
      <c r="C75" s="605"/>
      <c r="D75" s="610"/>
    </row>
    <row r="76" spans="2:4" x14ac:dyDescent="0.2">
      <c r="B76" s="602"/>
      <c r="C76" s="605"/>
      <c r="D76" s="610"/>
    </row>
    <row r="77" spans="2:4" x14ac:dyDescent="0.2">
      <c r="B77" s="602"/>
      <c r="D77" s="610"/>
    </row>
    <row r="78" spans="2:4" x14ac:dyDescent="0.2">
      <c r="B78" s="602"/>
      <c r="D78" s="610"/>
    </row>
    <row r="79" spans="2:4" x14ac:dyDescent="0.2">
      <c r="B79" s="602"/>
      <c r="D79" s="610"/>
    </row>
    <row r="80" spans="2:4" x14ac:dyDescent="0.2">
      <c r="B80" s="602"/>
      <c r="C80" s="605"/>
      <c r="D80" s="610"/>
    </row>
    <row r="81" spans="2:4" x14ac:dyDescent="0.2">
      <c r="B81" s="602"/>
      <c r="D81" s="610"/>
    </row>
    <row r="82" spans="2:4" x14ac:dyDescent="0.2">
      <c r="B82" s="602"/>
      <c r="D82" s="610"/>
    </row>
    <row r="83" spans="2:4" x14ac:dyDescent="0.2">
      <c r="B83" s="602"/>
      <c r="D83" s="610"/>
    </row>
    <row r="84" spans="2:4" x14ac:dyDescent="0.2">
      <c r="B84" s="602"/>
      <c r="D84" s="610"/>
    </row>
    <row r="85" spans="2:4" x14ac:dyDescent="0.2">
      <c r="B85" s="602"/>
      <c r="D85" s="610"/>
    </row>
    <row r="86" spans="2:4" x14ac:dyDescent="0.2">
      <c r="B86" s="602"/>
      <c r="D86" s="610"/>
    </row>
    <row r="87" spans="2:4" x14ac:dyDescent="0.2">
      <c r="B87" s="602"/>
      <c r="D87" s="610"/>
    </row>
    <row r="88" spans="2:4" x14ac:dyDescent="0.2">
      <c r="B88" s="602"/>
      <c r="D88" s="610"/>
    </row>
    <row r="89" spans="2:4" x14ac:dyDescent="0.2">
      <c r="B89" s="602"/>
      <c r="D89" s="610"/>
    </row>
    <row r="90" spans="2:4" x14ac:dyDescent="0.2">
      <c r="B90" s="602"/>
      <c r="D90" s="610"/>
    </row>
    <row r="91" spans="2:4" x14ac:dyDescent="0.2">
      <c r="B91" s="602"/>
      <c r="D91" s="610"/>
    </row>
    <row r="92" spans="2:4" x14ac:dyDescent="0.2">
      <c r="B92" s="602"/>
      <c r="D92" s="610"/>
    </row>
    <row r="93" spans="2:4" x14ac:dyDescent="0.2">
      <c r="B93" s="602"/>
      <c r="C93" s="605"/>
      <c r="D93" s="610"/>
    </row>
    <row r="94" spans="2:4" x14ac:dyDescent="0.2">
      <c r="B94" s="602"/>
      <c r="C94" s="605"/>
      <c r="D94" s="610"/>
    </row>
    <row r="95" spans="2:4" x14ac:dyDescent="0.2">
      <c r="B95" s="602"/>
      <c r="D95" s="610"/>
    </row>
  </sheetData>
  <mergeCells count="6">
    <mergeCell ref="D50:E50"/>
    <mergeCell ref="D49:E49"/>
    <mergeCell ref="A2:H2"/>
    <mergeCell ref="A3:H3"/>
    <mergeCell ref="A4:H4"/>
    <mergeCell ref="C6:E6"/>
  </mergeCells>
  <printOptions horizontalCentered="1"/>
  <pageMargins left="0.70866141732283472" right="0.70866141732283472" top="0.74803149606299213" bottom="0.74803149606299213" header="0.31496062992125984" footer="0.31496062992125984"/>
  <pageSetup scale="71" orientation="landscape" r:id="rId1"/>
  <headerFooter>
    <oddFooter>&amp;R&amp;P</oddFooter>
  </headerFooter>
  <colBreaks count="1" manualBreakCount="1">
    <brk id="9" max="1048575" man="1"/>
  </colBreaks>
  <drawing r:id="rId2"/>
  <legacyDrawing r:id="rId3"/>
  <oleObjects>
    <mc:AlternateContent xmlns:mc="http://schemas.openxmlformats.org/markup-compatibility/2006">
      <mc:Choice Requires="x14">
        <oleObject progId="Excel.Sheet.12" shapeId="39939" r:id="rId4">
          <objectPr defaultSize="0" autoPict="0" r:id="rId5">
            <anchor moveWithCells="1" sizeWithCells="1">
              <from>
                <xdr:col>0</xdr:col>
                <xdr:colOff>66675</xdr:colOff>
                <xdr:row>50</xdr:row>
                <xdr:rowOff>38100</xdr:rowOff>
              </from>
              <to>
                <xdr:col>8</xdr:col>
                <xdr:colOff>19050</xdr:colOff>
                <xdr:row>54</xdr:row>
                <xdr:rowOff>114300</xdr:rowOff>
              </to>
            </anchor>
          </objectPr>
        </oleObject>
      </mc:Choice>
      <mc:Fallback>
        <oleObject progId="Excel.Sheet.12" shapeId="39939"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L78"/>
  <sheetViews>
    <sheetView topLeftCell="A28" zoomScale="85" zoomScaleNormal="85" zoomScaleSheetLayoutView="70" workbookViewId="0">
      <selection activeCell="I35" sqref="I35"/>
    </sheetView>
  </sheetViews>
  <sheetFormatPr baseColWidth="10" defaultRowHeight="12.75" x14ac:dyDescent="0.2"/>
  <cols>
    <col min="1" max="1" width="4.42578125" style="256" customWidth="1"/>
    <col min="2" max="2" width="11.28515625" style="256" customWidth="1"/>
    <col min="3" max="3" width="56.85546875" style="256" customWidth="1"/>
    <col min="4" max="6" width="15.7109375" style="256" customWidth="1"/>
    <col min="7" max="7" width="43.85546875" style="256" customWidth="1"/>
    <col min="8" max="9" width="15.7109375" style="256" customWidth="1"/>
    <col min="10" max="16384" width="11.42578125" style="256"/>
  </cols>
  <sheetData>
    <row r="2" spans="2:9" x14ac:dyDescent="0.2">
      <c r="B2" s="838" t="s">
        <v>788</v>
      </c>
      <c r="C2" s="838"/>
      <c r="D2" s="838"/>
      <c r="E2" s="838"/>
      <c r="F2" s="838"/>
      <c r="G2" s="838"/>
      <c r="H2" s="838"/>
      <c r="I2" s="838"/>
    </row>
    <row r="3" spans="2:9" x14ac:dyDescent="0.2">
      <c r="B3" s="1050" t="s">
        <v>2196</v>
      </c>
      <c r="C3" s="1050"/>
      <c r="D3" s="1050"/>
      <c r="E3" s="1050"/>
      <c r="F3" s="1050"/>
      <c r="G3" s="1050"/>
      <c r="H3" s="1050"/>
      <c r="I3" s="1050"/>
    </row>
    <row r="4" spans="2:9" x14ac:dyDescent="0.2">
      <c r="B4" s="1050"/>
      <c r="C4" s="1050"/>
      <c r="D4" s="1050"/>
      <c r="E4" s="1050"/>
      <c r="F4" s="1050"/>
      <c r="G4" s="1050"/>
      <c r="H4" s="1050"/>
      <c r="I4" s="1050"/>
    </row>
    <row r="5" spans="2:9" x14ac:dyDescent="0.2">
      <c r="B5" s="595" t="s">
        <v>130</v>
      </c>
      <c r="C5" s="228"/>
      <c r="D5" s="228"/>
      <c r="E5" s="228"/>
      <c r="F5" s="228"/>
      <c r="G5" s="228"/>
      <c r="H5" s="228"/>
      <c r="I5" s="228"/>
    </row>
    <row r="6" spans="2:9" x14ac:dyDescent="0.2">
      <c r="B6" s="127"/>
      <c r="C6" s="27" t="s">
        <v>3</v>
      </c>
      <c r="D6" s="1028" t="str">
        <f>[3]EA!F7</f>
        <v>Museo Iconográfico del Quijote</v>
      </c>
      <c r="E6" s="1028"/>
      <c r="F6" s="1028"/>
      <c r="G6" s="1028"/>
      <c r="H6" s="127"/>
      <c r="I6" s="127"/>
    </row>
    <row r="7" spans="2:9" s="22" customFormat="1" ht="13.5" thickBot="1" x14ac:dyDescent="0.25">
      <c r="B7" s="665"/>
      <c r="C7" s="665"/>
      <c r="D7" s="665"/>
      <c r="E7" s="665"/>
      <c r="F7" s="665"/>
      <c r="G7" s="665"/>
      <c r="H7" s="665"/>
      <c r="I7" s="665"/>
    </row>
    <row r="8" spans="2:9" x14ac:dyDescent="0.2">
      <c r="B8" s="705">
        <v>1</v>
      </c>
      <c r="C8" s="706" t="s">
        <v>716</v>
      </c>
      <c r="D8" s="707"/>
      <c r="E8" s="810">
        <v>327146.87</v>
      </c>
      <c r="F8" s="709">
        <v>6</v>
      </c>
      <c r="G8" s="706" t="s">
        <v>717</v>
      </c>
      <c r="H8" s="707"/>
      <c r="I8" s="801">
        <v>340816.77</v>
      </c>
    </row>
    <row r="9" spans="2:9" x14ac:dyDescent="0.2">
      <c r="B9" s="711">
        <v>2</v>
      </c>
      <c r="C9" s="712" t="s">
        <v>718</v>
      </c>
      <c r="D9" s="611"/>
      <c r="E9" s="713"/>
      <c r="F9" s="26">
        <v>7</v>
      </c>
      <c r="G9" s="712" t="s">
        <v>718</v>
      </c>
      <c r="H9" s="611"/>
      <c r="I9" s="714"/>
    </row>
    <row r="10" spans="2:9" x14ac:dyDescent="0.2">
      <c r="B10" s="689"/>
      <c r="C10" s="712" t="s">
        <v>719</v>
      </c>
      <c r="D10" s="611"/>
      <c r="E10" s="713"/>
      <c r="F10" s="804"/>
      <c r="G10" s="712" t="s">
        <v>720</v>
      </c>
      <c r="H10" s="611"/>
      <c r="I10" s="714"/>
    </row>
    <row r="11" spans="2:9" x14ac:dyDescent="0.2">
      <c r="B11" s="715"/>
      <c r="C11" s="712" t="s">
        <v>721</v>
      </c>
      <c r="D11" s="611"/>
      <c r="E11" s="713"/>
      <c r="F11" s="611"/>
      <c r="G11" s="712" t="s">
        <v>722</v>
      </c>
      <c r="H11" s="611"/>
      <c r="I11" s="714"/>
    </row>
    <row r="12" spans="2:9" x14ac:dyDescent="0.2">
      <c r="B12" s="715"/>
      <c r="C12" s="712" t="s">
        <v>723</v>
      </c>
      <c r="D12" s="611"/>
      <c r="E12" s="713"/>
      <c r="F12" s="611"/>
      <c r="G12" s="611"/>
      <c r="H12" s="611"/>
      <c r="I12" s="714"/>
    </row>
    <row r="13" spans="2:9" x14ac:dyDescent="0.2">
      <c r="B13" s="715"/>
      <c r="C13" s="712"/>
      <c r="D13" s="611"/>
      <c r="E13" s="716"/>
      <c r="F13" s="611"/>
      <c r="G13" s="611"/>
      <c r="H13" s="611"/>
      <c r="I13" s="714"/>
    </row>
    <row r="14" spans="2:9" ht="15" x14ac:dyDescent="0.2">
      <c r="B14" s="715"/>
      <c r="C14" s="809" t="s">
        <v>789</v>
      </c>
      <c r="D14" s="808">
        <v>329</v>
      </c>
      <c r="E14" s="716"/>
      <c r="F14" s="611"/>
      <c r="G14" s="611"/>
      <c r="H14" s="611"/>
      <c r="I14" s="714"/>
    </row>
    <row r="15" spans="2:9" ht="15" x14ac:dyDescent="0.2">
      <c r="B15" s="715"/>
      <c r="C15" s="809" t="s">
        <v>791</v>
      </c>
      <c r="D15" s="808">
        <v>800</v>
      </c>
      <c r="E15" s="716"/>
      <c r="F15" s="611"/>
      <c r="G15" s="611"/>
      <c r="H15" s="611"/>
      <c r="I15" s="714"/>
    </row>
    <row r="16" spans="2:9" ht="15" x14ac:dyDescent="0.2">
      <c r="B16" s="715"/>
      <c r="C16" s="809" t="s">
        <v>2129</v>
      </c>
      <c r="D16" s="808">
        <v>110</v>
      </c>
      <c r="E16" s="716"/>
      <c r="F16" s="611"/>
      <c r="G16" s="611"/>
      <c r="H16" s="611"/>
      <c r="I16" s="714"/>
    </row>
    <row r="17" spans="2:9" ht="15" x14ac:dyDescent="0.2">
      <c r="B17" s="715"/>
      <c r="C17" s="809" t="s">
        <v>793</v>
      </c>
      <c r="D17" s="808">
        <v>80</v>
      </c>
      <c r="E17" s="716"/>
      <c r="F17" s="611"/>
      <c r="G17" s="611"/>
      <c r="H17" s="611"/>
      <c r="I17" s="714"/>
    </row>
    <row r="18" spans="2:9" ht="15" x14ac:dyDescent="0.2">
      <c r="B18" s="715"/>
      <c r="C18" s="809" t="s">
        <v>794</v>
      </c>
      <c r="D18" s="808">
        <v>540</v>
      </c>
      <c r="E18" s="716"/>
      <c r="F18" s="611"/>
      <c r="G18" s="611"/>
      <c r="H18" s="611"/>
      <c r="I18" s="714"/>
    </row>
    <row r="19" spans="2:9" ht="15" x14ac:dyDescent="0.25">
      <c r="B19" s="715"/>
      <c r="C19" s="809" t="s">
        <v>795</v>
      </c>
      <c r="D19" s="808">
        <v>0.01</v>
      </c>
      <c r="E19" s="717"/>
      <c r="F19" s="611"/>
      <c r="G19" s="804" t="s">
        <v>790</v>
      </c>
      <c r="H19" s="804"/>
      <c r="I19" s="718">
        <v>240</v>
      </c>
    </row>
    <row r="20" spans="2:9" ht="15" x14ac:dyDescent="0.25">
      <c r="B20" s="715"/>
      <c r="C20" s="809" t="s">
        <v>796</v>
      </c>
      <c r="D20" s="808">
        <v>475</v>
      </c>
      <c r="E20" s="717"/>
      <c r="F20" s="611"/>
      <c r="G20" s="804" t="s">
        <v>792</v>
      </c>
      <c r="H20" s="804"/>
      <c r="I20" s="718">
        <v>640</v>
      </c>
    </row>
    <row r="21" spans="2:9" ht="15" x14ac:dyDescent="0.25">
      <c r="B21" s="715"/>
      <c r="C21" s="809" t="s">
        <v>796</v>
      </c>
      <c r="D21" s="808">
        <v>165</v>
      </c>
      <c r="E21" s="717"/>
      <c r="F21" s="611"/>
      <c r="G21" s="804"/>
      <c r="H21" s="804"/>
      <c r="I21" s="718">
        <v>150</v>
      </c>
    </row>
    <row r="22" spans="2:9" ht="15" x14ac:dyDescent="0.25">
      <c r="B22" s="715"/>
      <c r="C22" s="809" t="s">
        <v>796</v>
      </c>
      <c r="D22" s="808">
        <v>3600</v>
      </c>
      <c r="E22" s="717"/>
      <c r="F22" s="611"/>
      <c r="G22" s="804" t="s">
        <v>815</v>
      </c>
      <c r="H22" s="804"/>
      <c r="I22" s="718">
        <v>1040.5</v>
      </c>
    </row>
    <row r="23" spans="2:9" ht="15" x14ac:dyDescent="0.25">
      <c r="B23" s="715"/>
      <c r="C23" s="809" t="s">
        <v>797</v>
      </c>
      <c r="D23" s="808">
        <v>100</v>
      </c>
      <c r="E23" s="717"/>
      <c r="F23" s="611"/>
      <c r="G23" s="804" t="s">
        <v>2130</v>
      </c>
      <c r="H23" s="804"/>
      <c r="I23" s="718">
        <v>0.7</v>
      </c>
    </row>
    <row r="24" spans="2:9" ht="15" x14ac:dyDescent="0.25">
      <c r="B24" s="715"/>
      <c r="C24" s="809" t="s">
        <v>2150</v>
      </c>
      <c r="D24" s="808">
        <v>120</v>
      </c>
      <c r="E24" s="717"/>
      <c r="F24" s="611"/>
      <c r="G24" s="804" t="s">
        <v>2203</v>
      </c>
      <c r="H24" s="804"/>
      <c r="I24" s="718">
        <v>1000</v>
      </c>
    </row>
    <row r="25" spans="2:9" ht="15" x14ac:dyDescent="0.25">
      <c r="B25" s="715"/>
      <c r="C25" s="814" t="s">
        <v>798</v>
      </c>
      <c r="D25" s="808">
        <v>120.21</v>
      </c>
      <c r="E25" s="717"/>
      <c r="F25" s="611"/>
      <c r="G25" s="804" t="s">
        <v>2204</v>
      </c>
      <c r="H25" s="804"/>
      <c r="I25" s="718">
        <v>1869</v>
      </c>
    </row>
    <row r="26" spans="2:9" ht="15" x14ac:dyDescent="0.25">
      <c r="B26" s="715"/>
      <c r="C26" s="809" t="s">
        <v>2198</v>
      </c>
      <c r="D26" s="808">
        <v>1000</v>
      </c>
      <c r="E26" s="717"/>
      <c r="F26" s="611"/>
      <c r="G26" s="804"/>
      <c r="H26" s="804"/>
      <c r="I26" s="718"/>
    </row>
    <row r="27" spans="2:9" ht="15" x14ac:dyDescent="0.25">
      <c r="B27" s="715"/>
      <c r="C27" s="809" t="s">
        <v>2199</v>
      </c>
      <c r="D27" s="808">
        <v>130</v>
      </c>
      <c r="E27" s="717"/>
      <c r="F27" s="611"/>
      <c r="G27" s="804"/>
      <c r="H27" s="804"/>
      <c r="I27" s="718"/>
    </row>
    <row r="28" spans="2:9" ht="15" x14ac:dyDescent="0.25">
      <c r="B28" s="715"/>
      <c r="C28" s="809" t="s">
        <v>2200</v>
      </c>
      <c r="D28" s="808">
        <v>5625</v>
      </c>
      <c r="E28" s="717"/>
      <c r="F28" s="611"/>
      <c r="G28" s="804"/>
      <c r="H28" s="804"/>
      <c r="I28" s="718"/>
    </row>
    <row r="29" spans="2:9" ht="15" x14ac:dyDescent="0.25">
      <c r="B29" s="715"/>
      <c r="C29" s="809" t="s">
        <v>2201</v>
      </c>
      <c r="D29" s="808">
        <v>10880</v>
      </c>
      <c r="E29" s="717"/>
      <c r="F29" s="611"/>
      <c r="G29" s="804"/>
      <c r="H29" s="804"/>
      <c r="I29" s="718"/>
    </row>
    <row r="30" spans="2:9" ht="15" x14ac:dyDescent="0.25">
      <c r="B30" s="715"/>
      <c r="C30" s="809" t="s">
        <v>2202</v>
      </c>
      <c r="D30" s="808">
        <v>100</v>
      </c>
      <c r="E30" s="717"/>
      <c r="F30" s="611"/>
      <c r="G30" s="804"/>
      <c r="H30" s="804"/>
      <c r="I30" s="718"/>
    </row>
    <row r="31" spans="2:9" ht="13.5" thickBot="1" x14ac:dyDescent="0.25">
      <c r="B31" s="715"/>
      <c r="C31" s="712" t="s">
        <v>724</v>
      </c>
      <c r="D31" s="611"/>
      <c r="E31" s="721">
        <f>SUM(D14:D30)</f>
        <v>24174.22</v>
      </c>
      <c r="F31" s="611"/>
      <c r="G31" s="712" t="s">
        <v>724</v>
      </c>
      <c r="H31" s="611"/>
      <c r="I31" s="722">
        <f>SUM(I13:I30)</f>
        <v>4940.2</v>
      </c>
    </row>
    <row r="32" spans="2:9" x14ac:dyDescent="0.2">
      <c r="B32" s="715"/>
      <c r="C32" s="712"/>
      <c r="D32" s="611"/>
      <c r="E32" s="723"/>
      <c r="F32" s="611"/>
      <c r="G32" s="712"/>
      <c r="H32" s="611"/>
      <c r="I32" s="724"/>
    </row>
    <row r="33" spans="2:12" x14ac:dyDescent="0.2">
      <c r="B33" s="715"/>
      <c r="C33" s="712"/>
      <c r="D33" s="611"/>
      <c r="E33" s="713"/>
      <c r="F33" s="611"/>
      <c r="G33" s="712"/>
      <c r="H33" s="611"/>
      <c r="I33" s="714"/>
      <c r="L33" s="725"/>
    </row>
    <row r="34" spans="2:12" ht="13.5" thickBot="1" x14ac:dyDescent="0.25">
      <c r="B34" s="711">
        <v>3</v>
      </c>
      <c r="C34" s="712" t="s">
        <v>725</v>
      </c>
      <c r="D34" s="712"/>
      <c r="E34" s="721">
        <f>E8+E31</f>
        <v>351321.08999999997</v>
      </c>
      <c r="F34" s="26">
        <v>8</v>
      </c>
      <c r="G34" s="712" t="s">
        <v>725</v>
      </c>
      <c r="H34" s="712"/>
      <c r="I34" s="722">
        <v>345758</v>
      </c>
      <c r="L34" s="725"/>
    </row>
    <row r="35" spans="2:12" x14ac:dyDescent="0.2">
      <c r="B35" s="689"/>
      <c r="C35" s="804"/>
      <c r="D35" s="804"/>
      <c r="E35" s="478"/>
      <c r="F35" s="804"/>
      <c r="G35" s="804"/>
      <c r="H35" s="804"/>
      <c r="I35" s="720"/>
      <c r="L35" s="725"/>
    </row>
    <row r="36" spans="2:12" x14ac:dyDescent="0.2">
      <c r="B36" s="689"/>
      <c r="C36" s="804"/>
      <c r="D36" s="804"/>
      <c r="E36" s="478"/>
      <c r="F36" s="804"/>
      <c r="G36" s="804"/>
      <c r="H36" s="804"/>
      <c r="I36" s="720"/>
      <c r="L36" s="725"/>
    </row>
    <row r="37" spans="2:12" x14ac:dyDescent="0.2">
      <c r="B37" s="711">
        <v>4</v>
      </c>
      <c r="C37" s="712" t="s">
        <v>799</v>
      </c>
      <c r="D37" s="611"/>
      <c r="E37" s="713"/>
      <c r="F37" s="26">
        <v>9</v>
      </c>
      <c r="G37" s="712" t="s">
        <v>799</v>
      </c>
      <c r="H37" s="611"/>
      <c r="I37" s="726"/>
      <c r="L37" s="725"/>
    </row>
    <row r="38" spans="2:12" x14ac:dyDescent="0.2">
      <c r="B38" s="689"/>
      <c r="C38" s="712" t="s">
        <v>726</v>
      </c>
      <c r="D38" s="611"/>
      <c r="E38" s="713"/>
      <c r="F38" s="804"/>
      <c r="G38" s="712" t="s">
        <v>727</v>
      </c>
      <c r="H38" s="611"/>
      <c r="I38" s="726"/>
      <c r="L38" s="725"/>
    </row>
    <row r="39" spans="2:12" x14ac:dyDescent="0.2">
      <c r="B39" s="715"/>
      <c r="C39" s="712" t="s">
        <v>800</v>
      </c>
      <c r="D39" s="611"/>
      <c r="E39" s="713"/>
      <c r="F39" s="611"/>
      <c r="G39" s="712" t="s">
        <v>728</v>
      </c>
      <c r="H39" s="611"/>
      <c r="I39" s="726"/>
      <c r="L39" s="725"/>
    </row>
    <row r="40" spans="2:12" x14ac:dyDescent="0.2">
      <c r="B40" s="715"/>
      <c r="C40" s="804"/>
      <c r="D40" s="804"/>
      <c r="E40" s="478"/>
      <c r="F40" s="804"/>
      <c r="G40" s="611"/>
      <c r="H40" s="727"/>
      <c r="I40" s="714"/>
      <c r="L40" s="725"/>
    </row>
    <row r="41" spans="2:12" x14ac:dyDescent="0.2">
      <c r="B41" s="715"/>
      <c r="C41" s="804" t="s">
        <v>801</v>
      </c>
      <c r="D41" s="611"/>
      <c r="E41" s="728">
        <v>0.44</v>
      </c>
      <c r="F41" s="804"/>
      <c r="G41" s="611" t="s">
        <v>802</v>
      </c>
      <c r="H41" s="729"/>
      <c r="I41" s="730">
        <v>32</v>
      </c>
      <c r="L41" s="725"/>
    </row>
    <row r="42" spans="2:12" x14ac:dyDescent="0.2">
      <c r="B42" s="715"/>
      <c r="C42" s="804"/>
      <c r="D42" s="611"/>
      <c r="E42" s="728">
        <v>0.16</v>
      </c>
      <c r="F42" s="804"/>
      <c r="G42" s="611" t="s">
        <v>803</v>
      </c>
      <c r="H42" s="727"/>
      <c r="I42" s="730">
        <v>5.12</v>
      </c>
      <c r="L42" s="725"/>
    </row>
    <row r="43" spans="2:12" x14ac:dyDescent="0.2">
      <c r="B43" s="715"/>
      <c r="C43" s="804"/>
      <c r="D43" s="804"/>
      <c r="E43" s="728">
        <v>0.17</v>
      </c>
      <c r="F43" s="804"/>
      <c r="G43" s="611" t="s">
        <v>802</v>
      </c>
      <c r="H43" s="729"/>
      <c r="I43" s="730">
        <v>60</v>
      </c>
      <c r="L43" s="725"/>
    </row>
    <row r="44" spans="2:12" x14ac:dyDescent="0.2">
      <c r="B44" s="689"/>
      <c r="C44" s="804" t="s">
        <v>804</v>
      </c>
      <c r="D44" s="804"/>
      <c r="E44" s="728">
        <v>0.01</v>
      </c>
      <c r="F44" s="804"/>
      <c r="G44" s="611" t="s">
        <v>803</v>
      </c>
      <c r="H44" s="727"/>
      <c r="I44" s="730">
        <v>9.6</v>
      </c>
      <c r="L44" s="725"/>
    </row>
    <row r="45" spans="2:12" x14ac:dyDescent="0.2">
      <c r="B45" s="689"/>
      <c r="C45" s="804" t="s">
        <v>805</v>
      </c>
      <c r="D45" s="611"/>
      <c r="E45" s="728">
        <v>0.72</v>
      </c>
      <c r="F45" s="804"/>
      <c r="G45" s="611" t="s">
        <v>802</v>
      </c>
      <c r="H45" s="729"/>
      <c r="I45" s="730">
        <v>106.18</v>
      </c>
      <c r="L45" s="725"/>
    </row>
    <row r="46" spans="2:12" x14ac:dyDescent="0.2">
      <c r="B46" s="689"/>
      <c r="C46" s="804" t="s">
        <v>806</v>
      </c>
      <c r="D46" s="611"/>
      <c r="E46" s="728">
        <v>5855.9</v>
      </c>
      <c r="F46" s="804"/>
      <c r="G46" s="611" t="s">
        <v>807</v>
      </c>
      <c r="H46" s="804"/>
      <c r="I46" s="730">
        <v>0.51</v>
      </c>
      <c r="L46" s="725"/>
    </row>
    <row r="47" spans="2:12" ht="15" x14ac:dyDescent="0.25">
      <c r="B47" s="715"/>
      <c r="C47" s="800" t="s">
        <v>2147</v>
      </c>
      <c r="D47" s="804"/>
      <c r="E47" s="728">
        <v>7.0000000000000007E-2</v>
      </c>
      <c r="F47" s="804"/>
      <c r="G47" s="611" t="s">
        <v>809</v>
      </c>
      <c r="H47" s="611"/>
      <c r="I47" s="730">
        <v>0.03</v>
      </c>
    </row>
    <row r="48" spans="2:12" x14ac:dyDescent="0.2">
      <c r="B48" s="715"/>
      <c r="C48" s="804" t="s">
        <v>2148</v>
      </c>
      <c r="D48" s="804"/>
      <c r="E48" s="728">
        <v>6.31</v>
      </c>
      <c r="F48" s="804"/>
      <c r="G48" s="611" t="s">
        <v>810</v>
      </c>
      <c r="H48" s="804"/>
      <c r="I48" s="730">
        <v>0.01</v>
      </c>
    </row>
    <row r="49" spans="2:12" x14ac:dyDescent="0.2">
      <c r="B49" s="715"/>
      <c r="C49" s="804" t="s">
        <v>808</v>
      </c>
      <c r="D49" s="804"/>
      <c r="E49" s="728">
        <v>0.6</v>
      </c>
      <c r="F49" s="804"/>
      <c r="G49" s="611" t="s">
        <v>811</v>
      </c>
      <c r="H49" s="804"/>
      <c r="I49" s="730">
        <v>39.83</v>
      </c>
    </row>
    <row r="50" spans="2:12" ht="15" x14ac:dyDescent="0.25">
      <c r="B50" s="715"/>
      <c r="C50" s="800"/>
      <c r="D50" s="804"/>
      <c r="E50" s="728"/>
      <c r="F50" s="804"/>
      <c r="G50" s="800" t="s">
        <v>812</v>
      </c>
      <c r="H50" s="804"/>
      <c r="I50" s="730">
        <v>23</v>
      </c>
    </row>
    <row r="51" spans="2:12" x14ac:dyDescent="0.2">
      <c r="B51" s="715"/>
      <c r="C51" s="804"/>
      <c r="D51" s="804"/>
      <c r="E51" s="478"/>
      <c r="F51" s="804"/>
      <c r="G51" s="611" t="s">
        <v>813</v>
      </c>
      <c r="H51" s="804"/>
      <c r="I51" s="730">
        <v>14.9</v>
      </c>
    </row>
    <row r="52" spans="2:12" ht="15" x14ac:dyDescent="0.25">
      <c r="B52" s="715"/>
      <c r="C52" s="804"/>
      <c r="D52" s="804"/>
      <c r="E52" s="478"/>
      <c r="F52" s="804"/>
      <c r="G52" s="800" t="s">
        <v>2149</v>
      </c>
      <c r="H52" s="804"/>
      <c r="I52" s="730">
        <v>0.43</v>
      </c>
    </row>
    <row r="53" spans="2:12" x14ac:dyDescent="0.2">
      <c r="B53" s="715"/>
      <c r="C53" s="804"/>
      <c r="D53" s="804"/>
      <c r="E53" s="478"/>
      <c r="F53" s="804"/>
      <c r="G53" s="611" t="s">
        <v>814</v>
      </c>
      <c r="H53" s="804"/>
      <c r="I53" s="730">
        <v>9</v>
      </c>
    </row>
    <row r="54" spans="2:12" ht="15" x14ac:dyDescent="0.25">
      <c r="B54" s="715"/>
      <c r="C54" s="804"/>
      <c r="D54" s="804"/>
      <c r="E54" s="478"/>
      <c r="F54" s="804"/>
      <c r="G54" s="800"/>
      <c r="H54" s="804"/>
      <c r="I54" s="730"/>
    </row>
    <row r="55" spans="2:12" x14ac:dyDescent="0.2">
      <c r="B55" s="689"/>
      <c r="C55" s="804"/>
      <c r="D55" s="804"/>
      <c r="E55" s="478"/>
      <c r="F55" s="804"/>
      <c r="G55" s="611"/>
      <c r="H55" s="804"/>
      <c r="I55" s="730"/>
    </row>
    <row r="56" spans="2:12" ht="13.5" thickBot="1" x14ac:dyDescent="0.25">
      <c r="B56" s="689"/>
      <c r="C56" s="712" t="s">
        <v>724</v>
      </c>
      <c r="D56" s="712"/>
      <c r="E56" s="721">
        <f>SUM(E41:E55)</f>
        <v>5864.38</v>
      </c>
      <c r="F56" s="270"/>
      <c r="G56" s="712" t="s">
        <v>724</v>
      </c>
      <c r="H56" s="712"/>
      <c r="I56" s="722">
        <f>SUM(I40:I55)</f>
        <v>300.60999999999996</v>
      </c>
    </row>
    <row r="57" spans="2:12" x14ac:dyDescent="0.2">
      <c r="B57" s="689"/>
      <c r="C57" s="712"/>
      <c r="D57" s="611"/>
      <c r="E57" s="713"/>
      <c r="F57" s="804"/>
      <c r="G57" s="804"/>
      <c r="H57" s="804"/>
      <c r="I57" s="720"/>
    </row>
    <row r="58" spans="2:12" ht="13.5" thickBot="1" x14ac:dyDescent="0.25">
      <c r="B58" s="731">
        <v>5</v>
      </c>
      <c r="C58" s="732" t="s">
        <v>729</v>
      </c>
      <c r="D58" s="732"/>
      <c r="E58" s="721">
        <f>E34-E56</f>
        <v>345456.70999999996</v>
      </c>
      <c r="F58" s="733">
        <v>10</v>
      </c>
      <c r="G58" s="732" t="s">
        <v>729</v>
      </c>
      <c r="H58" s="732"/>
      <c r="I58" s="734">
        <f>I34-I56</f>
        <v>345457.39</v>
      </c>
    </row>
    <row r="59" spans="2:12" x14ac:dyDescent="0.2">
      <c r="B59" s="22"/>
      <c r="C59" s="22"/>
      <c r="D59" s="22"/>
      <c r="E59" s="22"/>
      <c r="F59" s="22"/>
      <c r="G59" s="22"/>
      <c r="H59" s="22"/>
      <c r="I59" s="22"/>
    </row>
    <row r="60" spans="2:12" x14ac:dyDescent="0.2">
      <c r="B60" s="22"/>
      <c r="C60" s="22"/>
      <c r="D60" s="22"/>
      <c r="E60" s="22"/>
      <c r="F60" s="22"/>
      <c r="G60" s="22"/>
      <c r="H60" s="35"/>
      <c r="I60" s="35"/>
    </row>
    <row r="61" spans="2:12" s="719" customFormat="1" x14ac:dyDescent="0.2">
      <c r="B61" s="22" t="s">
        <v>76</v>
      </c>
      <c r="C61" s="735"/>
      <c r="D61" s="446"/>
      <c r="E61" s="22"/>
      <c r="F61" s="22"/>
      <c r="G61" s="22"/>
      <c r="H61" s="736"/>
      <c r="I61" s="22"/>
      <c r="J61" s="737"/>
    </row>
    <row r="62" spans="2:12" s="719" customFormat="1" x14ac:dyDescent="0.2">
      <c r="B62" s="22"/>
      <c r="C62" s="22"/>
      <c r="D62" s="1051"/>
      <c r="E62" s="1051"/>
      <c r="F62" s="1051"/>
      <c r="G62" s="22"/>
      <c r="H62" s="22"/>
      <c r="I62" s="22"/>
      <c r="J62" s="737"/>
      <c r="K62" s="738"/>
    </row>
    <row r="63" spans="2:12" s="719" customFormat="1" x14ac:dyDescent="0.2">
      <c r="B63" s="22"/>
      <c r="C63" s="22"/>
      <c r="D63" s="1051"/>
      <c r="E63" s="1051"/>
      <c r="F63" s="1051"/>
      <c r="G63" s="22"/>
      <c r="H63" s="22"/>
      <c r="I63" s="22"/>
      <c r="J63" s="737"/>
      <c r="K63" s="738"/>
    </row>
    <row r="64" spans="2:12" s="719" customFormat="1" x14ac:dyDescent="0.2">
      <c r="B64" s="22"/>
      <c r="C64" s="22"/>
      <c r="D64" s="446"/>
      <c r="E64" s="22"/>
      <c r="F64" s="22"/>
      <c r="G64" s="22"/>
      <c r="H64" s="22"/>
      <c r="I64" s="739"/>
      <c r="L64" s="740"/>
    </row>
    <row r="65" spans="2:12" s="719" customFormat="1" x14ac:dyDescent="0.2">
      <c r="B65" s="22"/>
      <c r="C65" s="739"/>
      <c r="D65" s="741"/>
      <c r="E65" s="22"/>
      <c r="F65" s="22"/>
      <c r="G65" s="22"/>
      <c r="H65" s="22"/>
      <c r="I65" s="739"/>
      <c r="L65" s="740"/>
    </row>
    <row r="66" spans="2:12" s="719" customFormat="1" x14ac:dyDescent="0.2">
      <c r="B66" s="22"/>
      <c r="C66" s="739"/>
      <c r="D66" s="741"/>
      <c r="E66" s="22"/>
      <c r="F66" s="22"/>
      <c r="G66" s="22"/>
      <c r="H66" s="22"/>
      <c r="I66" s="739"/>
      <c r="L66" s="740"/>
    </row>
    <row r="67" spans="2:12" s="719" customFormat="1" x14ac:dyDescent="0.2">
      <c r="B67" s="22"/>
      <c r="C67" s="739"/>
      <c r="D67" s="741"/>
      <c r="E67" s="22"/>
      <c r="F67" s="22"/>
      <c r="G67" s="22"/>
      <c r="H67" s="22"/>
      <c r="I67" s="739"/>
      <c r="L67" s="740"/>
    </row>
    <row r="68" spans="2:12" x14ac:dyDescent="0.2">
      <c r="B68" s="22"/>
      <c r="C68" s="22"/>
      <c r="D68" s="611"/>
      <c r="E68" s="612"/>
      <c r="F68" s="22"/>
      <c r="G68" s="611"/>
      <c r="H68" s="612"/>
      <c r="I68" s="22"/>
    </row>
    <row r="69" spans="2:12" x14ac:dyDescent="0.2">
      <c r="D69" s="25"/>
      <c r="E69" s="742"/>
      <c r="G69" s="743"/>
      <c r="H69" s="742"/>
    </row>
    <row r="70" spans="2:12" x14ac:dyDescent="0.2">
      <c r="D70" s="25"/>
      <c r="E70" s="742"/>
      <c r="G70" s="743"/>
      <c r="H70" s="742"/>
    </row>
    <row r="71" spans="2:12" x14ac:dyDescent="0.2">
      <c r="D71" s="25"/>
      <c r="E71" s="742"/>
      <c r="G71" s="743"/>
      <c r="H71" s="742"/>
    </row>
    <row r="72" spans="2:12" x14ac:dyDescent="0.2">
      <c r="D72" s="25"/>
      <c r="E72" s="742"/>
      <c r="G72" s="743"/>
      <c r="H72" s="742"/>
    </row>
    <row r="73" spans="2:12" x14ac:dyDescent="0.2">
      <c r="C73" s="719"/>
      <c r="D73" s="719"/>
      <c r="E73" s="719"/>
      <c r="G73" s="743"/>
      <c r="H73" s="742"/>
    </row>
    <row r="74" spans="2:12" x14ac:dyDescent="0.2">
      <c r="G74" s="743"/>
      <c r="H74" s="742"/>
    </row>
    <row r="75" spans="2:12" x14ac:dyDescent="0.2">
      <c r="G75" s="743"/>
      <c r="H75" s="742"/>
    </row>
    <row r="76" spans="2:12" x14ac:dyDescent="0.2">
      <c r="G76" s="743"/>
      <c r="H76" s="742"/>
    </row>
    <row r="77" spans="2:12" x14ac:dyDescent="0.2">
      <c r="G77" s="743"/>
      <c r="H77" s="742"/>
    </row>
    <row r="78" spans="2:12" x14ac:dyDescent="0.2">
      <c r="G78" s="743"/>
      <c r="H78" s="742"/>
    </row>
  </sheetData>
  <mergeCells count="6">
    <mergeCell ref="D63:F63"/>
    <mergeCell ref="B2:I2"/>
    <mergeCell ref="B3:I3"/>
    <mergeCell ref="B4:I4"/>
    <mergeCell ref="D6:G6"/>
    <mergeCell ref="D62:F62"/>
  </mergeCells>
  <printOptions horizontalCentered="1"/>
  <pageMargins left="0.70866141732283472" right="0.70866141732283472" top="0.74803149606299213" bottom="0.74803149606299213" header="0.31496062992125984" footer="0.31496062992125984"/>
  <pageSetup scale="55" orientation="landscape" r:id="rId1"/>
  <headerFooter>
    <oddFooter>&amp;R&amp;P</oddFooter>
  </headerFooter>
  <drawing r:id="rId2"/>
  <legacyDrawing r:id="rId3"/>
  <oleObjects>
    <mc:AlternateContent xmlns:mc="http://schemas.openxmlformats.org/markup-compatibility/2006">
      <mc:Choice Requires="x14">
        <oleObject progId="Excel.Sheet.12" shapeId="53249" r:id="rId4">
          <objectPr defaultSize="0" autoPict="0" r:id="rId5">
            <anchor moveWithCells="1" sizeWithCells="1">
              <from>
                <xdr:col>1</xdr:col>
                <xdr:colOff>66675</xdr:colOff>
                <xdr:row>62</xdr:row>
                <xdr:rowOff>123825</xdr:rowOff>
              </from>
              <to>
                <xdr:col>8</xdr:col>
                <xdr:colOff>990600</xdr:colOff>
                <xdr:row>67</xdr:row>
                <xdr:rowOff>38100</xdr:rowOff>
              </to>
            </anchor>
          </objectPr>
        </oleObject>
      </mc:Choice>
      <mc:Fallback>
        <oleObject progId="Excel.Sheet.12" shapeId="53249"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L56"/>
  <sheetViews>
    <sheetView zoomScale="85" zoomScaleNormal="85" zoomScaleSheetLayoutView="70" workbookViewId="0">
      <selection activeCell="B4" sqref="B4:I4"/>
    </sheetView>
  </sheetViews>
  <sheetFormatPr baseColWidth="10" defaultRowHeight="12.75" x14ac:dyDescent="0.2"/>
  <cols>
    <col min="1" max="1" width="4.42578125" style="256" customWidth="1"/>
    <col min="2" max="2" width="11.28515625" style="256" customWidth="1"/>
    <col min="3" max="3" width="56.85546875" style="256" customWidth="1"/>
    <col min="4" max="6" width="15.7109375" style="256" customWidth="1"/>
    <col min="7" max="7" width="43.85546875" style="256" customWidth="1"/>
    <col min="8" max="9" width="15.7109375" style="256" customWidth="1"/>
    <col min="10" max="16384" width="11.42578125" style="256"/>
  </cols>
  <sheetData>
    <row r="2" spans="2:9" x14ac:dyDescent="0.2">
      <c r="B2" s="838" t="s">
        <v>2131</v>
      </c>
      <c r="C2" s="838"/>
      <c r="D2" s="838"/>
      <c r="E2" s="838"/>
      <c r="F2" s="838"/>
      <c r="G2" s="838"/>
      <c r="H2" s="838"/>
      <c r="I2" s="838"/>
    </row>
    <row r="3" spans="2:9" x14ac:dyDescent="0.2">
      <c r="B3" s="1050" t="s">
        <v>2197</v>
      </c>
      <c r="C3" s="1050"/>
      <c r="D3" s="1050"/>
      <c r="E3" s="1050"/>
      <c r="F3" s="1050"/>
      <c r="G3" s="1050"/>
      <c r="H3" s="1050"/>
      <c r="I3" s="1050"/>
    </row>
    <row r="4" spans="2:9" x14ac:dyDescent="0.2">
      <c r="B4" s="1050"/>
      <c r="C4" s="1050"/>
      <c r="D4" s="1050"/>
      <c r="E4" s="1050"/>
      <c r="F4" s="1050"/>
      <c r="G4" s="1050"/>
      <c r="H4" s="1050"/>
      <c r="I4" s="1050"/>
    </row>
    <row r="5" spans="2:9" x14ac:dyDescent="0.2">
      <c r="B5" s="595" t="s">
        <v>130</v>
      </c>
      <c r="C5" s="228"/>
      <c r="D5" s="228"/>
      <c r="E5" s="228"/>
      <c r="F5" s="228"/>
      <c r="G5" s="228"/>
      <c r="H5" s="228"/>
      <c r="I5" s="228"/>
    </row>
    <row r="6" spans="2:9" x14ac:dyDescent="0.2">
      <c r="B6" s="127"/>
      <c r="C6" s="27" t="s">
        <v>3</v>
      </c>
      <c r="D6" s="1028" t="str">
        <f>[3]EA!F7</f>
        <v>Museo Iconográfico del Quijote</v>
      </c>
      <c r="E6" s="1028"/>
      <c r="F6" s="1028"/>
      <c r="G6" s="1028"/>
      <c r="H6" s="127"/>
      <c r="I6" s="127"/>
    </row>
    <row r="7" spans="2:9" s="22" customFormat="1" ht="13.5" thickBot="1" x14ac:dyDescent="0.25">
      <c r="B7" s="792"/>
      <c r="C7" s="792"/>
      <c r="D7" s="792"/>
      <c r="E7" s="792"/>
      <c r="F7" s="792"/>
      <c r="G7" s="792"/>
      <c r="H7" s="792"/>
      <c r="I7" s="792"/>
    </row>
    <row r="8" spans="2:9" x14ac:dyDescent="0.2">
      <c r="B8" s="705">
        <v>1</v>
      </c>
      <c r="C8" s="706" t="s">
        <v>716</v>
      </c>
      <c r="D8" s="707"/>
      <c r="E8" s="708">
        <v>0</v>
      </c>
      <c r="F8" s="709">
        <v>6</v>
      </c>
      <c r="G8" s="706" t="s">
        <v>717</v>
      </c>
      <c r="H8" s="707"/>
      <c r="I8" s="710">
        <v>0</v>
      </c>
    </row>
    <row r="9" spans="2:9" x14ac:dyDescent="0.2">
      <c r="B9" s="711">
        <v>2</v>
      </c>
      <c r="C9" s="712" t="s">
        <v>718</v>
      </c>
      <c r="D9" s="611"/>
      <c r="E9" s="713"/>
      <c r="F9" s="26">
        <v>7</v>
      </c>
      <c r="G9" s="712" t="s">
        <v>718</v>
      </c>
      <c r="H9" s="611"/>
      <c r="I9" s="714"/>
    </row>
    <row r="10" spans="2:9" x14ac:dyDescent="0.2">
      <c r="B10" s="689"/>
      <c r="C10" s="712" t="s">
        <v>719</v>
      </c>
      <c r="D10" s="611"/>
      <c r="E10" s="713"/>
      <c r="F10" s="792"/>
      <c r="G10" s="712" t="s">
        <v>720</v>
      </c>
      <c r="H10" s="611"/>
      <c r="I10" s="714"/>
    </row>
    <row r="11" spans="2:9" x14ac:dyDescent="0.2">
      <c r="B11" s="715"/>
      <c r="C11" s="712" t="s">
        <v>721</v>
      </c>
      <c r="D11" s="611"/>
      <c r="E11" s="713"/>
      <c r="F11" s="611"/>
      <c r="G11" s="712" t="s">
        <v>722</v>
      </c>
      <c r="H11" s="611"/>
      <c r="I11" s="714"/>
    </row>
    <row r="12" spans="2:9" x14ac:dyDescent="0.2">
      <c r="B12" s="715"/>
      <c r="C12" s="712" t="s">
        <v>723</v>
      </c>
      <c r="D12" s="611"/>
      <c r="E12" s="713"/>
      <c r="F12" s="611"/>
      <c r="G12" s="611"/>
      <c r="H12" s="611"/>
      <c r="I12" s="714"/>
    </row>
    <row r="13" spans="2:9" x14ac:dyDescent="0.2">
      <c r="B13" s="715"/>
      <c r="C13" s="712"/>
      <c r="D13" s="611"/>
      <c r="E13" s="716"/>
      <c r="F13" s="611"/>
      <c r="G13" s="611"/>
      <c r="H13" s="611"/>
      <c r="I13" s="714"/>
    </row>
    <row r="14" spans="2:9" ht="15" x14ac:dyDescent="0.25">
      <c r="B14" s="715"/>
      <c r="C14" s="611"/>
      <c r="D14" s="792"/>
      <c r="E14" s="717"/>
      <c r="F14" s="611"/>
      <c r="G14" s="792"/>
      <c r="H14" s="792"/>
      <c r="I14" s="718"/>
    </row>
    <row r="15" spans="2:9" ht="15" x14ac:dyDescent="0.25">
      <c r="B15" s="715"/>
      <c r="C15" s="611"/>
      <c r="D15" s="792"/>
      <c r="E15" s="717"/>
      <c r="F15" s="611"/>
      <c r="G15" s="792"/>
      <c r="H15" s="792"/>
      <c r="I15" s="718"/>
    </row>
    <row r="16" spans="2:9" ht="15" x14ac:dyDescent="0.25">
      <c r="B16" s="715"/>
      <c r="C16" s="611"/>
      <c r="D16" s="792"/>
      <c r="E16" s="717"/>
      <c r="F16" s="611"/>
      <c r="G16" s="792"/>
      <c r="H16" s="792"/>
      <c r="I16" s="718"/>
    </row>
    <row r="17" spans="2:12" ht="15" x14ac:dyDescent="0.25">
      <c r="B17" s="715"/>
      <c r="C17" s="611"/>
      <c r="D17" s="792"/>
      <c r="E17" s="717"/>
      <c r="F17" s="611"/>
      <c r="G17" s="792"/>
      <c r="H17" s="792"/>
      <c r="I17" s="718"/>
    </row>
    <row r="18" spans="2:12" ht="13.5" thickBot="1" x14ac:dyDescent="0.25">
      <c r="B18" s="715"/>
      <c r="C18" s="712" t="s">
        <v>724</v>
      </c>
      <c r="D18" s="611"/>
      <c r="E18" s="721">
        <f>SUM(E13:E17)</f>
        <v>0</v>
      </c>
      <c r="F18" s="611"/>
      <c r="G18" s="712" t="s">
        <v>724</v>
      </c>
      <c r="H18" s="611"/>
      <c r="I18" s="722">
        <f>SUM(I13:I17)</f>
        <v>0</v>
      </c>
    </row>
    <row r="19" spans="2:12" x14ac:dyDescent="0.2">
      <c r="B19" s="715"/>
      <c r="C19" s="712"/>
      <c r="D19" s="611"/>
      <c r="E19" s="723"/>
      <c r="F19" s="611"/>
      <c r="G19" s="712"/>
      <c r="H19" s="611"/>
      <c r="I19" s="724"/>
    </row>
    <row r="20" spans="2:12" x14ac:dyDescent="0.2">
      <c r="B20" s="715"/>
      <c r="C20" s="712"/>
      <c r="D20" s="611"/>
      <c r="E20" s="713"/>
      <c r="F20" s="611"/>
      <c r="G20" s="712"/>
      <c r="H20" s="611"/>
      <c r="I20" s="714"/>
      <c r="L20" s="725"/>
    </row>
    <row r="21" spans="2:12" ht="13.5" thickBot="1" x14ac:dyDescent="0.25">
      <c r="B21" s="711">
        <v>3</v>
      </c>
      <c r="C21" s="712" t="s">
        <v>725</v>
      </c>
      <c r="D21" s="712"/>
      <c r="E21" s="721">
        <f>E8+E18</f>
        <v>0</v>
      </c>
      <c r="F21" s="26">
        <v>8</v>
      </c>
      <c r="G21" s="712" t="s">
        <v>725</v>
      </c>
      <c r="H21" s="712"/>
      <c r="I21" s="722">
        <f>I8+I18</f>
        <v>0</v>
      </c>
      <c r="L21" s="725"/>
    </row>
    <row r="22" spans="2:12" x14ac:dyDescent="0.2">
      <c r="B22" s="689"/>
      <c r="C22" s="792"/>
      <c r="D22" s="792"/>
      <c r="E22" s="478"/>
      <c r="F22" s="792"/>
      <c r="G22" s="792"/>
      <c r="H22" s="792"/>
      <c r="I22" s="720"/>
      <c r="L22" s="725"/>
    </row>
    <row r="23" spans="2:12" x14ac:dyDescent="0.2">
      <c r="B23" s="689"/>
      <c r="C23" s="792"/>
      <c r="D23" s="792"/>
      <c r="E23" s="478"/>
      <c r="F23" s="792"/>
      <c r="G23" s="792"/>
      <c r="H23" s="792"/>
      <c r="I23" s="720"/>
      <c r="L23" s="725"/>
    </row>
    <row r="24" spans="2:12" x14ac:dyDescent="0.2">
      <c r="B24" s="711">
        <v>4</v>
      </c>
      <c r="C24" s="712" t="s">
        <v>799</v>
      </c>
      <c r="D24" s="611"/>
      <c r="E24" s="713"/>
      <c r="F24" s="26">
        <v>9</v>
      </c>
      <c r="G24" s="712" t="s">
        <v>799</v>
      </c>
      <c r="H24" s="611"/>
      <c r="I24" s="726"/>
      <c r="L24" s="725"/>
    </row>
    <row r="25" spans="2:12" x14ac:dyDescent="0.2">
      <c r="B25" s="689"/>
      <c r="C25" s="712" t="s">
        <v>726</v>
      </c>
      <c r="D25" s="611"/>
      <c r="E25" s="713"/>
      <c r="F25" s="792"/>
      <c r="G25" s="712" t="s">
        <v>727</v>
      </c>
      <c r="H25" s="611"/>
      <c r="I25" s="726"/>
      <c r="L25" s="725"/>
    </row>
    <row r="26" spans="2:12" x14ac:dyDescent="0.2">
      <c r="B26" s="715"/>
      <c r="C26" s="712" t="s">
        <v>800</v>
      </c>
      <c r="D26" s="611"/>
      <c r="E26" s="713"/>
      <c r="F26" s="611"/>
      <c r="G26" s="712" t="s">
        <v>728</v>
      </c>
      <c r="H26" s="611"/>
      <c r="I26" s="726"/>
      <c r="L26" s="725"/>
    </row>
    <row r="27" spans="2:12" x14ac:dyDescent="0.2">
      <c r="B27" s="715"/>
      <c r="C27" s="792"/>
      <c r="D27" s="792"/>
      <c r="E27" s="478"/>
      <c r="F27" s="792"/>
      <c r="G27" s="611"/>
      <c r="H27" s="727"/>
      <c r="I27" s="714"/>
      <c r="L27" s="725"/>
    </row>
    <row r="28" spans="2:12" x14ac:dyDescent="0.2">
      <c r="B28" s="715"/>
      <c r="C28" s="792"/>
      <c r="D28" s="611"/>
      <c r="E28" s="728"/>
      <c r="F28" s="792"/>
      <c r="G28" s="611"/>
      <c r="H28" s="729"/>
      <c r="I28" s="730"/>
      <c r="L28" s="725"/>
    </row>
    <row r="29" spans="2:12" x14ac:dyDescent="0.2">
      <c r="B29" s="715"/>
      <c r="C29" s="792"/>
      <c r="D29" s="611"/>
      <c r="E29" s="728"/>
      <c r="F29" s="792"/>
      <c r="G29" s="611"/>
      <c r="H29" s="727"/>
      <c r="I29" s="730"/>
      <c r="L29" s="725"/>
    </row>
    <row r="30" spans="2:12" x14ac:dyDescent="0.2">
      <c r="B30" s="715"/>
      <c r="C30" s="792"/>
      <c r="D30" s="792"/>
      <c r="E30" s="728"/>
      <c r="F30" s="792"/>
      <c r="G30" s="611"/>
      <c r="H30" s="729"/>
      <c r="I30" s="730"/>
      <c r="L30" s="725"/>
    </row>
    <row r="31" spans="2:12" x14ac:dyDescent="0.2">
      <c r="B31" s="689"/>
      <c r="C31" s="792"/>
      <c r="D31" s="792"/>
      <c r="E31" s="728"/>
      <c r="F31" s="792"/>
      <c r="G31" s="611"/>
      <c r="H31" s="727"/>
      <c r="I31" s="730"/>
      <c r="L31" s="725"/>
    </row>
    <row r="32" spans="2:12" x14ac:dyDescent="0.2">
      <c r="B32" s="689"/>
      <c r="C32" s="792"/>
      <c r="D32" s="611"/>
      <c r="E32" s="728"/>
      <c r="F32" s="792"/>
      <c r="G32" s="611"/>
      <c r="H32" s="729"/>
      <c r="I32" s="730"/>
      <c r="L32" s="725"/>
    </row>
    <row r="33" spans="2:12" x14ac:dyDescent="0.2">
      <c r="B33" s="689"/>
      <c r="C33" s="792"/>
      <c r="D33" s="792"/>
      <c r="E33" s="478"/>
      <c r="F33" s="792"/>
      <c r="G33" s="611"/>
      <c r="H33" s="792"/>
      <c r="I33" s="730"/>
    </row>
    <row r="34" spans="2:12" ht="13.5" thickBot="1" x14ac:dyDescent="0.25">
      <c r="B34" s="689"/>
      <c r="C34" s="712" t="s">
        <v>724</v>
      </c>
      <c r="D34" s="712"/>
      <c r="E34" s="721">
        <f>SUM(E28:E33)</f>
        <v>0</v>
      </c>
      <c r="F34" s="270"/>
      <c r="G34" s="712" t="s">
        <v>724</v>
      </c>
      <c r="H34" s="712"/>
      <c r="I34" s="722">
        <f>SUM(I27:I33)</f>
        <v>0</v>
      </c>
    </row>
    <row r="35" spans="2:12" x14ac:dyDescent="0.2">
      <c r="B35" s="689"/>
      <c r="C35" s="712"/>
      <c r="D35" s="611"/>
      <c r="E35" s="713"/>
      <c r="F35" s="792"/>
      <c r="G35" s="792"/>
      <c r="H35" s="792"/>
      <c r="I35" s="720"/>
    </row>
    <row r="36" spans="2:12" ht="13.5" thickBot="1" x14ac:dyDescent="0.25">
      <c r="B36" s="731">
        <v>5</v>
      </c>
      <c r="C36" s="732" t="s">
        <v>729</v>
      </c>
      <c r="D36" s="732"/>
      <c r="E36" s="721">
        <f>E21-E34</f>
        <v>0</v>
      </c>
      <c r="F36" s="733">
        <v>10</v>
      </c>
      <c r="G36" s="732" t="s">
        <v>729</v>
      </c>
      <c r="H36" s="732"/>
      <c r="I36" s="734">
        <f>I21-I34</f>
        <v>0</v>
      </c>
    </row>
    <row r="37" spans="2:12" x14ac:dyDescent="0.2">
      <c r="B37" s="22"/>
      <c r="C37" s="22"/>
      <c r="D37" s="22"/>
      <c r="E37" s="22"/>
      <c r="F37" s="22"/>
      <c r="G37" s="22"/>
      <c r="H37" s="22"/>
      <c r="I37" s="22"/>
    </row>
    <row r="38" spans="2:12" x14ac:dyDescent="0.2">
      <c r="B38" s="22"/>
      <c r="C38" s="22"/>
      <c r="D38" s="22"/>
      <c r="E38" s="22"/>
      <c r="F38" s="22"/>
      <c r="G38" s="22"/>
      <c r="H38" s="35"/>
      <c r="I38" s="35"/>
    </row>
    <row r="39" spans="2:12" s="719" customFormat="1" x14ac:dyDescent="0.2">
      <c r="B39" s="22" t="s">
        <v>76</v>
      </c>
      <c r="C39" s="735"/>
      <c r="D39" s="446"/>
      <c r="E39" s="22"/>
      <c r="F39" s="22"/>
      <c r="G39" s="22"/>
      <c r="H39" s="736"/>
      <c r="I39" s="22"/>
      <c r="J39" s="737"/>
    </row>
    <row r="40" spans="2:12" s="719" customFormat="1" x14ac:dyDescent="0.2">
      <c r="B40" s="22"/>
      <c r="C40" s="22"/>
      <c r="D40" s="1051"/>
      <c r="E40" s="1051"/>
      <c r="F40" s="1051"/>
      <c r="G40" s="22"/>
      <c r="H40" s="22"/>
      <c r="I40" s="22"/>
      <c r="J40" s="737"/>
      <c r="K40" s="738"/>
    </row>
    <row r="41" spans="2:12" s="719" customFormat="1" x14ac:dyDescent="0.2">
      <c r="B41" s="22"/>
      <c r="C41" s="22"/>
      <c r="D41" s="1051"/>
      <c r="E41" s="1051"/>
      <c r="F41" s="1051"/>
      <c r="G41" s="22"/>
      <c r="H41" s="22"/>
      <c r="I41" s="22"/>
      <c r="J41" s="737"/>
      <c r="K41" s="738"/>
    </row>
    <row r="42" spans="2:12" s="719" customFormat="1" x14ac:dyDescent="0.2">
      <c r="B42" s="22"/>
      <c r="C42" s="22"/>
      <c r="D42" s="446"/>
      <c r="E42" s="22"/>
      <c r="F42" s="22"/>
      <c r="G42" s="22"/>
      <c r="H42" s="22"/>
      <c r="I42" s="739"/>
      <c r="L42" s="740"/>
    </row>
    <row r="43" spans="2:12" s="719" customFormat="1" x14ac:dyDescent="0.2">
      <c r="B43" s="22"/>
      <c r="C43" s="739"/>
      <c r="D43" s="741"/>
      <c r="E43" s="22"/>
      <c r="F43" s="22"/>
      <c r="G43" s="22"/>
      <c r="H43" s="22"/>
      <c r="I43" s="739"/>
      <c r="L43" s="740"/>
    </row>
    <row r="44" spans="2:12" s="719" customFormat="1" x14ac:dyDescent="0.2">
      <c r="B44" s="22"/>
      <c r="C44" s="739"/>
      <c r="D44" s="741"/>
      <c r="E44" s="22"/>
      <c r="F44" s="22"/>
      <c r="G44" s="22"/>
      <c r="H44" s="22"/>
      <c r="I44" s="739"/>
      <c r="L44" s="740"/>
    </row>
    <row r="45" spans="2:12" s="719" customFormat="1" x14ac:dyDescent="0.2">
      <c r="B45" s="22"/>
      <c r="C45" s="739"/>
      <c r="D45" s="741"/>
      <c r="E45" s="22"/>
      <c r="F45" s="22"/>
      <c r="G45" s="22"/>
      <c r="H45" s="22"/>
      <c r="I45" s="739"/>
      <c r="L45" s="740"/>
    </row>
    <row r="46" spans="2:12" x14ac:dyDescent="0.2">
      <c r="B46" s="22"/>
      <c r="C46" s="22"/>
      <c r="D46" s="611"/>
      <c r="E46" s="612"/>
      <c r="F46" s="22"/>
      <c r="G46" s="611"/>
      <c r="H46" s="612"/>
      <c r="I46" s="22"/>
    </row>
    <row r="47" spans="2:12" x14ac:dyDescent="0.2">
      <c r="D47" s="25"/>
      <c r="E47" s="742"/>
      <c r="G47" s="743"/>
      <c r="H47" s="742"/>
    </row>
    <row r="48" spans="2:12" x14ac:dyDescent="0.2">
      <c r="D48" s="25"/>
      <c r="E48" s="742"/>
      <c r="G48" s="743"/>
      <c r="H48" s="742"/>
    </row>
    <row r="49" spans="3:8" x14ac:dyDescent="0.2">
      <c r="D49" s="25"/>
      <c r="E49" s="742"/>
      <c r="G49" s="743"/>
      <c r="H49" s="742"/>
    </row>
    <row r="50" spans="3:8" x14ac:dyDescent="0.2">
      <c r="D50" s="25"/>
      <c r="E50" s="742"/>
      <c r="G50" s="743"/>
      <c r="H50" s="742"/>
    </row>
    <row r="51" spans="3:8" x14ac:dyDescent="0.2">
      <c r="C51" s="719"/>
      <c r="D51" s="719"/>
      <c r="E51" s="719"/>
      <c r="G51" s="743"/>
      <c r="H51" s="742"/>
    </row>
    <row r="52" spans="3:8" x14ac:dyDescent="0.2">
      <c r="G52" s="743"/>
      <c r="H52" s="742"/>
    </row>
    <row r="53" spans="3:8" x14ac:dyDescent="0.2">
      <c r="G53" s="743"/>
      <c r="H53" s="742"/>
    </row>
    <row r="54" spans="3:8" x14ac:dyDescent="0.2">
      <c r="G54" s="743"/>
      <c r="H54" s="742"/>
    </row>
    <row r="55" spans="3:8" x14ac:dyDescent="0.2">
      <c r="G55" s="743"/>
      <c r="H55" s="742"/>
    </row>
    <row r="56" spans="3:8" x14ac:dyDescent="0.2">
      <c r="G56" s="743"/>
      <c r="H56" s="742"/>
    </row>
  </sheetData>
  <mergeCells count="6">
    <mergeCell ref="D41:F41"/>
    <mergeCell ref="B2:I2"/>
    <mergeCell ref="B3:I3"/>
    <mergeCell ref="B4:I4"/>
    <mergeCell ref="D6:G6"/>
    <mergeCell ref="D40:F40"/>
  </mergeCells>
  <printOptions horizontalCentered="1"/>
  <pageMargins left="0.70866141732283472" right="0.70866141732283472" top="0.74803149606299213" bottom="0.74803149606299213" header="0.31496062992125984" footer="0.31496062992125984"/>
  <pageSetup scale="65" orientation="landscape" r:id="rId1"/>
  <headerFooter>
    <oddFooter>&amp;R&amp;P</oddFooter>
  </headerFooter>
  <drawing r:id="rId2"/>
  <legacyDrawing r:id="rId3"/>
  <oleObjects>
    <mc:AlternateContent xmlns:mc="http://schemas.openxmlformats.org/markup-compatibility/2006">
      <mc:Choice Requires="x14">
        <oleObject progId="Excel.Sheet.12" shapeId="54273" r:id="rId4">
          <objectPr defaultSize="0" autoPict="0" r:id="rId5">
            <anchor moveWithCells="1" sizeWithCells="1">
              <from>
                <xdr:col>1</xdr:col>
                <xdr:colOff>66675</xdr:colOff>
                <xdr:row>40</xdr:row>
                <xdr:rowOff>123825</xdr:rowOff>
              </from>
              <to>
                <xdr:col>8</xdr:col>
                <xdr:colOff>990600</xdr:colOff>
                <xdr:row>45</xdr:row>
                <xdr:rowOff>38100</xdr:rowOff>
              </to>
            </anchor>
          </objectPr>
        </oleObject>
      </mc:Choice>
      <mc:Fallback>
        <oleObject progId="Excel.Sheet.12" shapeId="5427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26"/>
  <sheetViews>
    <sheetView showGridLines="0" zoomScale="85" zoomScaleNormal="85" workbookViewId="0">
      <selection activeCell="A4" sqref="A4"/>
    </sheetView>
  </sheetViews>
  <sheetFormatPr baseColWidth="10" defaultRowHeight="12.75" x14ac:dyDescent="0.2"/>
  <cols>
    <col min="1" max="1" width="3.7109375" style="228" customWidth="1"/>
    <col min="2" max="2" width="11.7109375" style="229" customWidth="1"/>
    <col min="3" max="3" width="57.42578125" style="229" customWidth="1"/>
    <col min="4" max="6" width="18.7109375" style="230" customWidth="1"/>
    <col min="7" max="7" width="15.85546875" style="230" customWidth="1"/>
    <col min="8" max="8" width="16.140625" style="230" customWidth="1"/>
    <col min="9" max="9" width="3.28515625" style="228" customWidth="1"/>
    <col min="10" max="16384" width="11.42578125" style="22"/>
  </cols>
  <sheetData>
    <row r="1" spans="1:10" s="29" customFormat="1" ht="7.5" customHeight="1" x14ac:dyDescent="0.2">
      <c r="A1" s="83"/>
      <c r="B1" s="86"/>
      <c r="C1" s="845"/>
      <c r="D1" s="845"/>
      <c r="E1" s="845"/>
      <c r="F1" s="845"/>
      <c r="G1" s="845"/>
      <c r="H1" s="86"/>
      <c r="I1" s="86"/>
    </row>
    <row r="2" spans="1:10" ht="14.1" customHeight="1" x14ac:dyDescent="0.2">
      <c r="A2" s="207"/>
      <c r="B2" s="86"/>
      <c r="C2" s="845" t="s">
        <v>445</v>
      </c>
      <c r="D2" s="845"/>
      <c r="E2" s="845"/>
      <c r="F2" s="845"/>
      <c r="G2" s="845"/>
      <c r="H2" s="86"/>
      <c r="I2" s="86"/>
      <c r="J2" s="29"/>
    </row>
    <row r="3" spans="1:10" ht="14.1" customHeight="1" x14ac:dyDescent="0.2">
      <c r="A3" s="838" t="s">
        <v>2153</v>
      </c>
      <c r="B3" s="838"/>
      <c r="C3" s="838"/>
      <c r="D3" s="838"/>
      <c r="E3" s="838"/>
      <c r="F3" s="838"/>
      <c r="G3" s="838"/>
      <c r="H3" s="838"/>
      <c r="I3" s="110"/>
      <c r="J3" s="29"/>
    </row>
    <row r="4" spans="1:10" ht="14.1" customHeight="1" x14ac:dyDescent="0.2">
      <c r="A4" s="207"/>
      <c r="B4" s="86"/>
      <c r="C4" s="845" t="s">
        <v>129</v>
      </c>
      <c r="D4" s="845"/>
      <c r="E4" s="845"/>
      <c r="F4" s="845"/>
      <c r="G4" s="845"/>
      <c r="H4" s="86"/>
      <c r="I4" s="86"/>
    </row>
    <row r="5" spans="1:10" s="29" customFormat="1" ht="3" customHeight="1" x14ac:dyDescent="0.2">
      <c r="A5" s="89"/>
      <c r="B5" s="27"/>
      <c r="C5" s="846"/>
      <c r="D5" s="846"/>
      <c r="E5" s="846"/>
      <c r="F5" s="846"/>
      <c r="G5" s="846"/>
      <c r="H5" s="846"/>
      <c r="I5" s="846"/>
    </row>
    <row r="6" spans="1:10" ht="20.100000000000001" customHeight="1" x14ac:dyDescent="0.2">
      <c r="A6" s="89"/>
      <c r="B6" s="27"/>
      <c r="C6" s="27" t="s">
        <v>3</v>
      </c>
      <c r="D6" s="837" t="str">
        <f>EA!F7</f>
        <v>Museo Iconográfico del Quijote</v>
      </c>
      <c r="E6" s="837"/>
      <c r="F6" s="837"/>
      <c r="G6" s="28"/>
      <c r="H6" s="28"/>
      <c r="I6" s="28"/>
      <c r="J6" s="29"/>
    </row>
    <row r="7" spans="1:10" ht="3" customHeight="1" x14ac:dyDescent="0.2">
      <c r="A7" s="89"/>
      <c r="B7" s="89"/>
      <c r="C7" s="89" t="s">
        <v>130</v>
      </c>
      <c r="D7" s="89"/>
      <c r="E7" s="89"/>
      <c r="F7" s="89"/>
      <c r="G7" s="89"/>
      <c r="H7" s="89"/>
      <c r="I7" s="89"/>
    </row>
    <row r="8" spans="1:10" s="29" customFormat="1" ht="3" customHeight="1" x14ac:dyDescent="0.2">
      <c r="A8" s="89"/>
      <c r="B8" s="89"/>
      <c r="C8" s="89"/>
      <c r="D8" s="89"/>
      <c r="E8" s="89"/>
      <c r="F8" s="89"/>
      <c r="G8" s="89"/>
      <c r="H8" s="89"/>
      <c r="I8" s="89"/>
    </row>
    <row r="9" spans="1:10" s="29" customFormat="1" ht="63.75" x14ac:dyDescent="0.2">
      <c r="A9" s="208"/>
      <c r="B9" s="841" t="s">
        <v>74</v>
      </c>
      <c r="C9" s="841"/>
      <c r="D9" s="209" t="s">
        <v>48</v>
      </c>
      <c r="E9" s="209" t="s">
        <v>131</v>
      </c>
      <c r="F9" s="209" t="s">
        <v>132</v>
      </c>
      <c r="G9" s="209" t="s">
        <v>133</v>
      </c>
      <c r="H9" s="209" t="s">
        <v>134</v>
      </c>
      <c r="I9" s="210"/>
    </row>
    <row r="10" spans="1:10" s="29" customFormat="1" ht="3" customHeight="1" x14ac:dyDescent="0.2">
      <c r="A10" s="211"/>
      <c r="B10" s="89"/>
      <c r="C10" s="89"/>
      <c r="D10" s="89"/>
      <c r="E10" s="89"/>
      <c r="F10" s="89"/>
      <c r="G10" s="89"/>
      <c r="H10" s="89"/>
      <c r="I10" s="212"/>
    </row>
    <row r="11" spans="1:10" s="29" customFormat="1" ht="3" customHeight="1" x14ac:dyDescent="0.2">
      <c r="A11" s="114"/>
      <c r="B11" s="213"/>
      <c r="C11" s="55"/>
      <c r="D11" s="81"/>
      <c r="E11" s="97"/>
      <c r="F11" s="56"/>
      <c r="G11" s="47"/>
      <c r="H11" s="213"/>
      <c r="I11" s="214"/>
    </row>
    <row r="12" spans="1:10" x14ac:dyDescent="0.2">
      <c r="A12" s="137"/>
      <c r="B12" s="826" t="s">
        <v>57</v>
      </c>
      <c r="C12" s="826"/>
      <c r="D12" s="215">
        <v>0</v>
      </c>
      <c r="E12" s="215">
        <v>0</v>
      </c>
      <c r="F12" s="215">
        <v>0</v>
      </c>
      <c r="G12" s="215">
        <v>0</v>
      </c>
      <c r="H12" s="216">
        <f>SUM(D12:G12)</f>
        <v>0</v>
      </c>
      <c r="I12" s="214"/>
    </row>
    <row r="13" spans="1:10" ht="9.9499999999999993" customHeight="1" x14ac:dyDescent="0.2">
      <c r="A13" s="137"/>
      <c r="B13" s="217"/>
      <c r="C13" s="81"/>
      <c r="D13" s="218"/>
      <c r="E13" s="218"/>
      <c r="F13" s="218"/>
      <c r="G13" s="218"/>
      <c r="H13" s="218"/>
      <c r="I13" s="214"/>
    </row>
    <row r="14" spans="1:10" x14ac:dyDescent="0.2">
      <c r="A14" s="137"/>
      <c r="B14" s="844" t="s">
        <v>135</v>
      </c>
      <c r="C14" s="844"/>
      <c r="D14" s="219">
        <f>SUM(D15:D17)</f>
        <v>75943559.769999996</v>
      </c>
      <c r="E14" s="219">
        <f>SUM(E15:E17)</f>
        <v>0</v>
      </c>
      <c r="F14" s="219">
        <f>SUM(F15:F17)</f>
        <v>0</v>
      </c>
      <c r="G14" s="219">
        <f>SUM(G15:G17)</f>
        <v>0</v>
      </c>
      <c r="H14" s="219">
        <f>SUM(D14:G14)</f>
        <v>75943559.769999996</v>
      </c>
      <c r="I14" s="214"/>
    </row>
    <row r="15" spans="1:10" x14ac:dyDescent="0.2">
      <c r="A15" s="114"/>
      <c r="B15" s="833" t="s">
        <v>136</v>
      </c>
      <c r="C15" s="833"/>
      <c r="D15" s="220">
        <f>+ESF!J44</f>
        <v>45603395.280000001</v>
      </c>
      <c r="E15" s="220">
        <v>0</v>
      </c>
      <c r="F15" s="220">
        <v>0</v>
      </c>
      <c r="G15" s="220">
        <v>0</v>
      </c>
      <c r="H15" s="218">
        <f t="shared" ref="H15:H23" si="0">SUM(D15:G15)</f>
        <v>45603395.280000001</v>
      </c>
      <c r="I15" s="214"/>
    </row>
    <row r="16" spans="1:10" x14ac:dyDescent="0.2">
      <c r="A16" s="114"/>
      <c r="B16" s="833" t="s">
        <v>50</v>
      </c>
      <c r="C16" s="833"/>
      <c r="D16" s="220">
        <f>+ESF!J45</f>
        <v>3598</v>
      </c>
      <c r="E16" s="220">
        <v>0</v>
      </c>
      <c r="F16" s="220">
        <v>0</v>
      </c>
      <c r="G16" s="220">
        <v>0</v>
      </c>
      <c r="H16" s="218">
        <f t="shared" si="0"/>
        <v>3598</v>
      </c>
      <c r="I16" s="214"/>
    </row>
    <row r="17" spans="1:10" x14ac:dyDescent="0.2">
      <c r="A17" s="114"/>
      <c r="B17" s="833" t="s">
        <v>137</v>
      </c>
      <c r="C17" s="833"/>
      <c r="D17" s="220">
        <f>+ESF!J46</f>
        <v>30336566.489999998</v>
      </c>
      <c r="E17" s="220">
        <v>0</v>
      </c>
      <c r="F17" s="220">
        <v>0</v>
      </c>
      <c r="G17" s="220">
        <v>0</v>
      </c>
      <c r="H17" s="218">
        <f t="shared" si="0"/>
        <v>30336566.489999998</v>
      </c>
      <c r="I17" s="214"/>
    </row>
    <row r="18" spans="1:10" ht="9.9499999999999993" customHeight="1" x14ac:dyDescent="0.2">
      <c r="A18" s="137"/>
      <c r="B18" s="217"/>
      <c r="C18" s="81"/>
      <c r="D18" s="218"/>
      <c r="E18" s="218"/>
      <c r="F18" s="218"/>
      <c r="G18" s="218"/>
      <c r="H18" s="218"/>
      <c r="I18" s="214"/>
    </row>
    <row r="19" spans="1:10" x14ac:dyDescent="0.2">
      <c r="A19" s="137"/>
      <c r="B19" s="844" t="s">
        <v>138</v>
      </c>
      <c r="C19" s="844"/>
      <c r="D19" s="219">
        <f>SUM(D20:D23)</f>
        <v>0</v>
      </c>
      <c r="E19" s="219">
        <f>SUM(E20:E23)</f>
        <v>-104251.67000000157</v>
      </c>
      <c r="F19" s="219">
        <f>SUM(F20:F23)</f>
        <v>0</v>
      </c>
      <c r="G19" s="219">
        <f>SUM(G20:G23)</f>
        <v>0</v>
      </c>
      <c r="H19" s="219">
        <f t="shared" si="0"/>
        <v>-104251.67000000157</v>
      </c>
      <c r="I19" s="214"/>
    </row>
    <row r="20" spans="1:10" x14ac:dyDescent="0.2">
      <c r="A20" s="114"/>
      <c r="B20" s="833" t="s">
        <v>139</v>
      </c>
      <c r="C20" s="833"/>
      <c r="D20" s="220">
        <v>0</v>
      </c>
      <c r="E20" s="220">
        <f>+ESF!J50</f>
        <v>-114961.43000000156</v>
      </c>
      <c r="F20" s="220">
        <v>0</v>
      </c>
      <c r="G20" s="220">
        <v>0</v>
      </c>
      <c r="H20" s="218">
        <f t="shared" si="0"/>
        <v>-114961.43000000156</v>
      </c>
      <c r="I20" s="214"/>
    </row>
    <row r="21" spans="1:10" x14ac:dyDescent="0.2">
      <c r="A21" s="114"/>
      <c r="B21" s="833" t="s">
        <v>54</v>
      </c>
      <c r="C21" s="833"/>
      <c r="D21" s="220">
        <v>0</v>
      </c>
      <c r="E21" s="220">
        <f>+ESF!J51</f>
        <v>10709.76</v>
      </c>
      <c r="F21" s="220">
        <v>0</v>
      </c>
      <c r="G21" s="220">
        <v>0</v>
      </c>
      <c r="H21" s="218">
        <f t="shared" si="0"/>
        <v>10709.76</v>
      </c>
      <c r="I21" s="214"/>
    </row>
    <row r="22" spans="1:10" x14ac:dyDescent="0.2">
      <c r="A22" s="114"/>
      <c r="B22" s="833" t="s">
        <v>140</v>
      </c>
      <c r="C22" s="833"/>
      <c r="D22" s="220">
        <v>0</v>
      </c>
      <c r="E22" s="220">
        <v>0</v>
      </c>
      <c r="F22" s="220">
        <v>0</v>
      </c>
      <c r="G22" s="220">
        <v>0</v>
      </c>
      <c r="H22" s="218">
        <f t="shared" si="0"/>
        <v>0</v>
      </c>
      <c r="I22" s="214"/>
    </row>
    <row r="23" spans="1:10" x14ac:dyDescent="0.2">
      <c r="A23" s="114"/>
      <c r="B23" s="833" t="s">
        <v>56</v>
      </c>
      <c r="C23" s="833"/>
      <c r="D23" s="220">
        <v>0</v>
      </c>
      <c r="E23" s="220">
        <v>0</v>
      </c>
      <c r="F23" s="220">
        <v>0</v>
      </c>
      <c r="G23" s="220">
        <v>0</v>
      </c>
      <c r="H23" s="218">
        <f t="shared" si="0"/>
        <v>0</v>
      </c>
      <c r="I23" s="214"/>
    </row>
    <row r="24" spans="1:10" ht="9.9499999999999993" customHeight="1" x14ac:dyDescent="0.2">
      <c r="A24" s="137"/>
      <c r="B24" s="217"/>
      <c r="C24" s="81"/>
      <c r="D24" s="218"/>
      <c r="E24" s="218"/>
      <c r="F24" s="218"/>
      <c r="G24" s="218"/>
      <c r="H24" s="218"/>
      <c r="I24" s="214"/>
    </row>
    <row r="25" spans="1:10" ht="13.5" thickBot="1" x14ac:dyDescent="0.25">
      <c r="A25" s="137"/>
      <c r="B25" s="843" t="s">
        <v>2136</v>
      </c>
      <c r="C25" s="843"/>
      <c r="D25" s="221">
        <f>D12+D14+D19</f>
        <v>75943559.769999996</v>
      </c>
      <c r="E25" s="221">
        <f>E12+E14+E19</f>
        <v>-104251.67000000157</v>
      </c>
      <c r="F25" s="221">
        <f>F12+F14+F19</f>
        <v>0</v>
      </c>
      <c r="G25" s="221">
        <f>G12+G14+G19</f>
        <v>0</v>
      </c>
      <c r="H25" s="221">
        <f>SUM(D25:G25)</f>
        <v>75839308.099999994</v>
      </c>
      <c r="I25" s="214"/>
      <c r="J25" s="222">
        <f>+ESF!J61-EVHP!H25</f>
        <v>0</v>
      </c>
    </row>
    <row r="26" spans="1:10" x14ac:dyDescent="0.2">
      <c r="A26" s="114"/>
      <c r="B26" s="81"/>
      <c r="C26" s="56"/>
      <c r="D26" s="218"/>
      <c r="E26" s="218"/>
      <c r="F26" s="218"/>
      <c r="G26" s="218"/>
      <c r="H26" s="218"/>
      <c r="I26" s="214"/>
    </row>
    <row r="27" spans="1:10" x14ac:dyDescent="0.2">
      <c r="A27" s="137"/>
      <c r="B27" s="844" t="s">
        <v>506</v>
      </c>
      <c r="C27" s="844"/>
      <c r="D27" s="219">
        <f>SUM(D28:D30)</f>
        <v>-3335293.33</v>
      </c>
      <c r="E27" s="219">
        <f>SUM(E28:E30)</f>
        <v>0</v>
      </c>
      <c r="F27" s="219">
        <f>SUM(F28:F30)</f>
        <v>0</v>
      </c>
      <c r="G27" s="219">
        <f>SUM(G28:G30)</f>
        <v>0</v>
      </c>
      <c r="H27" s="219">
        <f>SUM(D27:G27)</f>
        <v>-3335293.33</v>
      </c>
      <c r="I27" s="214"/>
    </row>
    <row r="28" spans="1:10" x14ac:dyDescent="0.2">
      <c r="A28" s="114"/>
      <c r="B28" s="833" t="s">
        <v>49</v>
      </c>
      <c r="C28" s="833"/>
      <c r="D28" s="220">
        <v>0</v>
      </c>
      <c r="E28" s="220">
        <v>0</v>
      </c>
      <c r="F28" s="220">
        <v>0</v>
      </c>
      <c r="G28" s="220">
        <v>0</v>
      </c>
      <c r="H28" s="218">
        <f>SUM(D28:G28)</f>
        <v>0</v>
      </c>
      <c r="I28" s="214"/>
    </row>
    <row r="29" spans="1:10" x14ac:dyDescent="0.2">
      <c r="A29" s="114"/>
      <c r="B29" s="833" t="s">
        <v>50</v>
      </c>
      <c r="C29" s="833"/>
      <c r="D29" s="220">
        <v>0</v>
      </c>
      <c r="E29" s="220">
        <v>0</v>
      </c>
      <c r="F29" s="220">
        <v>0</v>
      </c>
      <c r="G29" s="220">
        <v>0</v>
      </c>
      <c r="H29" s="218">
        <f>SUM(D29:G29)</f>
        <v>0</v>
      </c>
      <c r="I29" s="214"/>
    </row>
    <row r="30" spans="1:10" x14ac:dyDescent="0.2">
      <c r="A30" s="114"/>
      <c r="B30" s="833" t="s">
        <v>137</v>
      </c>
      <c r="C30" s="833"/>
      <c r="D30" s="220">
        <v>-3335293.33</v>
      </c>
      <c r="E30" s="220">
        <v>0</v>
      </c>
      <c r="F30" s="220">
        <v>0</v>
      </c>
      <c r="G30" s="220">
        <v>0</v>
      </c>
      <c r="H30" s="218">
        <f>SUM(D30:G30)</f>
        <v>-3335293.33</v>
      </c>
      <c r="I30" s="214"/>
    </row>
    <row r="31" spans="1:10" ht="9.9499999999999993" customHeight="1" x14ac:dyDescent="0.2">
      <c r="A31" s="137"/>
      <c r="B31" s="217"/>
      <c r="C31" s="81"/>
      <c r="D31" s="218"/>
      <c r="E31" s="218"/>
      <c r="F31" s="218"/>
      <c r="G31" s="218"/>
      <c r="H31" s="218"/>
      <c r="I31" s="214"/>
    </row>
    <row r="32" spans="1:10" x14ac:dyDescent="0.2">
      <c r="A32" s="137" t="s">
        <v>130</v>
      </c>
      <c r="B32" s="844" t="s">
        <v>138</v>
      </c>
      <c r="C32" s="844"/>
      <c r="D32" s="219">
        <f>SUM(D33:D36)</f>
        <v>0</v>
      </c>
      <c r="E32" s="219">
        <f>SUM(E33:E36)</f>
        <v>0</v>
      </c>
      <c r="F32" s="219">
        <f>SUM(F33:F36)</f>
        <v>345530.12000000366</v>
      </c>
      <c r="G32" s="219">
        <f>SUM(G33:G36)</f>
        <v>0</v>
      </c>
      <c r="H32" s="219">
        <f>SUM(D32:G32)</f>
        <v>345530.12000000366</v>
      </c>
      <c r="I32" s="214"/>
    </row>
    <row r="33" spans="1:10" x14ac:dyDescent="0.2">
      <c r="A33" s="114"/>
      <c r="B33" s="833" t="s">
        <v>139</v>
      </c>
      <c r="C33" s="833"/>
      <c r="D33" s="220">
        <v>0</v>
      </c>
      <c r="E33" s="220">
        <v>0</v>
      </c>
      <c r="F33" s="220">
        <f>+ESF!I50</f>
        <v>350932.49000000209</v>
      </c>
      <c r="G33" s="220">
        <v>0</v>
      </c>
      <c r="H33" s="218">
        <f>SUM(D33:G33)</f>
        <v>350932.49000000209</v>
      </c>
      <c r="I33" s="214"/>
    </row>
    <row r="34" spans="1:10" x14ac:dyDescent="0.2">
      <c r="A34" s="114"/>
      <c r="B34" s="833" t="s">
        <v>54</v>
      </c>
      <c r="C34" s="833"/>
      <c r="D34" s="220">
        <v>0</v>
      </c>
      <c r="E34" s="220">
        <v>0</v>
      </c>
      <c r="F34" s="220">
        <f>+ESF!I51-E20-E21</f>
        <v>-5402.3699999984292</v>
      </c>
      <c r="G34" s="220">
        <v>0</v>
      </c>
      <c r="H34" s="218">
        <f>SUM(D34:G34)</f>
        <v>-5402.3699999984292</v>
      </c>
      <c r="I34" s="214"/>
    </row>
    <row r="35" spans="1:10" x14ac:dyDescent="0.2">
      <c r="A35" s="114"/>
      <c r="B35" s="833" t="s">
        <v>140</v>
      </c>
      <c r="C35" s="833"/>
      <c r="D35" s="220">
        <v>0</v>
      </c>
      <c r="E35" s="220">
        <v>0</v>
      </c>
      <c r="F35" s="220">
        <v>0</v>
      </c>
      <c r="G35" s="220">
        <v>0</v>
      </c>
      <c r="H35" s="218">
        <f>SUM(D35:G35)</f>
        <v>0</v>
      </c>
      <c r="I35" s="214"/>
    </row>
    <row r="36" spans="1:10" x14ac:dyDescent="0.2">
      <c r="A36" s="114"/>
      <c r="B36" s="833" t="s">
        <v>56</v>
      </c>
      <c r="C36" s="833"/>
      <c r="D36" s="220">
        <v>0</v>
      </c>
      <c r="E36" s="220">
        <v>0</v>
      </c>
      <c r="F36" s="220">
        <v>0</v>
      </c>
      <c r="G36" s="220">
        <v>0</v>
      </c>
      <c r="H36" s="218">
        <f>SUM(D36:G36)</f>
        <v>0</v>
      </c>
      <c r="I36" s="214"/>
    </row>
    <row r="37" spans="1:10" ht="9.9499999999999993" customHeight="1" x14ac:dyDescent="0.2">
      <c r="A37" s="137"/>
      <c r="B37" s="217"/>
      <c r="C37" s="81"/>
      <c r="D37" s="218"/>
      <c r="E37" s="218"/>
      <c r="F37" s="218"/>
      <c r="G37" s="218"/>
      <c r="H37" s="218"/>
      <c r="I37" s="214"/>
    </row>
    <row r="38" spans="1:10" x14ac:dyDescent="0.2">
      <c r="A38" s="223"/>
      <c r="B38" s="842" t="s">
        <v>2135</v>
      </c>
      <c r="C38" s="842"/>
      <c r="D38" s="224">
        <f>D25+D27+D32</f>
        <v>72608266.439999998</v>
      </c>
      <c r="E38" s="224">
        <f>E25+E27+E32</f>
        <v>-104251.67000000157</v>
      </c>
      <c r="F38" s="224">
        <f>F27+F32</f>
        <v>345530.12000000366</v>
      </c>
      <c r="G38" s="224">
        <f>G25+G27+G32</f>
        <v>0</v>
      </c>
      <c r="H38" s="224">
        <f>SUM(D38:G38)</f>
        <v>72849544.890000001</v>
      </c>
      <c r="I38" s="225"/>
      <c r="J38" s="222">
        <f>+H38-ESF!I61</f>
        <v>0</v>
      </c>
    </row>
    <row r="39" spans="1:10" ht="6" customHeight="1" x14ac:dyDescent="0.2">
      <c r="A39" s="226"/>
      <c r="B39" s="226"/>
      <c r="C39" s="226"/>
      <c r="D39" s="226"/>
      <c r="E39" s="226"/>
      <c r="F39" s="226"/>
      <c r="G39" s="226"/>
      <c r="H39" s="226"/>
      <c r="I39" s="227"/>
    </row>
    <row r="40" spans="1:10" ht="6" customHeight="1" x14ac:dyDescent="0.2">
      <c r="D40" s="229"/>
      <c r="E40" s="229"/>
      <c r="I40" s="55"/>
    </row>
    <row r="41" spans="1:10" ht="15" customHeight="1" x14ac:dyDescent="0.2">
      <c r="A41" s="29"/>
      <c r="B41" s="835" t="s">
        <v>76</v>
      </c>
      <c r="C41" s="835"/>
      <c r="D41" s="835"/>
      <c r="E41" s="835"/>
      <c r="F41" s="835"/>
      <c r="G41" s="835"/>
      <c r="H41" s="835"/>
      <c r="I41" s="835"/>
    </row>
    <row r="42" spans="1:10" ht="9.75" customHeight="1" x14ac:dyDescent="0.2">
      <c r="A42" s="29"/>
      <c r="B42" s="56"/>
      <c r="C42" s="77"/>
      <c r="D42" s="78"/>
      <c r="E42" s="78"/>
      <c r="F42" s="29"/>
      <c r="G42" s="79"/>
      <c r="H42" s="77"/>
      <c r="I42" s="78"/>
    </row>
    <row r="126" spans="1:1" x14ac:dyDescent="0.2">
      <c r="A126" s="73"/>
    </row>
  </sheetData>
  <sheetProtection formatCells="0" selectLockedCells="1"/>
  <mergeCells count="29">
    <mergeCell ref="A3:H3"/>
    <mergeCell ref="C1:G1"/>
    <mergeCell ref="C2:G2"/>
    <mergeCell ref="D6:F6"/>
    <mergeCell ref="B21:C21"/>
    <mergeCell ref="C4:G4"/>
    <mergeCell ref="C5:I5"/>
    <mergeCell ref="B9:C9"/>
    <mergeCell ref="B12:C12"/>
    <mergeCell ref="B14:C14"/>
    <mergeCell ref="B15:C15"/>
    <mergeCell ref="B16:C16"/>
    <mergeCell ref="B17:C17"/>
    <mergeCell ref="B19:C19"/>
    <mergeCell ref="B20:C20"/>
    <mergeCell ref="B38:C38"/>
    <mergeCell ref="B41:I41"/>
    <mergeCell ref="B36:C36"/>
    <mergeCell ref="B22:C22"/>
    <mergeCell ref="B23:C23"/>
    <mergeCell ref="B25:C25"/>
    <mergeCell ref="B27:C27"/>
    <mergeCell ref="B28:C28"/>
    <mergeCell ref="B29:C29"/>
    <mergeCell ref="B30:C30"/>
    <mergeCell ref="B32:C32"/>
    <mergeCell ref="B33:C33"/>
    <mergeCell ref="B34:C34"/>
    <mergeCell ref="B35:C35"/>
  </mergeCells>
  <printOptions horizontalCentered="1" verticalCentered="1"/>
  <pageMargins left="0.39370078740157483" right="0" top="0.43307086614173229" bottom="0.70866141732283472" header="0.39370078740157483" footer="0"/>
  <pageSetup scale="83" orientation="landscape" r:id="rId1"/>
  <headerFooter scaleWithDoc="0">
    <oddFooter>&amp;R&amp;P</oddFooter>
  </headerFooter>
  <drawing r:id="rId2"/>
  <legacyDrawing r:id="rId3"/>
  <oleObjects>
    <mc:AlternateContent xmlns:mc="http://schemas.openxmlformats.org/markup-compatibility/2006">
      <mc:Choice Requires="x14">
        <oleObject progId="Excel.Sheet.12" shapeId="15362" r:id="rId4">
          <objectPr defaultSize="0" autoPict="0" r:id="rId5">
            <anchor moveWithCells="1" sizeWithCells="1">
              <from>
                <xdr:col>0</xdr:col>
                <xdr:colOff>142875</xdr:colOff>
                <xdr:row>41</xdr:row>
                <xdr:rowOff>47625</xdr:rowOff>
              </from>
              <to>
                <xdr:col>6</xdr:col>
                <xdr:colOff>361950</xdr:colOff>
                <xdr:row>44</xdr:row>
                <xdr:rowOff>142875</xdr:rowOff>
              </to>
            </anchor>
          </objectPr>
        </oleObject>
      </mc:Choice>
      <mc:Fallback>
        <oleObject progId="Excel.Sheet.12" shapeId="15362"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0"/>
  <sheetViews>
    <sheetView showGridLines="0" zoomScaleNormal="100" workbookViewId="0">
      <selection activeCell="C16" sqref="C16"/>
    </sheetView>
  </sheetViews>
  <sheetFormatPr baseColWidth="10" defaultRowHeight="12.75" x14ac:dyDescent="0.2"/>
  <cols>
    <col min="1" max="1" width="4.85546875" style="752" customWidth="1"/>
    <col min="2" max="2" width="30.85546875" style="752" customWidth="1"/>
    <col min="3" max="3" width="84.42578125" style="752" customWidth="1"/>
    <col min="4" max="4" width="31.7109375" style="752" customWidth="1"/>
    <col min="5" max="5" width="4.85546875" style="752" customWidth="1"/>
    <col min="6" max="252" width="11.42578125" style="752"/>
    <col min="253" max="253" width="4.85546875" style="752" customWidth="1"/>
    <col min="254" max="254" width="30.85546875" style="752" customWidth="1"/>
    <col min="255" max="255" width="84.42578125" style="752" customWidth="1"/>
    <col min="256" max="256" width="42.7109375" style="752" customWidth="1"/>
    <col min="257" max="257" width="4.85546875" style="752" customWidth="1"/>
    <col min="258" max="508" width="11.42578125" style="752"/>
    <col min="509" max="509" width="4.85546875" style="752" customWidth="1"/>
    <col min="510" max="510" width="30.85546875" style="752" customWidth="1"/>
    <col min="511" max="511" width="84.42578125" style="752" customWidth="1"/>
    <col min="512" max="512" width="42.7109375" style="752" customWidth="1"/>
    <col min="513" max="513" width="4.85546875" style="752" customWidth="1"/>
    <col min="514" max="764" width="11.42578125" style="752"/>
    <col min="765" max="765" width="4.85546875" style="752" customWidth="1"/>
    <col min="766" max="766" width="30.85546875" style="752" customWidth="1"/>
    <col min="767" max="767" width="84.42578125" style="752" customWidth="1"/>
    <col min="768" max="768" width="42.7109375" style="752" customWidth="1"/>
    <col min="769" max="769" width="4.85546875" style="752" customWidth="1"/>
    <col min="770" max="1020" width="11.42578125" style="752"/>
    <col min="1021" max="1021" width="4.85546875" style="752" customWidth="1"/>
    <col min="1022" max="1022" width="30.85546875" style="752" customWidth="1"/>
    <col min="1023" max="1023" width="84.42578125" style="752" customWidth="1"/>
    <col min="1024" max="1024" width="42.7109375" style="752" customWidth="1"/>
    <col min="1025" max="1025" width="4.85546875" style="752" customWidth="1"/>
    <col min="1026" max="1276" width="11.42578125" style="752"/>
    <col min="1277" max="1277" width="4.85546875" style="752" customWidth="1"/>
    <col min="1278" max="1278" width="30.85546875" style="752" customWidth="1"/>
    <col min="1279" max="1279" width="84.42578125" style="752" customWidth="1"/>
    <col min="1280" max="1280" width="42.7109375" style="752" customWidth="1"/>
    <col min="1281" max="1281" width="4.85546875" style="752" customWidth="1"/>
    <col min="1282" max="1532" width="11.42578125" style="752"/>
    <col min="1533" max="1533" width="4.85546875" style="752" customWidth="1"/>
    <col min="1534" max="1534" width="30.85546875" style="752" customWidth="1"/>
    <col min="1535" max="1535" width="84.42578125" style="752" customWidth="1"/>
    <col min="1536" max="1536" width="42.7109375" style="752" customWidth="1"/>
    <col min="1537" max="1537" width="4.85546875" style="752" customWidth="1"/>
    <col min="1538" max="1788" width="11.42578125" style="752"/>
    <col min="1789" max="1789" width="4.85546875" style="752" customWidth="1"/>
    <col min="1790" max="1790" width="30.85546875" style="752" customWidth="1"/>
    <col min="1791" max="1791" width="84.42578125" style="752" customWidth="1"/>
    <col min="1792" max="1792" width="42.7109375" style="752" customWidth="1"/>
    <col min="1793" max="1793" width="4.85546875" style="752" customWidth="1"/>
    <col min="1794" max="2044" width="11.42578125" style="752"/>
    <col min="2045" max="2045" width="4.85546875" style="752" customWidth="1"/>
    <col min="2046" max="2046" width="30.85546875" style="752" customWidth="1"/>
    <col min="2047" max="2047" width="84.42578125" style="752" customWidth="1"/>
    <col min="2048" max="2048" width="42.7109375" style="752" customWidth="1"/>
    <col min="2049" max="2049" width="4.85546875" style="752" customWidth="1"/>
    <col min="2050" max="2300" width="11.42578125" style="752"/>
    <col min="2301" max="2301" width="4.85546875" style="752" customWidth="1"/>
    <col min="2302" max="2302" width="30.85546875" style="752" customWidth="1"/>
    <col min="2303" max="2303" width="84.42578125" style="752" customWidth="1"/>
    <col min="2304" max="2304" width="42.7109375" style="752" customWidth="1"/>
    <col min="2305" max="2305" width="4.85546875" style="752" customWidth="1"/>
    <col min="2306" max="2556" width="11.42578125" style="752"/>
    <col min="2557" max="2557" width="4.85546875" style="752" customWidth="1"/>
    <col min="2558" max="2558" width="30.85546875" style="752" customWidth="1"/>
    <col min="2559" max="2559" width="84.42578125" style="752" customWidth="1"/>
    <col min="2560" max="2560" width="42.7109375" style="752" customWidth="1"/>
    <col min="2561" max="2561" width="4.85546875" style="752" customWidth="1"/>
    <col min="2562" max="2812" width="11.42578125" style="752"/>
    <col min="2813" max="2813" width="4.85546875" style="752" customWidth="1"/>
    <col min="2814" max="2814" width="30.85546875" style="752" customWidth="1"/>
    <col min="2815" max="2815" width="84.42578125" style="752" customWidth="1"/>
    <col min="2816" max="2816" width="42.7109375" style="752" customWidth="1"/>
    <col min="2817" max="2817" width="4.85546875" style="752" customWidth="1"/>
    <col min="2818" max="3068" width="11.42578125" style="752"/>
    <col min="3069" max="3069" width="4.85546875" style="752" customWidth="1"/>
    <col min="3070" max="3070" width="30.85546875" style="752" customWidth="1"/>
    <col min="3071" max="3071" width="84.42578125" style="752" customWidth="1"/>
    <col min="3072" max="3072" width="42.7109375" style="752" customWidth="1"/>
    <col min="3073" max="3073" width="4.85546875" style="752" customWidth="1"/>
    <col min="3074" max="3324" width="11.42578125" style="752"/>
    <col min="3325" max="3325" width="4.85546875" style="752" customWidth="1"/>
    <col min="3326" max="3326" width="30.85546875" style="752" customWidth="1"/>
    <col min="3327" max="3327" width="84.42578125" style="752" customWidth="1"/>
    <col min="3328" max="3328" width="42.7109375" style="752" customWidth="1"/>
    <col min="3329" max="3329" width="4.85546875" style="752" customWidth="1"/>
    <col min="3330" max="3580" width="11.42578125" style="752"/>
    <col min="3581" max="3581" width="4.85546875" style="752" customWidth="1"/>
    <col min="3582" max="3582" width="30.85546875" style="752" customWidth="1"/>
    <col min="3583" max="3583" width="84.42578125" style="752" customWidth="1"/>
    <col min="3584" max="3584" width="42.7109375" style="752" customWidth="1"/>
    <col min="3585" max="3585" width="4.85546875" style="752" customWidth="1"/>
    <col min="3586" max="3836" width="11.42578125" style="752"/>
    <col min="3837" max="3837" width="4.85546875" style="752" customWidth="1"/>
    <col min="3838" max="3838" width="30.85546875" style="752" customWidth="1"/>
    <col min="3839" max="3839" width="84.42578125" style="752" customWidth="1"/>
    <col min="3840" max="3840" width="42.7109375" style="752" customWidth="1"/>
    <col min="3841" max="3841" width="4.85546875" style="752" customWidth="1"/>
    <col min="3842" max="4092" width="11.42578125" style="752"/>
    <col min="4093" max="4093" width="4.85546875" style="752" customWidth="1"/>
    <col min="4094" max="4094" width="30.85546875" style="752" customWidth="1"/>
    <col min="4095" max="4095" width="84.42578125" style="752" customWidth="1"/>
    <col min="4096" max="4096" width="42.7109375" style="752" customWidth="1"/>
    <col min="4097" max="4097" width="4.85546875" style="752" customWidth="1"/>
    <col min="4098" max="4348" width="11.42578125" style="752"/>
    <col min="4349" max="4349" width="4.85546875" style="752" customWidth="1"/>
    <col min="4350" max="4350" width="30.85546875" style="752" customWidth="1"/>
    <col min="4351" max="4351" width="84.42578125" style="752" customWidth="1"/>
    <col min="4352" max="4352" width="42.7109375" style="752" customWidth="1"/>
    <col min="4353" max="4353" width="4.85546875" style="752" customWidth="1"/>
    <col min="4354" max="4604" width="11.42578125" style="752"/>
    <col min="4605" max="4605" width="4.85546875" style="752" customWidth="1"/>
    <col min="4606" max="4606" width="30.85546875" style="752" customWidth="1"/>
    <col min="4607" max="4607" width="84.42578125" style="752" customWidth="1"/>
    <col min="4608" max="4608" width="42.7109375" style="752" customWidth="1"/>
    <col min="4609" max="4609" width="4.85546875" style="752" customWidth="1"/>
    <col min="4610" max="4860" width="11.42578125" style="752"/>
    <col min="4861" max="4861" width="4.85546875" style="752" customWidth="1"/>
    <col min="4862" max="4862" width="30.85546875" style="752" customWidth="1"/>
    <col min="4863" max="4863" width="84.42578125" style="752" customWidth="1"/>
    <col min="4864" max="4864" width="42.7109375" style="752" customWidth="1"/>
    <col min="4865" max="4865" width="4.85546875" style="752" customWidth="1"/>
    <col min="4866" max="5116" width="11.42578125" style="752"/>
    <col min="5117" max="5117" width="4.85546875" style="752" customWidth="1"/>
    <col min="5118" max="5118" width="30.85546875" style="752" customWidth="1"/>
    <col min="5119" max="5119" width="84.42578125" style="752" customWidth="1"/>
    <col min="5120" max="5120" width="42.7109375" style="752" customWidth="1"/>
    <col min="5121" max="5121" width="4.85546875" style="752" customWidth="1"/>
    <col min="5122" max="5372" width="11.42578125" style="752"/>
    <col min="5373" max="5373" width="4.85546875" style="752" customWidth="1"/>
    <col min="5374" max="5374" width="30.85546875" style="752" customWidth="1"/>
    <col min="5375" max="5375" width="84.42578125" style="752" customWidth="1"/>
    <col min="5376" max="5376" width="42.7109375" style="752" customWidth="1"/>
    <col min="5377" max="5377" width="4.85546875" style="752" customWidth="1"/>
    <col min="5378" max="5628" width="11.42578125" style="752"/>
    <col min="5629" max="5629" width="4.85546875" style="752" customWidth="1"/>
    <col min="5630" max="5630" width="30.85546875" style="752" customWidth="1"/>
    <col min="5631" max="5631" width="84.42578125" style="752" customWidth="1"/>
    <col min="5632" max="5632" width="42.7109375" style="752" customWidth="1"/>
    <col min="5633" max="5633" width="4.85546875" style="752" customWidth="1"/>
    <col min="5634" max="5884" width="11.42578125" style="752"/>
    <col min="5885" max="5885" width="4.85546875" style="752" customWidth="1"/>
    <col min="5886" max="5886" width="30.85546875" style="752" customWidth="1"/>
    <col min="5887" max="5887" width="84.42578125" style="752" customWidth="1"/>
    <col min="5888" max="5888" width="42.7109375" style="752" customWidth="1"/>
    <col min="5889" max="5889" width="4.85546875" style="752" customWidth="1"/>
    <col min="5890" max="6140" width="11.42578125" style="752"/>
    <col min="6141" max="6141" width="4.85546875" style="752" customWidth="1"/>
    <col min="6142" max="6142" width="30.85546875" style="752" customWidth="1"/>
    <col min="6143" max="6143" width="84.42578125" style="752" customWidth="1"/>
    <col min="6144" max="6144" width="42.7109375" style="752" customWidth="1"/>
    <col min="6145" max="6145" width="4.85546875" style="752" customWidth="1"/>
    <col min="6146" max="6396" width="11.42578125" style="752"/>
    <col min="6397" max="6397" width="4.85546875" style="752" customWidth="1"/>
    <col min="6398" max="6398" width="30.85546875" style="752" customWidth="1"/>
    <col min="6399" max="6399" width="84.42578125" style="752" customWidth="1"/>
    <col min="6400" max="6400" width="42.7109375" style="752" customWidth="1"/>
    <col min="6401" max="6401" width="4.85546875" style="752" customWidth="1"/>
    <col min="6402" max="6652" width="11.42578125" style="752"/>
    <col min="6653" max="6653" width="4.85546875" style="752" customWidth="1"/>
    <col min="6654" max="6654" width="30.85546875" style="752" customWidth="1"/>
    <col min="6655" max="6655" width="84.42578125" style="752" customWidth="1"/>
    <col min="6656" max="6656" width="42.7109375" style="752" customWidth="1"/>
    <col min="6657" max="6657" width="4.85546875" style="752" customWidth="1"/>
    <col min="6658" max="6908" width="11.42578125" style="752"/>
    <col min="6909" max="6909" width="4.85546875" style="752" customWidth="1"/>
    <col min="6910" max="6910" width="30.85546875" style="752" customWidth="1"/>
    <col min="6911" max="6911" width="84.42578125" style="752" customWidth="1"/>
    <col min="6912" max="6912" width="42.7109375" style="752" customWidth="1"/>
    <col min="6913" max="6913" width="4.85546875" style="752" customWidth="1"/>
    <col min="6914" max="7164" width="11.42578125" style="752"/>
    <col min="7165" max="7165" width="4.85546875" style="752" customWidth="1"/>
    <col min="7166" max="7166" width="30.85546875" style="752" customWidth="1"/>
    <col min="7167" max="7167" width="84.42578125" style="752" customWidth="1"/>
    <col min="7168" max="7168" width="42.7109375" style="752" customWidth="1"/>
    <col min="7169" max="7169" width="4.85546875" style="752" customWidth="1"/>
    <col min="7170" max="7420" width="11.42578125" style="752"/>
    <col min="7421" max="7421" width="4.85546875" style="752" customWidth="1"/>
    <col min="7422" max="7422" width="30.85546875" style="752" customWidth="1"/>
    <col min="7423" max="7423" width="84.42578125" style="752" customWidth="1"/>
    <col min="7424" max="7424" width="42.7109375" style="752" customWidth="1"/>
    <col min="7425" max="7425" width="4.85546875" style="752" customWidth="1"/>
    <col min="7426" max="7676" width="11.42578125" style="752"/>
    <col min="7677" max="7677" width="4.85546875" style="752" customWidth="1"/>
    <col min="7678" max="7678" width="30.85546875" style="752" customWidth="1"/>
    <col min="7679" max="7679" width="84.42578125" style="752" customWidth="1"/>
    <col min="7680" max="7680" width="42.7109375" style="752" customWidth="1"/>
    <col min="7681" max="7681" width="4.85546875" style="752" customWidth="1"/>
    <col min="7682" max="7932" width="11.42578125" style="752"/>
    <col min="7933" max="7933" width="4.85546875" style="752" customWidth="1"/>
    <col min="7934" max="7934" width="30.85546875" style="752" customWidth="1"/>
    <col min="7935" max="7935" width="84.42578125" style="752" customWidth="1"/>
    <col min="7936" max="7936" width="42.7109375" style="752" customWidth="1"/>
    <col min="7937" max="7937" width="4.85546875" style="752" customWidth="1"/>
    <col min="7938" max="8188" width="11.42578125" style="752"/>
    <col min="8189" max="8189" width="4.85546875" style="752" customWidth="1"/>
    <col min="8190" max="8190" width="30.85546875" style="752" customWidth="1"/>
    <col min="8191" max="8191" width="84.42578125" style="752" customWidth="1"/>
    <col min="8192" max="8192" width="42.7109375" style="752" customWidth="1"/>
    <col min="8193" max="8193" width="4.85546875" style="752" customWidth="1"/>
    <col min="8194" max="8444" width="11.42578125" style="752"/>
    <col min="8445" max="8445" width="4.85546875" style="752" customWidth="1"/>
    <col min="8446" max="8446" width="30.85546875" style="752" customWidth="1"/>
    <col min="8447" max="8447" width="84.42578125" style="752" customWidth="1"/>
    <col min="8448" max="8448" width="42.7109375" style="752" customWidth="1"/>
    <col min="8449" max="8449" width="4.85546875" style="752" customWidth="1"/>
    <col min="8450" max="8700" width="11.42578125" style="752"/>
    <col min="8701" max="8701" width="4.85546875" style="752" customWidth="1"/>
    <col min="8702" max="8702" width="30.85546875" style="752" customWidth="1"/>
    <col min="8703" max="8703" width="84.42578125" style="752" customWidth="1"/>
    <col min="8704" max="8704" width="42.7109375" style="752" customWidth="1"/>
    <col min="8705" max="8705" width="4.85546875" style="752" customWidth="1"/>
    <col min="8706" max="8956" width="11.42578125" style="752"/>
    <col min="8957" max="8957" width="4.85546875" style="752" customWidth="1"/>
    <col min="8958" max="8958" width="30.85546875" style="752" customWidth="1"/>
    <col min="8959" max="8959" width="84.42578125" style="752" customWidth="1"/>
    <col min="8960" max="8960" width="42.7109375" style="752" customWidth="1"/>
    <col min="8961" max="8961" width="4.85546875" style="752" customWidth="1"/>
    <col min="8962" max="9212" width="11.42578125" style="752"/>
    <col min="9213" max="9213" width="4.85546875" style="752" customWidth="1"/>
    <col min="9214" max="9214" width="30.85546875" style="752" customWidth="1"/>
    <col min="9215" max="9215" width="84.42578125" style="752" customWidth="1"/>
    <col min="9216" max="9216" width="42.7109375" style="752" customWidth="1"/>
    <col min="9217" max="9217" width="4.85546875" style="752" customWidth="1"/>
    <col min="9218" max="9468" width="11.42578125" style="752"/>
    <col min="9469" max="9469" width="4.85546875" style="752" customWidth="1"/>
    <col min="9470" max="9470" width="30.85546875" style="752" customWidth="1"/>
    <col min="9471" max="9471" width="84.42578125" style="752" customWidth="1"/>
    <col min="9472" max="9472" width="42.7109375" style="752" customWidth="1"/>
    <col min="9473" max="9473" width="4.85546875" style="752" customWidth="1"/>
    <col min="9474" max="9724" width="11.42578125" style="752"/>
    <col min="9725" max="9725" width="4.85546875" style="752" customWidth="1"/>
    <col min="9726" max="9726" width="30.85546875" style="752" customWidth="1"/>
    <col min="9727" max="9727" width="84.42578125" style="752" customWidth="1"/>
    <col min="9728" max="9728" width="42.7109375" style="752" customWidth="1"/>
    <col min="9729" max="9729" width="4.85546875" style="752" customWidth="1"/>
    <col min="9730" max="9980" width="11.42578125" style="752"/>
    <col min="9981" max="9981" width="4.85546875" style="752" customWidth="1"/>
    <col min="9982" max="9982" width="30.85546875" style="752" customWidth="1"/>
    <col min="9983" max="9983" width="84.42578125" style="752" customWidth="1"/>
    <col min="9984" max="9984" width="42.7109375" style="752" customWidth="1"/>
    <col min="9985" max="9985" width="4.85546875" style="752" customWidth="1"/>
    <col min="9986" max="10236" width="11.42578125" style="752"/>
    <col min="10237" max="10237" width="4.85546875" style="752" customWidth="1"/>
    <col min="10238" max="10238" width="30.85546875" style="752" customWidth="1"/>
    <col min="10239" max="10239" width="84.42578125" style="752" customWidth="1"/>
    <col min="10240" max="10240" width="42.7109375" style="752" customWidth="1"/>
    <col min="10241" max="10241" width="4.85546875" style="752" customWidth="1"/>
    <col min="10242" max="10492" width="11.42578125" style="752"/>
    <col min="10493" max="10493" width="4.85546875" style="752" customWidth="1"/>
    <col min="10494" max="10494" width="30.85546875" style="752" customWidth="1"/>
    <col min="10495" max="10495" width="84.42578125" style="752" customWidth="1"/>
    <col min="10496" max="10496" width="42.7109375" style="752" customWidth="1"/>
    <col min="10497" max="10497" width="4.85546875" style="752" customWidth="1"/>
    <col min="10498" max="10748" width="11.42578125" style="752"/>
    <col min="10749" max="10749" width="4.85546875" style="752" customWidth="1"/>
    <col min="10750" max="10750" width="30.85546875" style="752" customWidth="1"/>
    <col min="10751" max="10751" width="84.42578125" style="752" customWidth="1"/>
    <col min="10752" max="10752" width="42.7109375" style="752" customWidth="1"/>
    <col min="10753" max="10753" width="4.85546875" style="752" customWidth="1"/>
    <col min="10754" max="11004" width="11.42578125" style="752"/>
    <col min="11005" max="11005" width="4.85546875" style="752" customWidth="1"/>
    <col min="11006" max="11006" width="30.85546875" style="752" customWidth="1"/>
    <col min="11007" max="11007" width="84.42578125" style="752" customWidth="1"/>
    <col min="11008" max="11008" width="42.7109375" style="752" customWidth="1"/>
    <col min="11009" max="11009" width="4.85546875" style="752" customWidth="1"/>
    <col min="11010" max="11260" width="11.42578125" style="752"/>
    <col min="11261" max="11261" width="4.85546875" style="752" customWidth="1"/>
    <col min="11262" max="11262" width="30.85546875" style="752" customWidth="1"/>
    <col min="11263" max="11263" width="84.42578125" style="752" customWidth="1"/>
    <col min="11264" max="11264" width="42.7109375" style="752" customWidth="1"/>
    <col min="11265" max="11265" width="4.85546875" style="752" customWidth="1"/>
    <col min="11266" max="11516" width="11.42578125" style="752"/>
    <col min="11517" max="11517" width="4.85546875" style="752" customWidth="1"/>
    <col min="11518" max="11518" width="30.85546875" style="752" customWidth="1"/>
    <col min="11519" max="11519" width="84.42578125" style="752" customWidth="1"/>
    <col min="11520" max="11520" width="42.7109375" style="752" customWidth="1"/>
    <col min="11521" max="11521" width="4.85546875" style="752" customWidth="1"/>
    <col min="11522" max="11772" width="11.42578125" style="752"/>
    <col min="11773" max="11773" width="4.85546875" style="752" customWidth="1"/>
    <col min="11774" max="11774" width="30.85546875" style="752" customWidth="1"/>
    <col min="11775" max="11775" width="84.42578125" style="752" customWidth="1"/>
    <col min="11776" max="11776" width="42.7109375" style="752" customWidth="1"/>
    <col min="11777" max="11777" width="4.85546875" style="752" customWidth="1"/>
    <col min="11778" max="12028" width="11.42578125" style="752"/>
    <col min="12029" max="12029" width="4.85546875" style="752" customWidth="1"/>
    <col min="12030" max="12030" width="30.85546875" style="752" customWidth="1"/>
    <col min="12031" max="12031" width="84.42578125" style="752" customWidth="1"/>
    <col min="12032" max="12032" width="42.7109375" style="752" customWidth="1"/>
    <col min="12033" max="12033" width="4.85546875" style="752" customWidth="1"/>
    <col min="12034" max="12284" width="11.42578125" style="752"/>
    <col min="12285" max="12285" width="4.85546875" style="752" customWidth="1"/>
    <col min="12286" max="12286" width="30.85546875" style="752" customWidth="1"/>
    <col min="12287" max="12287" width="84.42578125" style="752" customWidth="1"/>
    <col min="12288" max="12288" width="42.7109375" style="752" customWidth="1"/>
    <col min="12289" max="12289" width="4.85546875" style="752" customWidth="1"/>
    <col min="12290" max="12540" width="11.42578125" style="752"/>
    <col min="12541" max="12541" width="4.85546875" style="752" customWidth="1"/>
    <col min="12542" max="12542" width="30.85546875" style="752" customWidth="1"/>
    <col min="12543" max="12543" width="84.42578125" style="752" customWidth="1"/>
    <col min="12544" max="12544" width="42.7109375" style="752" customWidth="1"/>
    <col min="12545" max="12545" width="4.85546875" style="752" customWidth="1"/>
    <col min="12546" max="12796" width="11.42578125" style="752"/>
    <col min="12797" max="12797" width="4.85546875" style="752" customWidth="1"/>
    <col min="12798" max="12798" width="30.85546875" style="752" customWidth="1"/>
    <col min="12799" max="12799" width="84.42578125" style="752" customWidth="1"/>
    <col min="12800" max="12800" width="42.7109375" style="752" customWidth="1"/>
    <col min="12801" max="12801" width="4.85546875" style="752" customWidth="1"/>
    <col min="12802" max="13052" width="11.42578125" style="752"/>
    <col min="13053" max="13053" width="4.85546875" style="752" customWidth="1"/>
    <col min="13054" max="13054" width="30.85546875" style="752" customWidth="1"/>
    <col min="13055" max="13055" width="84.42578125" style="752" customWidth="1"/>
    <col min="13056" max="13056" width="42.7109375" style="752" customWidth="1"/>
    <col min="13057" max="13057" width="4.85546875" style="752" customWidth="1"/>
    <col min="13058" max="13308" width="11.42578125" style="752"/>
    <col min="13309" max="13309" width="4.85546875" style="752" customWidth="1"/>
    <col min="13310" max="13310" width="30.85546875" style="752" customWidth="1"/>
    <col min="13311" max="13311" width="84.42578125" style="752" customWidth="1"/>
    <col min="13312" max="13312" width="42.7109375" style="752" customWidth="1"/>
    <col min="13313" max="13313" width="4.85546875" style="752" customWidth="1"/>
    <col min="13314" max="13564" width="11.42578125" style="752"/>
    <col min="13565" max="13565" width="4.85546875" style="752" customWidth="1"/>
    <col min="13566" max="13566" width="30.85546875" style="752" customWidth="1"/>
    <col min="13567" max="13567" width="84.42578125" style="752" customWidth="1"/>
    <col min="13568" max="13568" width="42.7109375" style="752" customWidth="1"/>
    <col min="13569" max="13569" width="4.85546875" style="752" customWidth="1"/>
    <col min="13570" max="13820" width="11.42578125" style="752"/>
    <col min="13821" max="13821" width="4.85546875" style="752" customWidth="1"/>
    <col min="13822" max="13822" width="30.85546875" style="752" customWidth="1"/>
    <col min="13823" max="13823" width="84.42578125" style="752" customWidth="1"/>
    <col min="13824" max="13824" width="42.7109375" style="752" customWidth="1"/>
    <col min="13825" max="13825" width="4.85546875" style="752" customWidth="1"/>
    <col min="13826" max="14076" width="11.42578125" style="752"/>
    <col min="14077" max="14077" width="4.85546875" style="752" customWidth="1"/>
    <col min="14078" max="14078" width="30.85546875" style="752" customWidth="1"/>
    <col min="14079" max="14079" width="84.42578125" style="752" customWidth="1"/>
    <col min="14080" max="14080" width="42.7109375" style="752" customWidth="1"/>
    <col min="14081" max="14081" width="4.85546875" style="752" customWidth="1"/>
    <col min="14082" max="14332" width="11.42578125" style="752"/>
    <col min="14333" max="14333" width="4.85546875" style="752" customWidth="1"/>
    <col min="14334" max="14334" width="30.85546875" style="752" customWidth="1"/>
    <col min="14335" max="14335" width="84.42578125" style="752" customWidth="1"/>
    <col min="14336" max="14336" width="42.7109375" style="752" customWidth="1"/>
    <col min="14337" max="14337" width="4.85546875" style="752" customWidth="1"/>
    <col min="14338" max="14588" width="11.42578125" style="752"/>
    <col min="14589" max="14589" width="4.85546875" style="752" customWidth="1"/>
    <col min="14590" max="14590" width="30.85546875" style="752" customWidth="1"/>
    <col min="14591" max="14591" width="84.42578125" style="752" customWidth="1"/>
    <col min="14592" max="14592" width="42.7109375" style="752" customWidth="1"/>
    <col min="14593" max="14593" width="4.85546875" style="752" customWidth="1"/>
    <col min="14594" max="14844" width="11.42578125" style="752"/>
    <col min="14845" max="14845" width="4.85546875" style="752" customWidth="1"/>
    <col min="14846" max="14846" width="30.85546875" style="752" customWidth="1"/>
    <col min="14847" max="14847" width="84.42578125" style="752" customWidth="1"/>
    <col min="14848" max="14848" width="42.7109375" style="752" customWidth="1"/>
    <col min="14849" max="14849" width="4.85546875" style="752" customWidth="1"/>
    <col min="14850" max="15100" width="11.42578125" style="752"/>
    <col min="15101" max="15101" width="4.85546875" style="752" customWidth="1"/>
    <col min="15102" max="15102" width="30.85546875" style="752" customWidth="1"/>
    <col min="15103" max="15103" width="84.42578125" style="752" customWidth="1"/>
    <col min="15104" max="15104" width="42.7109375" style="752" customWidth="1"/>
    <col min="15105" max="15105" width="4.85546875" style="752" customWidth="1"/>
    <col min="15106" max="15356" width="11.42578125" style="752"/>
    <col min="15357" max="15357" width="4.85546875" style="752" customWidth="1"/>
    <col min="15358" max="15358" width="30.85546875" style="752" customWidth="1"/>
    <col min="15359" max="15359" width="84.42578125" style="752" customWidth="1"/>
    <col min="15360" max="15360" width="42.7109375" style="752" customWidth="1"/>
    <col min="15361" max="15361" width="4.85546875" style="752" customWidth="1"/>
    <col min="15362" max="15612" width="11.42578125" style="752"/>
    <col min="15613" max="15613" width="4.85546875" style="752" customWidth="1"/>
    <col min="15614" max="15614" width="30.85546875" style="752" customWidth="1"/>
    <col min="15615" max="15615" width="84.42578125" style="752" customWidth="1"/>
    <col min="15616" max="15616" width="42.7109375" style="752" customWidth="1"/>
    <col min="15617" max="15617" width="4.85546875" style="752" customWidth="1"/>
    <col min="15618" max="15868" width="11.42578125" style="752"/>
    <col min="15869" max="15869" width="4.85546875" style="752" customWidth="1"/>
    <col min="15870" max="15870" width="30.85546875" style="752" customWidth="1"/>
    <col min="15871" max="15871" width="84.42578125" style="752" customWidth="1"/>
    <col min="15872" max="15872" width="42.7109375" style="752" customWidth="1"/>
    <col min="15873" max="15873" width="4.85546875" style="752" customWidth="1"/>
    <col min="15874" max="16124" width="11.42578125" style="752"/>
    <col min="16125" max="16125" width="4.85546875" style="752" customWidth="1"/>
    <col min="16126" max="16126" width="30.85546875" style="752" customWidth="1"/>
    <col min="16127" max="16127" width="84.42578125" style="752" customWidth="1"/>
    <col min="16128" max="16128" width="42.7109375" style="752" customWidth="1"/>
    <col min="16129" max="16129" width="4.85546875" style="752" customWidth="1"/>
    <col min="16130" max="16384" width="11.42578125" style="752"/>
  </cols>
  <sheetData>
    <row r="1" spans="1:5" s="202" customFormat="1" x14ac:dyDescent="0.2">
      <c r="B1" s="1052" t="s">
        <v>816</v>
      </c>
      <c r="C1" s="1052"/>
      <c r="D1" s="1052"/>
      <c r="E1" s="1052"/>
    </row>
    <row r="2" spans="1:5" s="202" customFormat="1" x14ac:dyDescent="0.2">
      <c r="B2" s="1052" t="s">
        <v>2205</v>
      </c>
      <c r="C2" s="1052"/>
      <c r="D2" s="1052"/>
      <c r="E2" s="1052"/>
    </row>
    <row r="3" spans="1:5" s="202" customFormat="1" x14ac:dyDescent="0.2">
      <c r="B3" s="1052" t="s">
        <v>0</v>
      </c>
      <c r="C3" s="1052"/>
      <c r="D3" s="1052"/>
      <c r="E3" s="1052"/>
    </row>
    <row r="4" spans="1:5" x14ac:dyDescent="0.2">
      <c r="A4" s="749"/>
      <c r="B4" s="750" t="s">
        <v>3</v>
      </c>
      <c r="C4" s="746" t="s">
        <v>2108</v>
      </c>
      <c r="D4" s="266"/>
      <c r="E4" s="751"/>
    </row>
    <row r="5" spans="1:5" x14ac:dyDescent="0.2">
      <c r="A5" s="749"/>
      <c r="B5" s="753"/>
      <c r="C5" s="754"/>
      <c r="D5" s="754"/>
      <c r="E5" s="755"/>
    </row>
    <row r="6" spans="1:5" s="758" customFormat="1" x14ac:dyDescent="0.2">
      <c r="A6" s="756"/>
      <c r="B6" s="757"/>
      <c r="C6" s="756"/>
      <c r="D6" s="756"/>
      <c r="E6" s="757"/>
    </row>
    <row r="7" spans="1:5" s="153" customFormat="1" x14ac:dyDescent="0.2">
      <c r="A7" s="1053" t="s">
        <v>817</v>
      </c>
      <c r="B7" s="1054"/>
      <c r="C7" s="815" t="s">
        <v>818</v>
      </c>
      <c r="D7" s="815" t="s">
        <v>819</v>
      </c>
      <c r="E7" s="823"/>
    </row>
    <row r="8" spans="1:5" ht="15" x14ac:dyDescent="0.25">
      <c r="A8" s="764"/>
      <c r="B8" s="631" t="s">
        <v>886</v>
      </c>
      <c r="C8" s="796" t="s">
        <v>842</v>
      </c>
      <c r="D8" s="796">
        <v>214.6</v>
      </c>
      <c r="E8" s="817"/>
    </row>
    <row r="9" spans="1:5" ht="15" x14ac:dyDescent="0.25">
      <c r="A9" s="764"/>
      <c r="B9" s="631" t="s">
        <v>882</v>
      </c>
      <c r="C9" s="796" t="s">
        <v>842</v>
      </c>
      <c r="D9" s="796">
        <v>214.6</v>
      </c>
      <c r="E9" s="817"/>
    </row>
    <row r="10" spans="1:5" ht="15" x14ac:dyDescent="0.25">
      <c r="A10" s="764"/>
      <c r="B10" s="631" t="s">
        <v>893</v>
      </c>
      <c r="C10" s="796" t="s">
        <v>842</v>
      </c>
      <c r="D10" s="796">
        <v>214.6</v>
      </c>
      <c r="E10" s="817"/>
    </row>
    <row r="11" spans="1:5" ht="15" x14ac:dyDescent="0.25">
      <c r="A11" s="764"/>
      <c r="B11" s="631" t="s">
        <v>892</v>
      </c>
      <c r="C11" s="796" t="s">
        <v>834</v>
      </c>
      <c r="D11" s="796">
        <v>650.39</v>
      </c>
      <c r="E11" s="817"/>
    </row>
    <row r="12" spans="1:5" ht="15" x14ac:dyDescent="0.25">
      <c r="A12" s="764"/>
      <c r="B12" s="631" t="s">
        <v>878</v>
      </c>
      <c r="C12" s="796" t="s">
        <v>834</v>
      </c>
      <c r="D12" s="796">
        <v>650.39</v>
      </c>
      <c r="E12" s="817"/>
    </row>
    <row r="13" spans="1:5" ht="15" x14ac:dyDescent="0.25">
      <c r="A13" s="764"/>
      <c r="B13" s="631" t="s">
        <v>883</v>
      </c>
      <c r="C13" s="796" t="s">
        <v>834</v>
      </c>
      <c r="D13" s="796">
        <v>650.39</v>
      </c>
      <c r="E13" s="817"/>
    </row>
    <row r="14" spans="1:5" ht="15" x14ac:dyDescent="0.25">
      <c r="A14" s="764"/>
      <c r="B14" s="631" t="s">
        <v>890</v>
      </c>
      <c r="C14" s="796" t="s">
        <v>834</v>
      </c>
      <c r="D14" s="796">
        <v>650.39</v>
      </c>
      <c r="E14" s="817"/>
    </row>
    <row r="15" spans="1:5" ht="15" x14ac:dyDescent="0.25">
      <c r="A15" s="764"/>
      <c r="B15" s="631" t="s">
        <v>891</v>
      </c>
      <c r="C15" s="796" t="s">
        <v>834</v>
      </c>
      <c r="D15" s="796">
        <v>650.39</v>
      </c>
      <c r="E15" s="817"/>
    </row>
    <row r="16" spans="1:5" ht="15" x14ac:dyDescent="0.25">
      <c r="A16" s="769"/>
      <c r="B16" s="631" t="s">
        <v>899</v>
      </c>
      <c r="C16" s="796" t="s">
        <v>834</v>
      </c>
      <c r="D16" s="796">
        <v>650.39</v>
      </c>
      <c r="E16" s="817"/>
    </row>
    <row r="17" spans="1:5" ht="15" x14ac:dyDescent="0.25">
      <c r="A17" s="769"/>
      <c r="B17" s="631" t="s">
        <v>897</v>
      </c>
      <c r="C17" s="796" t="s">
        <v>834</v>
      </c>
      <c r="D17" s="796">
        <v>650.39</v>
      </c>
      <c r="E17" s="817"/>
    </row>
    <row r="18" spans="1:5" ht="15" x14ac:dyDescent="0.25">
      <c r="A18" s="769"/>
      <c r="B18" s="631" t="s">
        <v>896</v>
      </c>
      <c r="C18" s="796" t="s">
        <v>842</v>
      </c>
      <c r="D18" s="796">
        <v>214.6</v>
      </c>
      <c r="E18" s="817"/>
    </row>
    <row r="19" spans="1:5" ht="15" x14ac:dyDescent="0.25">
      <c r="A19" s="769"/>
      <c r="B19" s="631" t="s">
        <v>881</v>
      </c>
      <c r="C19" s="796" t="s">
        <v>834</v>
      </c>
      <c r="D19" s="796">
        <v>650.39</v>
      </c>
      <c r="E19" s="817"/>
    </row>
    <row r="20" spans="1:5" ht="15" x14ac:dyDescent="0.25">
      <c r="A20" s="769"/>
      <c r="B20" s="631" t="s">
        <v>880</v>
      </c>
      <c r="C20" s="796" t="s">
        <v>834</v>
      </c>
      <c r="D20" s="796">
        <v>650.39</v>
      </c>
      <c r="E20" s="817"/>
    </row>
    <row r="21" spans="1:5" ht="15" x14ac:dyDescent="0.25">
      <c r="A21" s="769"/>
      <c r="B21" s="631" t="s">
        <v>879</v>
      </c>
      <c r="C21" s="796" t="s">
        <v>834</v>
      </c>
      <c r="D21" s="796">
        <v>650.39</v>
      </c>
      <c r="E21" s="817"/>
    </row>
    <row r="22" spans="1:5" ht="15" x14ac:dyDescent="0.25">
      <c r="A22" s="769"/>
      <c r="B22" s="631" t="s">
        <v>901</v>
      </c>
      <c r="C22" s="796" t="s">
        <v>834</v>
      </c>
      <c r="D22" s="796">
        <v>650.39</v>
      </c>
      <c r="E22" s="817"/>
    </row>
    <row r="23" spans="1:5" ht="15" x14ac:dyDescent="0.25">
      <c r="A23" s="769"/>
      <c r="B23" s="631" t="s">
        <v>902</v>
      </c>
      <c r="C23" s="796" t="s">
        <v>834</v>
      </c>
      <c r="D23" s="796">
        <v>650.39</v>
      </c>
      <c r="E23" s="817"/>
    </row>
    <row r="24" spans="1:5" ht="15" x14ac:dyDescent="0.25">
      <c r="A24" s="769"/>
      <c r="B24" s="631" t="s">
        <v>900</v>
      </c>
      <c r="C24" s="796" t="s">
        <v>842</v>
      </c>
      <c r="D24" s="796">
        <v>214.6</v>
      </c>
      <c r="E24" s="817"/>
    </row>
    <row r="25" spans="1:5" ht="15" x14ac:dyDescent="0.25">
      <c r="A25" s="769"/>
      <c r="B25" s="631" t="s">
        <v>911</v>
      </c>
      <c r="C25" s="796" t="s">
        <v>842</v>
      </c>
      <c r="D25" s="796">
        <v>214.6</v>
      </c>
      <c r="E25" s="817"/>
    </row>
    <row r="26" spans="1:5" ht="15" x14ac:dyDescent="0.25">
      <c r="A26" s="769"/>
      <c r="B26" s="631" t="s">
        <v>904</v>
      </c>
      <c r="C26" s="796" t="s">
        <v>834</v>
      </c>
      <c r="D26" s="796">
        <v>650.39</v>
      </c>
      <c r="E26" s="817"/>
    </row>
    <row r="27" spans="1:5" ht="15" x14ac:dyDescent="0.25">
      <c r="A27" s="769"/>
      <c r="B27" s="631" t="s">
        <v>912</v>
      </c>
      <c r="C27" s="796" t="s">
        <v>834</v>
      </c>
      <c r="D27" s="796">
        <v>650.39</v>
      </c>
      <c r="E27" s="817"/>
    </row>
    <row r="28" spans="1:5" ht="15" x14ac:dyDescent="0.25">
      <c r="A28" s="769"/>
      <c r="B28" s="631" t="s">
        <v>905</v>
      </c>
      <c r="C28" s="796" t="s">
        <v>834</v>
      </c>
      <c r="D28" s="796">
        <v>650.39</v>
      </c>
      <c r="E28" s="817"/>
    </row>
    <row r="29" spans="1:5" ht="15" x14ac:dyDescent="0.25">
      <c r="A29" s="769"/>
      <c r="B29" s="631" t="s">
        <v>906</v>
      </c>
      <c r="C29" s="796" t="s">
        <v>834</v>
      </c>
      <c r="D29" s="796">
        <v>650.39</v>
      </c>
      <c r="E29" s="817"/>
    </row>
    <row r="30" spans="1:5" ht="15" x14ac:dyDescent="0.25">
      <c r="A30" s="764"/>
      <c r="B30" s="631" t="s">
        <v>917</v>
      </c>
      <c r="C30" s="796" t="s">
        <v>834</v>
      </c>
      <c r="D30" s="796">
        <v>650.39</v>
      </c>
      <c r="E30" s="817"/>
    </row>
    <row r="31" spans="1:5" ht="15" x14ac:dyDescent="0.25">
      <c r="A31" s="764"/>
      <c r="B31" s="631" t="s">
        <v>907</v>
      </c>
      <c r="C31" s="796" t="s">
        <v>842</v>
      </c>
      <c r="D31" s="796">
        <v>214.6</v>
      </c>
      <c r="E31" s="817"/>
    </row>
    <row r="32" spans="1:5" ht="15" x14ac:dyDescent="0.25">
      <c r="A32" s="764"/>
      <c r="B32" s="631" t="s">
        <v>910</v>
      </c>
      <c r="C32" s="796" t="s">
        <v>842</v>
      </c>
      <c r="D32" s="796">
        <v>214.6</v>
      </c>
      <c r="E32" s="817"/>
    </row>
    <row r="33" spans="1:5" ht="15" x14ac:dyDescent="0.25">
      <c r="A33" s="764"/>
      <c r="B33" s="631" t="s">
        <v>887</v>
      </c>
      <c r="C33" s="796" t="s">
        <v>834</v>
      </c>
      <c r="D33" s="796">
        <v>650.38</v>
      </c>
      <c r="E33" s="817"/>
    </row>
    <row r="34" spans="1:5" ht="15" x14ac:dyDescent="0.25">
      <c r="A34" s="764"/>
      <c r="B34" s="631" t="s">
        <v>960</v>
      </c>
      <c r="C34" s="796" t="s">
        <v>834</v>
      </c>
      <c r="D34" s="796">
        <v>650.39</v>
      </c>
      <c r="E34" s="817"/>
    </row>
    <row r="35" spans="1:5" ht="15" x14ac:dyDescent="0.25">
      <c r="A35" s="764"/>
      <c r="B35" s="631" t="s">
        <v>838</v>
      </c>
      <c r="C35" s="796" t="s">
        <v>834</v>
      </c>
      <c r="D35" s="796">
        <v>650.39</v>
      </c>
      <c r="E35" s="817"/>
    </row>
    <row r="36" spans="1:5" ht="15" x14ac:dyDescent="0.25">
      <c r="A36" s="764"/>
      <c r="B36" s="631" t="s">
        <v>837</v>
      </c>
      <c r="C36" s="796" t="s">
        <v>834</v>
      </c>
      <c r="D36" s="796">
        <v>650.39</v>
      </c>
      <c r="E36" s="817"/>
    </row>
    <row r="37" spans="1:5" ht="15" x14ac:dyDescent="0.25">
      <c r="A37" s="764"/>
      <c r="B37" s="631" t="s">
        <v>846</v>
      </c>
      <c r="C37" s="796" t="s">
        <v>842</v>
      </c>
      <c r="D37" s="796">
        <v>214.6</v>
      </c>
      <c r="E37" s="817"/>
    </row>
    <row r="38" spans="1:5" ht="15" x14ac:dyDescent="0.25">
      <c r="A38" s="764"/>
      <c r="B38" s="631" t="s">
        <v>845</v>
      </c>
      <c r="C38" s="796" t="s">
        <v>842</v>
      </c>
      <c r="D38" s="796">
        <v>214.6</v>
      </c>
      <c r="E38" s="817"/>
    </row>
    <row r="39" spans="1:5" ht="15" x14ac:dyDescent="0.25">
      <c r="A39" s="764"/>
      <c r="B39" s="631" t="s">
        <v>843</v>
      </c>
      <c r="C39" s="796" t="s">
        <v>844</v>
      </c>
      <c r="D39" s="796">
        <v>2646.4</v>
      </c>
      <c r="E39" s="817"/>
    </row>
    <row r="40" spans="1:5" ht="15" x14ac:dyDescent="0.25">
      <c r="A40" s="764"/>
      <c r="B40" s="631" t="s">
        <v>850</v>
      </c>
      <c r="C40" s="796" t="s">
        <v>834</v>
      </c>
      <c r="D40" s="796">
        <v>650.39</v>
      </c>
      <c r="E40" s="817"/>
    </row>
    <row r="41" spans="1:5" ht="15" x14ac:dyDescent="0.25">
      <c r="A41" s="764"/>
      <c r="B41" s="631" t="s">
        <v>849</v>
      </c>
      <c r="C41" s="796" t="s">
        <v>834</v>
      </c>
      <c r="D41" s="796">
        <v>650.39</v>
      </c>
      <c r="E41" s="817"/>
    </row>
    <row r="42" spans="1:5" ht="15" x14ac:dyDescent="0.25">
      <c r="A42" s="764"/>
      <c r="B42" s="631" t="s">
        <v>916</v>
      </c>
      <c r="C42" s="796" t="s">
        <v>842</v>
      </c>
      <c r="D42" s="796">
        <v>214.6</v>
      </c>
      <c r="E42" s="817"/>
    </row>
    <row r="43" spans="1:5" ht="15" x14ac:dyDescent="0.25">
      <c r="A43" s="764"/>
      <c r="B43" s="631" t="s">
        <v>914</v>
      </c>
      <c r="C43" s="796" t="s">
        <v>834</v>
      </c>
      <c r="D43" s="796">
        <v>650.39</v>
      </c>
      <c r="E43" s="817"/>
    </row>
    <row r="44" spans="1:5" ht="15" x14ac:dyDescent="0.25">
      <c r="A44" s="764"/>
      <c r="B44" s="631" t="s">
        <v>913</v>
      </c>
      <c r="C44" s="796" t="s">
        <v>834</v>
      </c>
      <c r="D44" s="796">
        <v>650.39</v>
      </c>
      <c r="E44" s="817"/>
    </row>
    <row r="45" spans="1:5" ht="15" x14ac:dyDescent="0.25">
      <c r="A45" s="764"/>
      <c r="B45" s="631" t="s">
        <v>833</v>
      </c>
      <c r="C45" s="796" t="s">
        <v>834</v>
      </c>
      <c r="D45" s="796">
        <v>650.39</v>
      </c>
      <c r="E45" s="817"/>
    </row>
    <row r="46" spans="1:5" ht="15" x14ac:dyDescent="0.25">
      <c r="A46" s="764"/>
      <c r="B46" s="631" t="s">
        <v>918</v>
      </c>
      <c r="C46" s="796" t="s">
        <v>834</v>
      </c>
      <c r="D46" s="796">
        <v>650.39</v>
      </c>
      <c r="E46" s="817"/>
    </row>
    <row r="47" spans="1:5" ht="15" x14ac:dyDescent="0.25">
      <c r="A47" s="764"/>
      <c r="B47" s="631" t="s">
        <v>909</v>
      </c>
      <c r="C47" s="796" t="s">
        <v>842</v>
      </c>
      <c r="D47" s="796">
        <v>214.6</v>
      </c>
      <c r="E47" s="817"/>
    </row>
    <row r="48" spans="1:5" ht="15" x14ac:dyDescent="0.25">
      <c r="A48" s="764"/>
      <c r="B48" s="631" t="s">
        <v>908</v>
      </c>
      <c r="C48" s="796" t="s">
        <v>834</v>
      </c>
      <c r="D48" s="796">
        <v>650.39</v>
      </c>
      <c r="E48" s="817"/>
    </row>
    <row r="49" spans="1:5" ht="15" x14ac:dyDescent="0.25">
      <c r="A49" s="764"/>
      <c r="B49" s="631" t="s">
        <v>975</v>
      </c>
      <c r="C49" s="796" t="s">
        <v>842</v>
      </c>
      <c r="D49" s="796">
        <v>214.6</v>
      </c>
      <c r="E49" s="817"/>
    </row>
    <row r="50" spans="1:5" ht="15" x14ac:dyDescent="0.25">
      <c r="A50" s="764"/>
      <c r="B50" s="631" t="s">
        <v>915</v>
      </c>
      <c r="C50" s="796" t="s">
        <v>842</v>
      </c>
      <c r="D50" s="796">
        <v>214.6</v>
      </c>
      <c r="E50" s="817"/>
    </row>
    <row r="51" spans="1:5" ht="15" x14ac:dyDescent="0.25">
      <c r="A51" s="764"/>
      <c r="B51" s="631" t="s">
        <v>903</v>
      </c>
      <c r="C51" s="796" t="s">
        <v>834</v>
      </c>
      <c r="D51" s="796">
        <v>650.39</v>
      </c>
      <c r="E51" s="817"/>
    </row>
    <row r="52" spans="1:5" ht="15" x14ac:dyDescent="0.25">
      <c r="A52" s="764"/>
      <c r="B52" s="631" t="s">
        <v>898</v>
      </c>
      <c r="C52" s="796" t="s">
        <v>834</v>
      </c>
      <c r="D52" s="796">
        <v>650.39</v>
      </c>
      <c r="E52" s="817"/>
    </row>
    <row r="53" spans="1:5" ht="15" x14ac:dyDescent="0.25">
      <c r="A53" s="764"/>
      <c r="B53" s="631" t="s">
        <v>884</v>
      </c>
      <c r="C53" s="796" t="s">
        <v>842</v>
      </c>
      <c r="D53" s="796">
        <v>214.6</v>
      </c>
      <c r="E53" s="817"/>
    </row>
    <row r="54" spans="1:5" ht="15" x14ac:dyDescent="0.25">
      <c r="A54" s="764"/>
      <c r="B54" s="631" t="s">
        <v>895</v>
      </c>
      <c r="C54" s="796" t="s">
        <v>842</v>
      </c>
      <c r="D54" s="796">
        <v>214.6</v>
      </c>
      <c r="E54" s="817"/>
    </row>
    <row r="55" spans="1:5" ht="15" x14ac:dyDescent="0.25">
      <c r="A55" s="764"/>
      <c r="B55" s="631" t="s">
        <v>885</v>
      </c>
      <c r="C55" s="796" t="s">
        <v>842</v>
      </c>
      <c r="D55" s="796">
        <v>214.6</v>
      </c>
      <c r="E55" s="817"/>
    </row>
    <row r="56" spans="1:5" ht="15" x14ac:dyDescent="0.25">
      <c r="A56" s="764"/>
      <c r="B56" s="631" t="s">
        <v>894</v>
      </c>
      <c r="C56" s="796" t="s">
        <v>842</v>
      </c>
      <c r="D56" s="796">
        <v>214.6</v>
      </c>
      <c r="E56" s="817"/>
    </row>
    <row r="57" spans="1:5" ht="15" x14ac:dyDescent="0.25">
      <c r="A57" s="764"/>
      <c r="B57" s="631" t="s">
        <v>889</v>
      </c>
      <c r="C57" s="796" t="s">
        <v>834</v>
      </c>
      <c r="D57" s="796">
        <v>650.39</v>
      </c>
      <c r="E57" s="817"/>
    </row>
    <row r="58" spans="1:5" ht="15" x14ac:dyDescent="0.25">
      <c r="A58" s="764"/>
      <c r="B58" s="631" t="s">
        <v>888</v>
      </c>
      <c r="C58" s="796" t="s">
        <v>834</v>
      </c>
      <c r="D58" s="796">
        <v>650.39</v>
      </c>
      <c r="E58" s="817"/>
    </row>
    <row r="59" spans="1:5" ht="15" x14ac:dyDescent="0.25">
      <c r="A59" s="764"/>
      <c r="B59" s="631" t="s">
        <v>835</v>
      </c>
      <c r="C59" s="796" t="s">
        <v>834</v>
      </c>
      <c r="D59" s="796">
        <v>650.39</v>
      </c>
      <c r="E59" s="817"/>
    </row>
    <row r="60" spans="1:5" ht="15" x14ac:dyDescent="0.25">
      <c r="A60" s="764"/>
      <c r="B60" s="631" t="s">
        <v>865</v>
      </c>
      <c r="C60" s="796" t="s">
        <v>834</v>
      </c>
      <c r="D60" s="796">
        <v>650.39</v>
      </c>
      <c r="E60" s="817"/>
    </row>
    <row r="61" spans="1:5" ht="15" x14ac:dyDescent="0.25">
      <c r="A61" s="764"/>
      <c r="B61" s="631" t="s">
        <v>966</v>
      </c>
      <c r="C61" s="796" t="s">
        <v>834</v>
      </c>
      <c r="D61" s="796">
        <v>650.39</v>
      </c>
      <c r="E61" s="817"/>
    </row>
    <row r="62" spans="1:5" ht="15" x14ac:dyDescent="0.25">
      <c r="A62" s="764"/>
      <c r="B62" s="631" t="s">
        <v>967</v>
      </c>
      <c r="C62" s="796" t="s">
        <v>834</v>
      </c>
      <c r="D62" s="796">
        <v>650.38</v>
      </c>
      <c r="E62" s="817"/>
    </row>
    <row r="63" spans="1:5" ht="15" x14ac:dyDescent="0.25">
      <c r="A63" s="764"/>
      <c r="B63" s="631" t="s">
        <v>968</v>
      </c>
      <c r="C63" s="796" t="s">
        <v>834</v>
      </c>
      <c r="D63" s="796">
        <v>650.39</v>
      </c>
      <c r="E63" s="817"/>
    </row>
    <row r="64" spans="1:5" ht="15" x14ac:dyDescent="0.25">
      <c r="A64" s="764"/>
      <c r="B64" s="631" t="s">
        <v>969</v>
      </c>
      <c r="C64" s="796" t="s">
        <v>834</v>
      </c>
      <c r="D64" s="796">
        <v>650.39</v>
      </c>
      <c r="E64" s="817"/>
    </row>
    <row r="65" spans="1:5" ht="15" x14ac:dyDescent="0.25">
      <c r="A65" s="764"/>
      <c r="B65" s="631" t="s">
        <v>971</v>
      </c>
      <c r="C65" s="796" t="s">
        <v>842</v>
      </c>
      <c r="D65" s="796">
        <v>214.6</v>
      </c>
      <c r="E65" s="817"/>
    </row>
    <row r="66" spans="1:5" ht="15" x14ac:dyDescent="0.25">
      <c r="A66" s="764"/>
      <c r="B66" s="631" t="s">
        <v>972</v>
      </c>
      <c r="C66" s="796" t="s">
        <v>842</v>
      </c>
      <c r="D66" s="796">
        <v>214.6</v>
      </c>
      <c r="E66" s="817"/>
    </row>
    <row r="67" spans="1:5" ht="15" x14ac:dyDescent="0.25">
      <c r="A67" s="764"/>
      <c r="B67" s="631" t="s">
        <v>978</v>
      </c>
      <c r="C67" s="796" t="s">
        <v>834</v>
      </c>
      <c r="D67" s="796">
        <v>650.38</v>
      </c>
      <c r="E67" s="817"/>
    </row>
    <row r="68" spans="1:5" ht="15" x14ac:dyDescent="0.25">
      <c r="A68" s="764"/>
      <c r="B68" s="631" t="s">
        <v>973</v>
      </c>
      <c r="C68" s="796" t="s">
        <v>842</v>
      </c>
      <c r="D68" s="796">
        <v>214.6</v>
      </c>
      <c r="E68" s="817"/>
    </row>
    <row r="69" spans="1:5" ht="15" x14ac:dyDescent="0.25">
      <c r="A69" s="764"/>
      <c r="B69" s="631" t="s">
        <v>976</v>
      </c>
      <c r="C69" s="796" t="s">
        <v>834</v>
      </c>
      <c r="D69" s="796">
        <v>650.39</v>
      </c>
      <c r="E69" s="817"/>
    </row>
    <row r="70" spans="1:5" ht="15" x14ac:dyDescent="0.25">
      <c r="A70" s="764"/>
      <c r="B70" s="631" t="s">
        <v>946</v>
      </c>
      <c r="C70" s="796" t="s">
        <v>842</v>
      </c>
      <c r="D70" s="796">
        <v>214.6</v>
      </c>
      <c r="E70" s="817"/>
    </row>
    <row r="71" spans="1:5" ht="15" x14ac:dyDescent="0.25">
      <c r="A71" s="764"/>
      <c r="B71" s="631" t="s">
        <v>947</v>
      </c>
      <c r="C71" s="796" t="s">
        <v>834</v>
      </c>
      <c r="D71" s="796">
        <v>650.38</v>
      </c>
      <c r="E71" s="817"/>
    </row>
    <row r="72" spans="1:5" ht="15" x14ac:dyDescent="0.25">
      <c r="A72" s="764"/>
      <c r="B72" s="631" t="s">
        <v>948</v>
      </c>
      <c r="C72" s="796" t="s">
        <v>834</v>
      </c>
      <c r="D72" s="796">
        <v>650.39</v>
      </c>
      <c r="E72" s="817"/>
    </row>
    <row r="73" spans="1:5" ht="15" x14ac:dyDescent="0.25">
      <c r="A73" s="764"/>
      <c r="B73" s="631" t="s">
        <v>949</v>
      </c>
      <c r="C73" s="796" t="s">
        <v>834</v>
      </c>
      <c r="D73" s="796">
        <v>650.39</v>
      </c>
      <c r="E73" s="817"/>
    </row>
    <row r="74" spans="1:5" ht="15" x14ac:dyDescent="0.25">
      <c r="A74" s="764"/>
      <c r="B74" s="631" t="s">
        <v>930</v>
      </c>
      <c r="C74" s="796" t="s">
        <v>834</v>
      </c>
      <c r="D74" s="796">
        <v>650.38</v>
      </c>
      <c r="E74" s="817"/>
    </row>
    <row r="75" spans="1:5" ht="15" x14ac:dyDescent="0.25">
      <c r="A75" s="764"/>
      <c r="B75" s="631" t="s">
        <v>931</v>
      </c>
      <c r="C75" s="796" t="s">
        <v>834</v>
      </c>
      <c r="D75" s="796">
        <v>650.38</v>
      </c>
      <c r="E75" s="817"/>
    </row>
    <row r="76" spans="1:5" ht="15" x14ac:dyDescent="0.25">
      <c r="A76" s="764"/>
      <c r="B76" s="631" t="s">
        <v>964</v>
      </c>
      <c r="C76" s="796" t="s">
        <v>834</v>
      </c>
      <c r="D76" s="796">
        <v>650.38</v>
      </c>
      <c r="E76" s="817"/>
    </row>
    <row r="77" spans="1:5" ht="15" x14ac:dyDescent="0.25">
      <c r="A77" s="764"/>
      <c r="B77" s="631" t="s">
        <v>961</v>
      </c>
      <c r="C77" s="796" t="s">
        <v>834</v>
      </c>
      <c r="D77" s="796">
        <v>650.39</v>
      </c>
      <c r="E77" s="817"/>
    </row>
    <row r="78" spans="1:5" ht="15" x14ac:dyDescent="0.25">
      <c r="A78" s="764"/>
      <c r="B78" s="631" t="s">
        <v>925</v>
      </c>
      <c r="C78" s="796" t="s">
        <v>834</v>
      </c>
      <c r="D78" s="796">
        <v>650.39</v>
      </c>
      <c r="E78" s="817"/>
    </row>
    <row r="79" spans="1:5" ht="15" x14ac:dyDescent="0.25">
      <c r="A79" s="764"/>
      <c r="B79" s="631" t="s">
        <v>929</v>
      </c>
      <c r="C79" s="796" t="s">
        <v>834</v>
      </c>
      <c r="D79" s="796">
        <v>650.39</v>
      </c>
      <c r="E79" s="817"/>
    </row>
    <row r="80" spans="1:5" ht="15" x14ac:dyDescent="0.25">
      <c r="A80" s="764"/>
      <c r="B80" s="631" t="s">
        <v>932</v>
      </c>
      <c r="C80" s="796" t="s">
        <v>842</v>
      </c>
      <c r="D80" s="796">
        <v>214.6</v>
      </c>
      <c r="E80" s="817"/>
    </row>
    <row r="81" spans="1:5" ht="15" x14ac:dyDescent="0.25">
      <c r="A81" s="764"/>
      <c r="B81" s="631" t="s">
        <v>936</v>
      </c>
      <c r="C81" s="796" t="s">
        <v>834</v>
      </c>
      <c r="D81" s="796">
        <v>650.39</v>
      </c>
      <c r="E81" s="817"/>
    </row>
    <row r="82" spans="1:5" ht="15" x14ac:dyDescent="0.25">
      <c r="A82" s="764"/>
      <c r="B82" s="631" t="s">
        <v>945</v>
      </c>
      <c r="C82" s="796" t="s">
        <v>842</v>
      </c>
      <c r="D82" s="796">
        <v>214.6</v>
      </c>
      <c r="E82" s="817"/>
    </row>
    <row r="83" spans="1:5" ht="15" x14ac:dyDescent="0.25">
      <c r="A83" s="764"/>
      <c r="B83" s="631" t="s">
        <v>970</v>
      </c>
      <c r="C83" s="796" t="s">
        <v>834</v>
      </c>
      <c r="D83" s="796">
        <v>650.39</v>
      </c>
      <c r="E83" s="817"/>
    </row>
    <row r="84" spans="1:5" ht="15" x14ac:dyDescent="0.25">
      <c r="A84" s="764"/>
      <c r="B84" s="631" t="s">
        <v>974</v>
      </c>
      <c r="C84" s="796" t="s">
        <v>834</v>
      </c>
      <c r="D84" s="796">
        <v>650.39</v>
      </c>
      <c r="E84" s="817"/>
    </row>
    <row r="85" spans="1:5" ht="15" x14ac:dyDescent="0.25">
      <c r="A85" s="764"/>
      <c r="B85" s="631" t="s">
        <v>919</v>
      </c>
      <c r="C85" s="796" t="s">
        <v>834</v>
      </c>
      <c r="D85" s="796">
        <v>650.39</v>
      </c>
      <c r="E85" s="817"/>
    </row>
    <row r="86" spans="1:5" ht="15" x14ac:dyDescent="0.25">
      <c r="A86" s="764"/>
      <c r="B86" s="631" t="s">
        <v>836</v>
      </c>
      <c r="C86" s="796" t="s">
        <v>834</v>
      </c>
      <c r="D86" s="796">
        <v>650.39</v>
      </c>
      <c r="E86" s="817"/>
    </row>
    <row r="87" spans="1:5" ht="15" x14ac:dyDescent="0.25">
      <c r="A87" s="764"/>
      <c r="B87" s="631" t="s">
        <v>848</v>
      </c>
      <c r="C87" s="796" t="s">
        <v>834</v>
      </c>
      <c r="D87" s="796">
        <v>650.39</v>
      </c>
      <c r="E87" s="817"/>
    </row>
    <row r="88" spans="1:5" ht="15" x14ac:dyDescent="0.25">
      <c r="A88" s="764"/>
      <c r="B88" s="631" t="s">
        <v>839</v>
      </c>
      <c r="C88" s="796" t="s">
        <v>834</v>
      </c>
      <c r="D88" s="796">
        <v>650.39</v>
      </c>
      <c r="E88" s="817"/>
    </row>
    <row r="89" spans="1:5" ht="15" x14ac:dyDescent="0.25">
      <c r="A89" s="764"/>
      <c r="B89" s="631" t="s">
        <v>840</v>
      </c>
      <c r="C89" s="796" t="s">
        <v>834</v>
      </c>
      <c r="D89" s="796">
        <v>650.39</v>
      </c>
      <c r="E89" s="817"/>
    </row>
    <row r="90" spans="1:5" ht="15" x14ac:dyDescent="0.25">
      <c r="A90" s="764"/>
      <c r="B90" s="631" t="s">
        <v>841</v>
      </c>
      <c r="C90" s="796" t="s">
        <v>842</v>
      </c>
      <c r="D90" s="796">
        <v>214.6</v>
      </c>
      <c r="E90" s="817"/>
    </row>
    <row r="91" spans="1:5" ht="15" x14ac:dyDescent="0.25">
      <c r="A91" s="764"/>
      <c r="B91" s="631" t="s">
        <v>847</v>
      </c>
      <c r="C91" s="796" t="s">
        <v>842</v>
      </c>
      <c r="D91" s="796">
        <v>214.6</v>
      </c>
      <c r="E91" s="817"/>
    </row>
    <row r="92" spans="1:5" ht="15" x14ac:dyDescent="0.25">
      <c r="A92" s="764"/>
      <c r="B92" s="631" t="s">
        <v>856</v>
      </c>
      <c r="C92" s="796" t="s">
        <v>834</v>
      </c>
      <c r="D92" s="796">
        <v>650.39</v>
      </c>
      <c r="E92" s="817"/>
    </row>
    <row r="93" spans="1:5" ht="15" x14ac:dyDescent="0.25">
      <c r="A93" s="764"/>
      <c r="B93" s="631" t="s">
        <v>854</v>
      </c>
      <c r="C93" s="796" t="s">
        <v>842</v>
      </c>
      <c r="D93" s="796">
        <v>214.6</v>
      </c>
      <c r="E93" s="817"/>
    </row>
    <row r="94" spans="1:5" ht="15" x14ac:dyDescent="0.25">
      <c r="A94" s="764"/>
      <c r="B94" s="631" t="s">
        <v>853</v>
      </c>
      <c r="C94" s="796" t="s">
        <v>834</v>
      </c>
      <c r="D94" s="796">
        <v>650.39</v>
      </c>
      <c r="E94" s="817"/>
    </row>
    <row r="95" spans="1:5" ht="15" x14ac:dyDescent="0.25">
      <c r="A95" s="764"/>
      <c r="B95" s="631" t="s">
        <v>863</v>
      </c>
      <c r="C95" s="796" t="s">
        <v>834</v>
      </c>
      <c r="D95" s="796">
        <v>650.39</v>
      </c>
      <c r="E95" s="817"/>
    </row>
    <row r="96" spans="1:5" ht="15" x14ac:dyDescent="0.25">
      <c r="A96" s="764"/>
      <c r="B96" s="631" t="s">
        <v>875</v>
      </c>
      <c r="C96" s="796" t="s">
        <v>834</v>
      </c>
      <c r="D96" s="796">
        <v>650.39</v>
      </c>
      <c r="E96" s="817"/>
    </row>
    <row r="97" spans="1:5" ht="15" x14ac:dyDescent="0.25">
      <c r="A97" s="764"/>
      <c r="B97" s="631" t="s">
        <v>868</v>
      </c>
      <c r="C97" s="796" t="s">
        <v>842</v>
      </c>
      <c r="D97" s="796">
        <v>214.6</v>
      </c>
      <c r="E97" s="817"/>
    </row>
    <row r="98" spans="1:5" ht="15" x14ac:dyDescent="0.25">
      <c r="A98" s="764"/>
      <c r="B98" s="631" t="s">
        <v>869</v>
      </c>
      <c r="C98" s="796" t="s">
        <v>834</v>
      </c>
      <c r="D98" s="796">
        <v>650.39</v>
      </c>
      <c r="E98" s="817"/>
    </row>
    <row r="99" spans="1:5" ht="15" x14ac:dyDescent="0.25">
      <c r="A99" s="764"/>
      <c r="B99" s="631" t="s">
        <v>870</v>
      </c>
      <c r="C99" s="796" t="s">
        <v>834</v>
      </c>
      <c r="D99" s="796">
        <v>650.39</v>
      </c>
      <c r="E99" s="817"/>
    </row>
    <row r="100" spans="1:5" ht="15" x14ac:dyDescent="0.25">
      <c r="A100" s="764"/>
      <c r="B100" s="631" t="s">
        <v>871</v>
      </c>
      <c r="C100" s="796" t="s">
        <v>834</v>
      </c>
      <c r="D100" s="796">
        <v>650.39</v>
      </c>
      <c r="E100" s="817"/>
    </row>
    <row r="101" spans="1:5" ht="15" x14ac:dyDescent="0.25">
      <c r="A101" s="764"/>
      <c r="B101" s="631" t="s">
        <v>866</v>
      </c>
      <c r="C101" s="796" t="s">
        <v>842</v>
      </c>
      <c r="D101" s="796">
        <v>214.6</v>
      </c>
      <c r="E101" s="817"/>
    </row>
    <row r="102" spans="1:5" ht="15" x14ac:dyDescent="0.25">
      <c r="A102" s="764"/>
      <c r="B102" s="631" t="s">
        <v>855</v>
      </c>
      <c r="C102" s="796" t="s">
        <v>834</v>
      </c>
      <c r="D102" s="796">
        <v>650.38</v>
      </c>
      <c r="E102" s="817"/>
    </row>
    <row r="103" spans="1:5" ht="15" x14ac:dyDescent="0.25">
      <c r="A103" s="764"/>
      <c r="B103" s="631" t="s">
        <v>860</v>
      </c>
      <c r="C103" s="796" t="s">
        <v>834</v>
      </c>
      <c r="D103" s="796">
        <v>650.39</v>
      </c>
      <c r="E103" s="817"/>
    </row>
    <row r="104" spans="1:5" ht="15" x14ac:dyDescent="0.25">
      <c r="A104" s="764"/>
      <c r="B104" s="631" t="s">
        <v>965</v>
      </c>
      <c r="C104" s="796" t="s">
        <v>834</v>
      </c>
      <c r="D104" s="796">
        <v>650.39</v>
      </c>
      <c r="E104" s="817"/>
    </row>
    <row r="105" spans="1:5" ht="15" x14ac:dyDescent="0.25">
      <c r="A105" s="764"/>
      <c r="B105" s="631" t="s">
        <v>862</v>
      </c>
      <c r="C105" s="796" t="s">
        <v>834</v>
      </c>
      <c r="D105" s="796">
        <v>650.38</v>
      </c>
      <c r="E105" s="817"/>
    </row>
    <row r="106" spans="1:5" ht="15" x14ac:dyDescent="0.25">
      <c r="A106" s="764"/>
      <c r="B106" s="631" t="s">
        <v>874</v>
      </c>
      <c r="C106" s="796" t="s">
        <v>834</v>
      </c>
      <c r="D106" s="796">
        <v>650.39</v>
      </c>
      <c r="E106" s="817"/>
    </row>
    <row r="107" spans="1:5" ht="15" x14ac:dyDescent="0.25">
      <c r="A107" s="764"/>
      <c r="B107" s="631" t="s">
        <v>864</v>
      </c>
      <c r="C107" s="796" t="s">
        <v>834</v>
      </c>
      <c r="D107" s="796">
        <v>650.39</v>
      </c>
      <c r="E107" s="817"/>
    </row>
    <row r="108" spans="1:5" ht="15" x14ac:dyDescent="0.25">
      <c r="A108" s="764"/>
      <c r="B108" s="631" t="s">
        <v>861</v>
      </c>
      <c r="C108" s="796" t="s">
        <v>834</v>
      </c>
      <c r="D108" s="796">
        <v>650.39</v>
      </c>
      <c r="E108" s="817"/>
    </row>
    <row r="109" spans="1:5" ht="15" x14ac:dyDescent="0.25">
      <c r="A109" s="764"/>
      <c r="B109" s="631" t="s">
        <v>876</v>
      </c>
      <c r="C109" s="796" t="s">
        <v>842</v>
      </c>
      <c r="D109" s="796">
        <v>214.6</v>
      </c>
      <c r="E109" s="817"/>
    </row>
    <row r="110" spans="1:5" ht="15" x14ac:dyDescent="0.25">
      <c r="A110" s="764"/>
      <c r="B110" s="631" t="s">
        <v>877</v>
      </c>
      <c r="C110" s="796" t="s">
        <v>842</v>
      </c>
      <c r="D110" s="796">
        <v>214.6</v>
      </c>
      <c r="E110" s="817"/>
    </row>
    <row r="111" spans="1:5" ht="15" x14ac:dyDescent="0.25">
      <c r="A111" s="764"/>
      <c r="B111" s="631" t="s">
        <v>857</v>
      </c>
      <c r="C111" s="796" t="s">
        <v>834</v>
      </c>
      <c r="D111" s="796">
        <v>650.39</v>
      </c>
      <c r="E111" s="817"/>
    </row>
    <row r="112" spans="1:5" ht="15" x14ac:dyDescent="0.25">
      <c r="A112" s="764"/>
      <c r="B112" s="631" t="s">
        <v>933</v>
      </c>
      <c r="C112" s="796" t="s">
        <v>842</v>
      </c>
      <c r="D112" s="796">
        <v>214.6</v>
      </c>
      <c r="E112" s="817"/>
    </row>
    <row r="113" spans="1:5" ht="15" x14ac:dyDescent="0.25">
      <c r="A113" s="764"/>
      <c r="B113" s="631" t="s">
        <v>938</v>
      </c>
      <c r="C113" s="796" t="s">
        <v>834</v>
      </c>
      <c r="D113" s="796">
        <v>650.39</v>
      </c>
      <c r="E113" s="817"/>
    </row>
    <row r="114" spans="1:5" ht="15" x14ac:dyDescent="0.25">
      <c r="A114" s="764"/>
      <c r="B114" s="631" t="s">
        <v>939</v>
      </c>
      <c r="C114" s="796" t="s">
        <v>834</v>
      </c>
      <c r="D114" s="796">
        <v>650.39</v>
      </c>
      <c r="E114" s="817"/>
    </row>
    <row r="115" spans="1:5" ht="15" x14ac:dyDescent="0.25">
      <c r="A115" s="764"/>
      <c r="B115" s="631" t="s">
        <v>940</v>
      </c>
      <c r="C115" s="796" t="s">
        <v>834</v>
      </c>
      <c r="D115" s="796">
        <v>650.39</v>
      </c>
      <c r="E115" s="817"/>
    </row>
    <row r="116" spans="1:5" ht="15" x14ac:dyDescent="0.25">
      <c r="A116" s="764"/>
      <c r="B116" s="631" t="s">
        <v>956</v>
      </c>
      <c r="C116" s="796" t="s">
        <v>842</v>
      </c>
      <c r="D116" s="796">
        <v>214.6</v>
      </c>
      <c r="E116" s="817"/>
    </row>
    <row r="117" spans="1:5" ht="15" x14ac:dyDescent="0.25">
      <c r="A117" s="764"/>
      <c r="B117" s="631" t="s">
        <v>959</v>
      </c>
      <c r="C117" s="796" t="s">
        <v>834</v>
      </c>
      <c r="D117" s="796">
        <v>650.39</v>
      </c>
      <c r="E117" s="817"/>
    </row>
    <row r="118" spans="1:5" ht="15" x14ac:dyDescent="0.25">
      <c r="A118" s="764"/>
      <c r="B118" s="631" t="s">
        <v>926</v>
      </c>
      <c r="C118" s="796" t="s">
        <v>834</v>
      </c>
      <c r="D118" s="796">
        <v>650.39</v>
      </c>
      <c r="E118" s="817"/>
    </row>
    <row r="119" spans="1:5" ht="15" x14ac:dyDescent="0.25">
      <c r="A119" s="764"/>
      <c r="B119" s="631" t="s">
        <v>955</v>
      </c>
      <c r="C119" s="796" t="s">
        <v>834</v>
      </c>
      <c r="D119" s="796">
        <v>650.39</v>
      </c>
      <c r="E119" s="817"/>
    </row>
    <row r="120" spans="1:5" ht="15" x14ac:dyDescent="0.25">
      <c r="A120" s="764"/>
      <c r="B120" s="631" t="s">
        <v>941</v>
      </c>
      <c r="C120" s="796" t="s">
        <v>834</v>
      </c>
      <c r="D120" s="796">
        <v>650.39</v>
      </c>
      <c r="E120" s="817"/>
    </row>
    <row r="121" spans="1:5" ht="15" x14ac:dyDescent="0.25">
      <c r="A121" s="764"/>
      <c r="B121" s="631" t="s">
        <v>954</v>
      </c>
      <c r="C121" s="796" t="s">
        <v>834</v>
      </c>
      <c r="D121" s="796">
        <v>650.39</v>
      </c>
      <c r="E121" s="817"/>
    </row>
    <row r="122" spans="1:5" ht="15" x14ac:dyDescent="0.25">
      <c r="A122" s="764"/>
      <c r="B122" s="631" t="s">
        <v>953</v>
      </c>
      <c r="C122" s="796" t="s">
        <v>834</v>
      </c>
      <c r="D122" s="796">
        <v>650.39</v>
      </c>
      <c r="E122" s="817"/>
    </row>
    <row r="123" spans="1:5" ht="15" x14ac:dyDescent="0.25">
      <c r="A123" s="764"/>
      <c r="B123" s="631" t="s">
        <v>872</v>
      </c>
      <c r="C123" s="796" t="s">
        <v>834</v>
      </c>
      <c r="D123" s="796">
        <v>650.39</v>
      </c>
      <c r="E123" s="817"/>
    </row>
    <row r="124" spans="1:5" ht="15" x14ac:dyDescent="0.25">
      <c r="A124" s="764"/>
      <c r="B124" s="631" t="s">
        <v>952</v>
      </c>
      <c r="C124" s="796" t="s">
        <v>834</v>
      </c>
      <c r="D124" s="796">
        <v>650.39</v>
      </c>
      <c r="E124" s="817"/>
    </row>
    <row r="125" spans="1:5" ht="15" x14ac:dyDescent="0.25">
      <c r="A125" s="764"/>
      <c r="B125" s="631" t="s">
        <v>927</v>
      </c>
      <c r="C125" s="796" t="s">
        <v>834</v>
      </c>
      <c r="D125" s="796">
        <v>650.39</v>
      </c>
      <c r="E125" s="817"/>
    </row>
    <row r="126" spans="1:5" ht="15" x14ac:dyDescent="0.25">
      <c r="A126" s="764"/>
      <c r="B126" s="631" t="s">
        <v>873</v>
      </c>
      <c r="C126" s="796" t="s">
        <v>842</v>
      </c>
      <c r="D126" s="796">
        <v>214.6</v>
      </c>
      <c r="E126" s="817"/>
    </row>
    <row r="127" spans="1:5" ht="15" x14ac:dyDescent="0.25">
      <c r="A127" s="764"/>
      <c r="B127" s="631" t="s">
        <v>851</v>
      </c>
      <c r="C127" s="796" t="s">
        <v>852</v>
      </c>
      <c r="D127" s="796">
        <v>1158.8399999999999</v>
      </c>
      <c r="E127" s="817"/>
    </row>
    <row r="128" spans="1:5" ht="15" x14ac:dyDescent="0.25">
      <c r="A128" s="764"/>
      <c r="B128" s="631" t="s">
        <v>935</v>
      </c>
      <c r="C128" s="796" t="s">
        <v>834</v>
      </c>
      <c r="D128" s="796">
        <v>650.38</v>
      </c>
      <c r="E128" s="817"/>
    </row>
    <row r="129" spans="1:5" ht="15" x14ac:dyDescent="0.25">
      <c r="A129" s="764"/>
      <c r="B129" s="631" t="s">
        <v>928</v>
      </c>
      <c r="C129" s="796" t="s">
        <v>842</v>
      </c>
      <c r="D129" s="796">
        <v>214.6</v>
      </c>
      <c r="E129" s="817"/>
    </row>
    <row r="130" spans="1:5" ht="15" x14ac:dyDescent="0.25">
      <c r="A130" s="764"/>
      <c r="B130" s="631" t="s">
        <v>937</v>
      </c>
      <c r="C130" s="796" t="s">
        <v>834</v>
      </c>
      <c r="D130" s="796">
        <v>650.38</v>
      </c>
      <c r="E130" s="817"/>
    </row>
    <row r="131" spans="1:5" ht="15" x14ac:dyDescent="0.25">
      <c r="A131" s="764"/>
      <c r="B131" s="631" t="s">
        <v>977</v>
      </c>
      <c r="C131" s="796" t="s">
        <v>834</v>
      </c>
      <c r="D131" s="796">
        <v>650.39</v>
      </c>
      <c r="E131" s="817"/>
    </row>
    <row r="132" spans="1:5" ht="15" x14ac:dyDescent="0.25">
      <c r="A132" s="764"/>
      <c r="B132" s="631" t="s">
        <v>957</v>
      </c>
      <c r="C132" s="796" t="s">
        <v>834</v>
      </c>
      <c r="D132" s="796">
        <v>650.38</v>
      </c>
      <c r="E132" s="817"/>
    </row>
    <row r="133" spans="1:5" ht="15" x14ac:dyDescent="0.25">
      <c r="A133" s="764"/>
      <c r="B133" s="631" t="s">
        <v>942</v>
      </c>
      <c r="C133" s="796" t="s">
        <v>834</v>
      </c>
      <c r="D133" s="796">
        <v>650.39</v>
      </c>
      <c r="E133" s="817"/>
    </row>
    <row r="134" spans="1:5" ht="15" x14ac:dyDescent="0.25">
      <c r="A134" s="764"/>
      <c r="B134" s="631" t="s">
        <v>950</v>
      </c>
      <c r="C134" s="796" t="s">
        <v>842</v>
      </c>
      <c r="D134" s="796">
        <v>214.6</v>
      </c>
      <c r="E134" s="817"/>
    </row>
    <row r="135" spans="1:5" ht="15" x14ac:dyDescent="0.25">
      <c r="A135" s="764"/>
      <c r="B135" s="631" t="s">
        <v>951</v>
      </c>
      <c r="C135" s="796" t="s">
        <v>842</v>
      </c>
      <c r="D135" s="796">
        <v>214.6</v>
      </c>
      <c r="E135" s="817"/>
    </row>
    <row r="136" spans="1:5" ht="15" x14ac:dyDescent="0.25">
      <c r="A136" s="764"/>
      <c r="B136" s="631" t="s">
        <v>934</v>
      </c>
      <c r="C136" s="796" t="s">
        <v>834</v>
      </c>
      <c r="D136" s="796">
        <v>650.39</v>
      </c>
      <c r="E136" s="817"/>
    </row>
    <row r="137" spans="1:5" ht="15" x14ac:dyDescent="0.25">
      <c r="A137" s="764"/>
      <c r="B137" s="631" t="s">
        <v>962</v>
      </c>
      <c r="C137" s="796" t="s">
        <v>842</v>
      </c>
      <c r="D137" s="796">
        <v>214.6</v>
      </c>
      <c r="E137" s="817"/>
    </row>
    <row r="138" spans="1:5" ht="15" x14ac:dyDescent="0.25">
      <c r="A138" s="764"/>
      <c r="B138" s="631" t="s">
        <v>920</v>
      </c>
      <c r="C138" s="796" t="s">
        <v>834</v>
      </c>
      <c r="D138" s="796">
        <v>650.39</v>
      </c>
      <c r="E138" s="817"/>
    </row>
    <row r="139" spans="1:5" ht="15" x14ac:dyDescent="0.25">
      <c r="A139" s="764"/>
      <c r="B139" s="631" t="s">
        <v>943</v>
      </c>
      <c r="C139" s="796" t="s">
        <v>834</v>
      </c>
      <c r="D139" s="796">
        <v>650.39</v>
      </c>
      <c r="E139" s="817"/>
    </row>
    <row r="140" spans="1:5" ht="15" x14ac:dyDescent="0.25">
      <c r="A140" s="764"/>
      <c r="B140" s="631" t="s">
        <v>944</v>
      </c>
      <c r="C140" s="796" t="s">
        <v>834</v>
      </c>
      <c r="D140" s="796">
        <v>650.39</v>
      </c>
      <c r="E140" s="817"/>
    </row>
    <row r="141" spans="1:5" ht="15" x14ac:dyDescent="0.25">
      <c r="A141" s="764"/>
      <c r="B141" s="631" t="s">
        <v>924</v>
      </c>
      <c r="C141" s="796" t="s">
        <v>834</v>
      </c>
      <c r="D141" s="796">
        <v>650.39</v>
      </c>
      <c r="E141" s="817"/>
    </row>
    <row r="142" spans="1:5" ht="15" x14ac:dyDescent="0.25">
      <c r="A142" s="764"/>
      <c r="B142" s="631" t="s">
        <v>958</v>
      </c>
      <c r="C142" s="796" t="s">
        <v>834</v>
      </c>
      <c r="D142" s="796">
        <v>650.39</v>
      </c>
      <c r="E142" s="817"/>
    </row>
    <row r="143" spans="1:5" ht="15" x14ac:dyDescent="0.25">
      <c r="A143" s="764"/>
      <c r="B143" s="631" t="s">
        <v>923</v>
      </c>
      <c r="C143" s="796" t="s">
        <v>834</v>
      </c>
      <c r="D143" s="796">
        <v>650.39</v>
      </c>
      <c r="E143" s="817"/>
    </row>
    <row r="144" spans="1:5" ht="15" x14ac:dyDescent="0.25">
      <c r="A144" s="764"/>
      <c r="B144" s="631" t="s">
        <v>867</v>
      </c>
      <c r="C144" s="796" t="s">
        <v>834</v>
      </c>
      <c r="D144" s="796">
        <v>650.39</v>
      </c>
      <c r="E144" s="817"/>
    </row>
    <row r="145" spans="1:5" ht="15" x14ac:dyDescent="0.25">
      <c r="A145" s="764"/>
      <c r="B145" s="631" t="s">
        <v>859</v>
      </c>
      <c r="C145" s="796" t="s">
        <v>842</v>
      </c>
      <c r="D145" s="796">
        <v>214.6</v>
      </c>
      <c r="E145" s="817"/>
    </row>
    <row r="146" spans="1:5" ht="15" x14ac:dyDescent="0.25">
      <c r="A146" s="764"/>
      <c r="B146" s="631" t="s">
        <v>963</v>
      </c>
      <c r="C146" s="796" t="s">
        <v>834</v>
      </c>
      <c r="D146" s="796">
        <v>650.39</v>
      </c>
      <c r="E146" s="817"/>
    </row>
    <row r="147" spans="1:5" ht="15" x14ac:dyDescent="0.25">
      <c r="A147" s="764"/>
      <c r="B147" s="631" t="s">
        <v>922</v>
      </c>
      <c r="C147" s="796" t="s">
        <v>834</v>
      </c>
      <c r="D147" s="796">
        <v>650.39</v>
      </c>
      <c r="E147" s="817"/>
    </row>
    <row r="148" spans="1:5" ht="15" x14ac:dyDescent="0.25">
      <c r="A148" s="764"/>
      <c r="B148" s="631" t="s">
        <v>921</v>
      </c>
      <c r="C148" s="796" t="s">
        <v>842</v>
      </c>
      <c r="D148" s="796">
        <v>214.6</v>
      </c>
      <c r="E148" s="817"/>
    </row>
    <row r="149" spans="1:5" ht="15" x14ac:dyDescent="0.25">
      <c r="A149" s="764"/>
      <c r="B149" s="631" t="s">
        <v>858</v>
      </c>
      <c r="C149" s="796" t="s">
        <v>834</v>
      </c>
      <c r="D149" s="796">
        <v>650.39</v>
      </c>
      <c r="E149" s="817"/>
    </row>
    <row r="150" spans="1:5" ht="15" x14ac:dyDescent="0.25">
      <c r="A150" s="764"/>
      <c r="B150" s="631" t="s">
        <v>2206</v>
      </c>
      <c r="C150" s="796" t="s">
        <v>2211</v>
      </c>
      <c r="D150" s="796">
        <v>9280</v>
      </c>
      <c r="E150" s="817"/>
    </row>
    <row r="151" spans="1:5" ht="15" x14ac:dyDescent="0.25">
      <c r="A151" s="764"/>
      <c r="B151" s="631" t="s">
        <v>979</v>
      </c>
      <c r="C151" s="796" t="s">
        <v>980</v>
      </c>
      <c r="D151" s="796">
        <v>13920</v>
      </c>
      <c r="E151" s="817"/>
    </row>
    <row r="152" spans="1:5" ht="15" x14ac:dyDescent="0.25">
      <c r="A152" s="764"/>
      <c r="B152" s="631" t="s">
        <v>981</v>
      </c>
      <c r="C152" s="796" t="s">
        <v>982</v>
      </c>
      <c r="D152" s="796">
        <v>80000</v>
      </c>
      <c r="E152" s="817"/>
    </row>
    <row r="153" spans="1:5" ht="15" x14ac:dyDescent="0.25">
      <c r="A153" s="764"/>
      <c r="B153" s="631" t="s">
        <v>983</v>
      </c>
      <c r="C153" s="796" t="s">
        <v>984</v>
      </c>
      <c r="D153" s="796">
        <v>40600</v>
      </c>
      <c r="E153" s="817"/>
    </row>
    <row r="154" spans="1:5" ht="15" x14ac:dyDescent="0.25">
      <c r="A154" s="764"/>
      <c r="B154" s="631" t="s">
        <v>1017</v>
      </c>
      <c r="C154" s="796" t="s">
        <v>1018</v>
      </c>
      <c r="D154" s="796">
        <v>3475.23</v>
      </c>
      <c r="E154" s="817"/>
    </row>
    <row r="155" spans="1:5" ht="15" x14ac:dyDescent="0.25">
      <c r="A155" s="764"/>
      <c r="B155" s="631" t="s">
        <v>1014</v>
      </c>
      <c r="C155" s="796" t="s">
        <v>1015</v>
      </c>
      <c r="D155" s="796">
        <v>11980</v>
      </c>
      <c r="E155" s="817"/>
    </row>
    <row r="156" spans="1:5" ht="15" x14ac:dyDescent="0.25">
      <c r="A156" s="764"/>
      <c r="B156" s="631" t="s">
        <v>1009</v>
      </c>
      <c r="C156" s="796" t="s">
        <v>1010</v>
      </c>
      <c r="D156" s="796">
        <v>4200</v>
      </c>
      <c r="E156" s="817"/>
    </row>
    <row r="157" spans="1:5" ht="15" x14ac:dyDescent="0.25">
      <c r="A157" s="764"/>
      <c r="B157" s="631" t="s">
        <v>1021</v>
      </c>
      <c r="C157" s="796" t="s">
        <v>1015</v>
      </c>
      <c r="D157" s="796">
        <v>5249</v>
      </c>
      <c r="E157" s="817"/>
    </row>
    <row r="158" spans="1:5" ht="15" x14ac:dyDescent="0.25">
      <c r="A158" s="764"/>
      <c r="B158" s="631" t="s">
        <v>1006</v>
      </c>
      <c r="C158" s="796" t="s">
        <v>994</v>
      </c>
      <c r="D158" s="796">
        <v>8164</v>
      </c>
      <c r="E158" s="817"/>
    </row>
    <row r="159" spans="1:5" ht="15" x14ac:dyDescent="0.25">
      <c r="A159" s="764"/>
      <c r="B159" s="631" t="s">
        <v>999</v>
      </c>
      <c r="C159" s="796" t="s">
        <v>1000</v>
      </c>
      <c r="D159" s="796">
        <v>1861.91</v>
      </c>
      <c r="E159" s="817"/>
    </row>
    <row r="160" spans="1:5" ht="15" x14ac:dyDescent="0.25">
      <c r="A160" s="764"/>
      <c r="B160" s="631" t="s">
        <v>987</v>
      </c>
      <c r="C160" s="796" t="s">
        <v>988</v>
      </c>
      <c r="D160" s="796">
        <v>6960</v>
      </c>
      <c r="E160" s="817"/>
    </row>
    <row r="161" spans="1:5" ht="15" x14ac:dyDescent="0.25">
      <c r="A161" s="764"/>
      <c r="B161" s="631" t="s">
        <v>1020</v>
      </c>
      <c r="C161" s="796" t="s">
        <v>1015</v>
      </c>
      <c r="D161" s="796">
        <v>16977</v>
      </c>
      <c r="E161" s="817"/>
    </row>
    <row r="162" spans="1:5" ht="15" x14ac:dyDescent="0.25">
      <c r="A162" s="764"/>
      <c r="B162" s="631" t="s">
        <v>1007</v>
      </c>
      <c r="C162" s="796" t="s">
        <v>994</v>
      </c>
      <c r="D162" s="796">
        <v>11018.84</v>
      </c>
      <c r="E162" s="817"/>
    </row>
    <row r="163" spans="1:5" ht="15" x14ac:dyDescent="0.25">
      <c r="A163" s="764"/>
      <c r="B163" s="631" t="s">
        <v>993</v>
      </c>
      <c r="C163" s="796" t="s">
        <v>994</v>
      </c>
      <c r="D163" s="796">
        <v>8164</v>
      </c>
      <c r="E163" s="817"/>
    </row>
    <row r="164" spans="1:5" ht="15" x14ac:dyDescent="0.25">
      <c r="A164" s="764"/>
      <c r="B164" s="631" t="s">
        <v>996</v>
      </c>
      <c r="C164" s="796" t="s">
        <v>997</v>
      </c>
      <c r="D164" s="796">
        <v>4060</v>
      </c>
      <c r="E164" s="817"/>
    </row>
    <row r="165" spans="1:5" ht="15" x14ac:dyDescent="0.25">
      <c r="A165" s="764"/>
      <c r="B165" s="631" t="s">
        <v>1013</v>
      </c>
      <c r="C165" s="796" t="s">
        <v>986</v>
      </c>
      <c r="D165" s="796">
        <v>2599.36</v>
      </c>
      <c r="E165" s="817"/>
    </row>
    <row r="166" spans="1:5" ht="15" x14ac:dyDescent="0.25">
      <c r="A166" s="764"/>
      <c r="B166" s="631" t="s">
        <v>1022</v>
      </c>
      <c r="C166" s="796" t="s">
        <v>986</v>
      </c>
      <c r="D166" s="796">
        <v>2599.36</v>
      </c>
      <c r="E166" s="817"/>
    </row>
    <row r="167" spans="1:5" ht="15" x14ac:dyDescent="0.25">
      <c r="A167" s="764"/>
      <c r="B167" s="631" t="s">
        <v>1004</v>
      </c>
      <c r="C167" s="796" t="s">
        <v>1005</v>
      </c>
      <c r="D167" s="796">
        <v>10730</v>
      </c>
      <c r="E167" s="817"/>
    </row>
    <row r="168" spans="1:5" ht="15" x14ac:dyDescent="0.25">
      <c r="A168" s="764"/>
      <c r="B168" s="631" t="s">
        <v>989</v>
      </c>
      <c r="C168" s="796" t="s">
        <v>990</v>
      </c>
      <c r="D168" s="796">
        <v>20803.990000000002</v>
      </c>
      <c r="E168" s="817"/>
    </row>
    <row r="169" spans="1:5" ht="15" x14ac:dyDescent="0.25">
      <c r="A169" s="764"/>
      <c r="B169" s="631" t="s">
        <v>1001</v>
      </c>
      <c r="C169" s="796" t="s">
        <v>994</v>
      </c>
      <c r="D169" s="796">
        <v>9644.24</v>
      </c>
      <c r="E169" s="817"/>
    </row>
    <row r="170" spans="1:5" ht="15" x14ac:dyDescent="0.25">
      <c r="A170" s="764"/>
      <c r="B170" s="631" t="s">
        <v>1019</v>
      </c>
      <c r="C170" s="796" t="s">
        <v>1000</v>
      </c>
      <c r="D170" s="796">
        <v>1861.92</v>
      </c>
      <c r="E170" s="817"/>
    </row>
    <row r="171" spans="1:5" ht="15" x14ac:dyDescent="0.25">
      <c r="A171" s="764"/>
      <c r="B171" s="631" t="s">
        <v>1002</v>
      </c>
      <c r="C171" s="796" t="s">
        <v>1003</v>
      </c>
      <c r="D171" s="796">
        <v>22854.9</v>
      </c>
      <c r="E171" s="817"/>
    </row>
    <row r="172" spans="1:5" ht="15" x14ac:dyDescent="0.25">
      <c r="A172" s="764"/>
      <c r="B172" s="631" t="s">
        <v>1016</v>
      </c>
      <c r="C172" s="796" t="s">
        <v>1000</v>
      </c>
      <c r="D172" s="796">
        <v>1861.92</v>
      </c>
      <c r="E172" s="817"/>
    </row>
    <row r="173" spans="1:5" ht="15" x14ac:dyDescent="0.25">
      <c r="A173" s="764"/>
      <c r="B173" s="631" t="s">
        <v>1011</v>
      </c>
      <c r="C173" s="796" t="s">
        <v>1012</v>
      </c>
      <c r="D173" s="796">
        <v>4729</v>
      </c>
      <c r="E173" s="817"/>
    </row>
    <row r="174" spans="1:5" ht="15" x14ac:dyDescent="0.25">
      <c r="A174" s="764"/>
      <c r="B174" s="631" t="s">
        <v>1008</v>
      </c>
      <c r="C174" s="796" t="s">
        <v>986</v>
      </c>
      <c r="D174" s="796">
        <v>1751.6</v>
      </c>
      <c r="E174" s="817"/>
    </row>
    <row r="175" spans="1:5" ht="15" x14ac:dyDescent="0.25">
      <c r="A175" s="764"/>
      <c r="B175" s="631" t="s">
        <v>991</v>
      </c>
      <c r="C175" s="796" t="s">
        <v>992</v>
      </c>
      <c r="D175" s="796">
        <v>5035.1000000000004</v>
      </c>
      <c r="E175" s="817"/>
    </row>
    <row r="176" spans="1:5" ht="15" x14ac:dyDescent="0.25">
      <c r="A176" s="764"/>
      <c r="B176" s="631" t="s">
        <v>985</v>
      </c>
      <c r="C176" s="796" t="s">
        <v>986</v>
      </c>
      <c r="D176" s="796">
        <v>1751.6</v>
      </c>
      <c r="E176" s="817"/>
    </row>
    <row r="177" spans="1:5" ht="15" x14ac:dyDescent="0.25">
      <c r="A177" s="764"/>
      <c r="B177" s="631" t="s">
        <v>995</v>
      </c>
      <c r="C177" s="796" t="s">
        <v>994</v>
      </c>
      <c r="D177" s="796">
        <v>11018.84</v>
      </c>
      <c r="E177" s="817"/>
    </row>
    <row r="178" spans="1:5" ht="15" x14ac:dyDescent="0.25">
      <c r="A178" s="764"/>
      <c r="B178" s="631" t="s">
        <v>998</v>
      </c>
      <c r="C178" s="796" t="s">
        <v>994</v>
      </c>
      <c r="D178" s="796">
        <v>16849</v>
      </c>
      <c r="E178" s="817"/>
    </row>
    <row r="179" spans="1:5" ht="15" x14ac:dyDescent="0.25">
      <c r="A179" s="764"/>
      <c r="B179" s="631" t="s">
        <v>1029</v>
      </c>
      <c r="C179" s="796" t="s">
        <v>1030</v>
      </c>
      <c r="D179" s="796">
        <v>2699</v>
      </c>
      <c r="E179" s="817"/>
    </row>
    <row r="180" spans="1:5" ht="15" x14ac:dyDescent="0.25">
      <c r="A180" s="764"/>
      <c r="B180" s="631" t="s">
        <v>1027</v>
      </c>
      <c r="C180" s="796" t="s">
        <v>1028</v>
      </c>
      <c r="D180" s="796">
        <v>8750.4500000000007</v>
      </c>
      <c r="E180" s="817"/>
    </row>
    <row r="181" spans="1:5" ht="15" x14ac:dyDescent="0.25">
      <c r="A181" s="764"/>
      <c r="B181" s="631" t="s">
        <v>1033</v>
      </c>
      <c r="C181" s="796" t="s">
        <v>1034</v>
      </c>
      <c r="D181" s="796">
        <v>5475.2</v>
      </c>
      <c r="E181" s="817"/>
    </row>
    <row r="182" spans="1:5" ht="15" x14ac:dyDescent="0.25">
      <c r="A182" s="764"/>
      <c r="B182" s="631" t="s">
        <v>1025</v>
      </c>
      <c r="C182" s="796" t="s">
        <v>1026</v>
      </c>
      <c r="D182" s="796">
        <v>5881.2</v>
      </c>
      <c r="E182" s="817"/>
    </row>
    <row r="183" spans="1:5" ht="15" x14ac:dyDescent="0.25">
      <c r="A183" s="764"/>
      <c r="B183" s="631" t="s">
        <v>1031</v>
      </c>
      <c r="C183" s="796" t="s">
        <v>1032</v>
      </c>
      <c r="D183" s="796">
        <v>16977</v>
      </c>
      <c r="E183" s="817"/>
    </row>
    <row r="184" spans="1:5" ht="15" x14ac:dyDescent="0.25">
      <c r="A184" s="764"/>
      <c r="B184" s="631" t="s">
        <v>1023</v>
      </c>
      <c r="C184" s="796" t="s">
        <v>1024</v>
      </c>
      <c r="D184" s="796">
        <v>402.46</v>
      </c>
      <c r="E184" s="817"/>
    </row>
    <row r="185" spans="1:5" ht="15" x14ac:dyDescent="0.25">
      <c r="A185" s="764"/>
      <c r="B185" s="631" t="s">
        <v>2145</v>
      </c>
      <c r="C185" s="796" t="s">
        <v>2146</v>
      </c>
      <c r="D185" s="796">
        <v>49900</v>
      </c>
      <c r="E185" s="817"/>
    </row>
    <row r="186" spans="1:5" ht="15" x14ac:dyDescent="0.25">
      <c r="A186" s="764"/>
      <c r="B186" s="631" t="s">
        <v>1035</v>
      </c>
      <c r="C186" s="796" t="s">
        <v>1036</v>
      </c>
      <c r="D186" s="796">
        <v>19000</v>
      </c>
      <c r="E186" s="817"/>
    </row>
    <row r="187" spans="1:5" ht="15" x14ac:dyDescent="0.25">
      <c r="A187" s="764"/>
      <c r="B187" s="631" t="s">
        <v>1043</v>
      </c>
      <c r="C187" s="796" t="s">
        <v>1044</v>
      </c>
      <c r="D187" s="796">
        <v>2824.6</v>
      </c>
      <c r="E187" s="817"/>
    </row>
    <row r="188" spans="1:5" ht="15" x14ac:dyDescent="0.25">
      <c r="A188" s="764"/>
      <c r="B188" s="631" t="s">
        <v>1051</v>
      </c>
      <c r="C188" s="796" t="s">
        <v>1052</v>
      </c>
      <c r="D188" s="796">
        <v>10000</v>
      </c>
      <c r="E188" s="817"/>
    </row>
    <row r="189" spans="1:5" ht="15" x14ac:dyDescent="0.25">
      <c r="A189" s="764"/>
      <c r="B189" s="631" t="s">
        <v>1049</v>
      </c>
      <c r="C189" s="796" t="s">
        <v>1040</v>
      </c>
      <c r="D189" s="796">
        <v>440.8</v>
      </c>
      <c r="E189" s="817"/>
    </row>
    <row r="190" spans="1:5" ht="15" x14ac:dyDescent="0.25">
      <c r="A190" s="764"/>
      <c r="B190" s="631" t="s">
        <v>1057</v>
      </c>
      <c r="C190" s="796" t="s">
        <v>1046</v>
      </c>
      <c r="D190" s="796">
        <v>243.6</v>
      </c>
      <c r="E190" s="817"/>
    </row>
    <row r="191" spans="1:5" ht="15" x14ac:dyDescent="0.25">
      <c r="A191" s="764"/>
      <c r="B191" s="631" t="s">
        <v>1061</v>
      </c>
      <c r="C191" s="796" t="s">
        <v>1046</v>
      </c>
      <c r="D191" s="796">
        <v>243.6</v>
      </c>
      <c r="E191" s="817"/>
    </row>
    <row r="192" spans="1:5" ht="15" x14ac:dyDescent="0.25">
      <c r="A192" s="764"/>
      <c r="B192" s="631" t="s">
        <v>1067</v>
      </c>
      <c r="C192" s="796" t="s">
        <v>1054</v>
      </c>
      <c r="D192" s="796">
        <v>8741.2199999999993</v>
      </c>
      <c r="E192" s="817"/>
    </row>
    <row r="193" spans="1:5" ht="15" x14ac:dyDescent="0.25">
      <c r="A193" s="764"/>
      <c r="B193" s="631" t="s">
        <v>1062</v>
      </c>
      <c r="C193" s="796" t="s">
        <v>1040</v>
      </c>
      <c r="D193" s="796">
        <v>440.8</v>
      </c>
      <c r="E193" s="817"/>
    </row>
    <row r="194" spans="1:5" ht="15" x14ac:dyDescent="0.25">
      <c r="A194" s="764"/>
      <c r="B194" s="631" t="s">
        <v>1065</v>
      </c>
      <c r="C194" s="796" t="s">
        <v>1066</v>
      </c>
      <c r="D194" s="796">
        <v>9096.23</v>
      </c>
      <c r="E194" s="817"/>
    </row>
    <row r="195" spans="1:5" ht="15" x14ac:dyDescent="0.25">
      <c r="A195" s="764"/>
      <c r="B195" s="631" t="s">
        <v>1045</v>
      </c>
      <c r="C195" s="796" t="s">
        <v>1046</v>
      </c>
      <c r="D195" s="796">
        <v>243.6</v>
      </c>
      <c r="E195" s="817"/>
    </row>
    <row r="196" spans="1:5" ht="15" x14ac:dyDescent="0.25">
      <c r="A196" s="764"/>
      <c r="B196" s="631" t="s">
        <v>1058</v>
      </c>
      <c r="C196" s="796" t="s">
        <v>1059</v>
      </c>
      <c r="D196" s="796">
        <v>1625</v>
      </c>
      <c r="E196" s="817"/>
    </row>
    <row r="197" spans="1:5" ht="15" x14ac:dyDescent="0.25">
      <c r="A197" s="764"/>
      <c r="B197" s="631" t="s">
        <v>1039</v>
      </c>
      <c r="C197" s="796" t="s">
        <v>1040</v>
      </c>
      <c r="D197" s="796">
        <v>440.8</v>
      </c>
      <c r="E197" s="817"/>
    </row>
    <row r="198" spans="1:5" ht="15" x14ac:dyDescent="0.25">
      <c r="A198" s="764"/>
      <c r="B198" s="631" t="s">
        <v>1047</v>
      </c>
      <c r="C198" s="796" t="s">
        <v>1046</v>
      </c>
      <c r="D198" s="796">
        <v>243.6</v>
      </c>
      <c r="E198" s="817"/>
    </row>
    <row r="199" spans="1:5" ht="15" x14ac:dyDescent="0.25">
      <c r="A199" s="764"/>
      <c r="B199" s="631" t="s">
        <v>1053</v>
      </c>
      <c r="C199" s="796" t="s">
        <v>1054</v>
      </c>
      <c r="D199" s="796">
        <v>8741.2199999999993</v>
      </c>
      <c r="E199" s="817"/>
    </row>
    <row r="200" spans="1:5" ht="15" x14ac:dyDescent="0.25">
      <c r="A200" s="764"/>
      <c r="B200" s="631" t="s">
        <v>1060</v>
      </c>
      <c r="C200" s="796" t="s">
        <v>1046</v>
      </c>
      <c r="D200" s="796">
        <v>243.6</v>
      </c>
      <c r="E200" s="817"/>
    </row>
    <row r="201" spans="1:5" ht="15" x14ac:dyDescent="0.25">
      <c r="A201" s="764"/>
      <c r="B201" s="631" t="s">
        <v>1055</v>
      </c>
      <c r="C201" s="796" t="s">
        <v>1046</v>
      </c>
      <c r="D201" s="796">
        <v>243.6</v>
      </c>
      <c r="E201" s="817"/>
    </row>
    <row r="202" spans="1:5" ht="15" x14ac:dyDescent="0.25">
      <c r="A202" s="764"/>
      <c r="B202" s="631" t="s">
        <v>1041</v>
      </c>
      <c r="C202" s="796" t="s">
        <v>1042</v>
      </c>
      <c r="D202" s="796">
        <v>4477.6000000000004</v>
      </c>
      <c r="E202" s="817"/>
    </row>
    <row r="203" spans="1:5" ht="15" x14ac:dyDescent="0.25">
      <c r="A203" s="764"/>
      <c r="B203" s="631" t="s">
        <v>1048</v>
      </c>
      <c r="C203" s="796" t="s">
        <v>1044</v>
      </c>
      <c r="D203" s="796">
        <v>2824.6</v>
      </c>
      <c r="E203" s="817"/>
    </row>
    <row r="204" spans="1:5" ht="15" x14ac:dyDescent="0.25">
      <c r="A204" s="764"/>
      <c r="B204" s="631" t="s">
        <v>1037</v>
      </c>
      <c r="C204" s="796" t="s">
        <v>1038</v>
      </c>
      <c r="D204" s="796">
        <v>5558.72</v>
      </c>
      <c r="E204" s="817"/>
    </row>
    <row r="205" spans="1:5" ht="15" x14ac:dyDescent="0.25">
      <c r="A205" s="764"/>
      <c r="B205" s="631" t="s">
        <v>1056</v>
      </c>
      <c r="C205" s="796" t="s">
        <v>1046</v>
      </c>
      <c r="D205" s="796">
        <v>243.6</v>
      </c>
      <c r="E205" s="817"/>
    </row>
    <row r="206" spans="1:5" ht="15" x14ac:dyDescent="0.25">
      <c r="A206" s="764"/>
      <c r="B206" s="631" t="s">
        <v>1063</v>
      </c>
      <c r="C206" s="796" t="s">
        <v>1044</v>
      </c>
      <c r="D206" s="796">
        <v>2824.6</v>
      </c>
      <c r="E206" s="817"/>
    </row>
    <row r="207" spans="1:5" ht="15" x14ac:dyDescent="0.25">
      <c r="A207" s="764"/>
      <c r="B207" s="631" t="s">
        <v>1064</v>
      </c>
      <c r="C207" s="796" t="s">
        <v>1040</v>
      </c>
      <c r="D207" s="796">
        <v>440.8</v>
      </c>
      <c r="E207" s="817"/>
    </row>
    <row r="208" spans="1:5" ht="15" x14ac:dyDescent="0.25">
      <c r="A208" s="764"/>
      <c r="B208" s="631" t="s">
        <v>1068</v>
      </c>
      <c r="C208" s="796" t="s">
        <v>1046</v>
      </c>
      <c r="D208" s="796">
        <v>243.6</v>
      </c>
      <c r="E208" s="817"/>
    </row>
    <row r="209" spans="1:5" ht="15" x14ac:dyDescent="0.25">
      <c r="A209" s="764"/>
      <c r="B209" s="631" t="s">
        <v>1050</v>
      </c>
      <c r="C209" s="796" t="s">
        <v>1044</v>
      </c>
      <c r="D209" s="796">
        <v>2824.6</v>
      </c>
      <c r="E209" s="817"/>
    </row>
    <row r="210" spans="1:5" ht="15" x14ac:dyDescent="0.25">
      <c r="A210" s="764"/>
      <c r="B210" s="631" t="s">
        <v>1071</v>
      </c>
      <c r="C210" s="796" t="s">
        <v>1072</v>
      </c>
      <c r="D210" s="796">
        <v>284875</v>
      </c>
      <c r="E210" s="817"/>
    </row>
    <row r="211" spans="1:5" ht="15" x14ac:dyDescent="0.25">
      <c r="A211" s="764"/>
      <c r="B211" s="631" t="s">
        <v>1069</v>
      </c>
      <c r="C211" s="796" t="s">
        <v>1070</v>
      </c>
      <c r="D211" s="796">
        <v>97460.99</v>
      </c>
      <c r="E211" s="817"/>
    </row>
    <row r="212" spans="1:5" ht="15" x14ac:dyDescent="0.25">
      <c r="A212" s="764"/>
      <c r="B212" s="631" t="s">
        <v>1073</v>
      </c>
      <c r="C212" s="796" t="s">
        <v>1074</v>
      </c>
      <c r="D212" s="796">
        <v>9976</v>
      </c>
      <c r="E212" s="817"/>
    </row>
    <row r="213" spans="1:5" ht="15" x14ac:dyDescent="0.25">
      <c r="A213" s="764"/>
      <c r="B213" s="631" t="s">
        <v>1075</v>
      </c>
      <c r="C213" s="796" t="s">
        <v>1076</v>
      </c>
      <c r="D213" s="796">
        <v>28600</v>
      </c>
      <c r="E213" s="817"/>
    </row>
    <row r="214" spans="1:5" ht="15" x14ac:dyDescent="0.25">
      <c r="A214" s="764"/>
      <c r="B214" s="631" t="s">
        <v>1079</v>
      </c>
      <c r="C214" s="796" t="s">
        <v>1078</v>
      </c>
      <c r="D214" s="796">
        <v>699.01</v>
      </c>
      <c r="E214" s="817"/>
    </row>
    <row r="215" spans="1:5" ht="15" x14ac:dyDescent="0.25">
      <c r="A215" s="764"/>
      <c r="B215" s="631" t="s">
        <v>1077</v>
      </c>
      <c r="C215" s="796" t="s">
        <v>1078</v>
      </c>
      <c r="D215" s="796">
        <v>699</v>
      </c>
      <c r="E215" s="817"/>
    </row>
    <row r="216" spans="1:5" ht="15" x14ac:dyDescent="0.25">
      <c r="A216" s="764"/>
      <c r="B216" s="631" t="s">
        <v>1084</v>
      </c>
      <c r="C216" s="796" t="s">
        <v>1081</v>
      </c>
      <c r="D216" s="796">
        <v>1566</v>
      </c>
      <c r="E216" s="817"/>
    </row>
    <row r="217" spans="1:5" ht="15" x14ac:dyDescent="0.25">
      <c r="A217" s="764"/>
      <c r="B217" s="631" t="s">
        <v>1087</v>
      </c>
      <c r="C217" s="796" t="s">
        <v>1088</v>
      </c>
      <c r="D217" s="796">
        <v>13920</v>
      </c>
      <c r="E217" s="817"/>
    </row>
    <row r="218" spans="1:5" ht="15" x14ac:dyDescent="0.25">
      <c r="A218" s="764"/>
      <c r="B218" s="631" t="s">
        <v>1086</v>
      </c>
      <c r="C218" s="796" t="s">
        <v>1083</v>
      </c>
      <c r="D218" s="796">
        <v>1566</v>
      </c>
      <c r="E218" s="817"/>
    </row>
    <row r="219" spans="1:5" ht="15" x14ac:dyDescent="0.25">
      <c r="A219" s="764"/>
      <c r="B219" s="631" t="s">
        <v>1089</v>
      </c>
      <c r="C219" s="796" t="s">
        <v>1081</v>
      </c>
      <c r="D219" s="796">
        <v>1566</v>
      </c>
      <c r="E219" s="817"/>
    </row>
    <row r="220" spans="1:5" ht="15" x14ac:dyDescent="0.25">
      <c r="A220" s="764"/>
      <c r="B220" s="631" t="s">
        <v>1091</v>
      </c>
      <c r="C220" s="796" t="s">
        <v>1081</v>
      </c>
      <c r="D220" s="796">
        <v>1566</v>
      </c>
      <c r="E220" s="817"/>
    </row>
    <row r="221" spans="1:5" ht="15" x14ac:dyDescent="0.25">
      <c r="A221" s="764"/>
      <c r="B221" s="631" t="s">
        <v>1080</v>
      </c>
      <c r="C221" s="796" t="s">
        <v>1081</v>
      </c>
      <c r="D221" s="796">
        <v>1566</v>
      </c>
      <c r="E221" s="817"/>
    </row>
    <row r="222" spans="1:5" ht="15" x14ac:dyDescent="0.25">
      <c r="A222" s="764"/>
      <c r="B222" s="631" t="s">
        <v>1090</v>
      </c>
      <c r="C222" s="796" t="s">
        <v>1083</v>
      </c>
      <c r="D222" s="796">
        <v>1566</v>
      </c>
      <c r="E222" s="817"/>
    </row>
    <row r="223" spans="1:5" ht="15" x14ac:dyDescent="0.25">
      <c r="A223" s="764"/>
      <c r="B223" s="631" t="s">
        <v>1082</v>
      </c>
      <c r="C223" s="796" t="s">
        <v>1083</v>
      </c>
      <c r="D223" s="796">
        <v>1566</v>
      </c>
      <c r="E223" s="817"/>
    </row>
    <row r="224" spans="1:5" ht="15" x14ac:dyDescent="0.25">
      <c r="A224" s="764"/>
      <c r="B224" s="631" t="s">
        <v>1085</v>
      </c>
      <c r="C224" s="796" t="s">
        <v>1083</v>
      </c>
      <c r="D224" s="796">
        <v>1566</v>
      </c>
      <c r="E224" s="817"/>
    </row>
    <row r="225" spans="1:5" ht="15" x14ac:dyDescent="0.25">
      <c r="A225" s="764"/>
      <c r="B225" s="631" t="s">
        <v>1096</v>
      </c>
      <c r="C225" s="796" t="s">
        <v>1093</v>
      </c>
      <c r="D225" s="796">
        <v>986</v>
      </c>
      <c r="E225" s="817"/>
    </row>
    <row r="226" spans="1:5" ht="15" x14ac:dyDescent="0.25">
      <c r="A226" s="764"/>
      <c r="B226" s="631" t="s">
        <v>1094</v>
      </c>
      <c r="C226" s="796" t="s">
        <v>1095</v>
      </c>
      <c r="D226" s="796">
        <v>1098.52</v>
      </c>
      <c r="E226" s="817"/>
    </row>
    <row r="227" spans="1:5" ht="15" x14ac:dyDescent="0.25">
      <c r="A227" s="764"/>
      <c r="B227" s="631" t="s">
        <v>1092</v>
      </c>
      <c r="C227" s="796" t="s">
        <v>1093</v>
      </c>
      <c r="D227" s="796">
        <v>986</v>
      </c>
      <c r="E227" s="817"/>
    </row>
    <row r="228" spans="1:5" ht="15" x14ac:dyDescent="0.25">
      <c r="A228" s="764"/>
      <c r="B228" s="631" t="s">
        <v>1097</v>
      </c>
      <c r="C228" s="796" t="s">
        <v>1095</v>
      </c>
      <c r="D228" s="796">
        <v>1098.52</v>
      </c>
      <c r="E228" s="817"/>
    </row>
    <row r="229" spans="1:5" ht="15" x14ac:dyDescent="0.25">
      <c r="A229" s="764"/>
      <c r="B229" s="631" t="s">
        <v>1098</v>
      </c>
      <c r="C229" s="796" t="s">
        <v>1095</v>
      </c>
      <c r="D229" s="796">
        <v>1098.52</v>
      </c>
      <c r="E229" s="817"/>
    </row>
    <row r="230" spans="1:5" ht="15" x14ac:dyDescent="0.25">
      <c r="A230" s="764"/>
      <c r="B230" s="631" t="s">
        <v>1121</v>
      </c>
      <c r="C230" s="796" t="s">
        <v>1122</v>
      </c>
      <c r="D230" s="796">
        <v>806.2</v>
      </c>
      <c r="E230" s="817"/>
    </row>
    <row r="231" spans="1:5" ht="15" x14ac:dyDescent="0.25">
      <c r="A231" s="764"/>
      <c r="B231" s="631" t="s">
        <v>1117</v>
      </c>
      <c r="C231" s="796" t="s">
        <v>1118</v>
      </c>
      <c r="D231" s="796">
        <v>5855.75</v>
      </c>
      <c r="E231" s="817"/>
    </row>
    <row r="232" spans="1:5" ht="15" x14ac:dyDescent="0.25">
      <c r="A232" s="764"/>
      <c r="B232" s="631" t="s">
        <v>1115</v>
      </c>
      <c r="C232" s="796" t="s">
        <v>1116</v>
      </c>
      <c r="D232" s="796">
        <v>1069</v>
      </c>
      <c r="E232" s="817"/>
    </row>
    <row r="233" spans="1:5" ht="15" x14ac:dyDescent="0.25">
      <c r="A233" s="764"/>
      <c r="B233" s="631" t="s">
        <v>1099</v>
      </c>
      <c r="C233" s="796" t="s">
        <v>1100</v>
      </c>
      <c r="D233" s="796">
        <v>609</v>
      </c>
      <c r="E233" s="817"/>
    </row>
    <row r="234" spans="1:5" ht="15" x14ac:dyDescent="0.25">
      <c r="A234" s="764"/>
      <c r="B234" s="631" t="s">
        <v>1103</v>
      </c>
      <c r="C234" s="796" t="s">
        <v>1104</v>
      </c>
      <c r="D234" s="796">
        <v>1989.4</v>
      </c>
      <c r="E234" s="817"/>
    </row>
    <row r="235" spans="1:5" ht="15" x14ac:dyDescent="0.25">
      <c r="A235" s="764"/>
      <c r="B235" s="631" t="s">
        <v>1107</v>
      </c>
      <c r="C235" s="796" t="s">
        <v>1108</v>
      </c>
      <c r="D235" s="796">
        <v>3639.71</v>
      </c>
      <c r="E235" s="817"/>
    </row>
    <row r="236" spans="1:5" ht="15" x14ac:dyDescent="0.25">
      <c r="A236" s="764"/>
      <c r="B236" s="631" t="s">
        <v>1105</v>
      </c>
      <c r="C236" s="796" t="s">
        <v>1106</v>
      </c>
      <c r="D236" s="796">
        <v>684.4</v>
      </c>
      <c r="E236" s="817"/>
    </row>
    <row r="237" spans="1:5" ht="15" x14ac:dyDescent="0.25">
      <c r="A237" s="764"/>
      <c r="B237" s="631" t="s">
        <v>1109</v>
      </c>
      <c r="C237" s="796" t="s">
        <v>1110</v>
      </c>
      <c r="D237" s="796">
        <v>750</v>
      </c>
      <c r="E237" s="817"/>
    </row>
    <row r="238" spans="1:5" ht="15" x14ac:dyDescent="0.25">
      <c r="A238" s="764"/>
      <c r="B238" s="631" t="s">
        <v>1119</v>
      </c>
      <c r="C238" s="796" t="s">
        <v>1120</v>
      </c>
      <c r="D238" s="796">
        <v>999.99</v>
      </c>
      <c r="E238" s="817"/>
    </row>
    <row r="239" spans="1:5" ht="15" x14ac:dyDescent="0.25">
      <c r="A239" s="764"/>
      <c r="B239" s="631" t="s">
        <v>1113</v>
      </c>
      <c r="C239" s="796" t="s">
        <v>1114</v>
      </c>
      <c r="D239" s="796">
        <v>4002</v>
      </c>
      <c r="E239" s="817"/>
    </row>
    <row r="240" spans="1:5" ht="15" x14ac:dyDescent="0.25">
      <c r="A240" s="764"/>
      <c r="B240" s="631" t="s">
        <v>1111</v>
      </c>
      <c r="C240" s="796" t="s">
        <v>1112</v>
      </c>
      <c r="D240" s="796">
        <v>600</v>
      </c>
      <c r="E240" s="817"/>
    </row>
    <row r="241" spans="1:5" ht="15" x14ac:dyDescent="0.25">
      <c r="A241" s="764"/>
      <c r="B241" s="631" t="s">
        <v>1101</v>
      </c>
      <c r="C241" s="796" t="s">
        <v>1102</v>
      </c>
      <c r="D241" s="796">
        <v>2900</v>
      </c>
      <c r="E241" s="817"/>
    </row>
    <row r="242" spans="1:5" ht="15" x14ac:dyDescent="0.25">
      <c r="A242" s="764"/>
      <c r="B242" s="631" t="s">
        <v>1136</v>
      </c>
      <c r="C242" s="796" t="s">
        <v>1137</v>
      </c>
      <c r="D242" s="796">
        <v>920</v>
      </c>
      <c r="E242" s="817"/>
    </row>
    <row r="243" spans="1:5" ht="15" x14ac:dyDescent="0.25">
      <c r="A243" s="764"/>
      <c r="B243" s="631" t="s">
        <v>1135</v>
      </c>
      <c r="C243" s="796" t="s">
        <v>842</v>
      </c>
      <c r="D243" s="796">
        <v>284.2</v>
      </c>
      <c r="E243" s="817"/>
    </row>
    <row r="244" spans="1:5" ht="15" x14ac:dyDescent="0.25">
      <c r="A244" s="764"/>
      <c r="B244" s="631" t="s">
        <v>1138</v>
      </c>
      <c r="C244" s="796" t="s">
        <v>842</v>
      </c>
      <c r="D244" s="796">
        <v>284.2</v>
      </c>
      <c r="E244" s="817"/>
    </row>
    <row r="245" spans="1:5" ht="15" x14ac:dyDescent="0.25">
      <c r="A245" s="764"/>
      <c r="B245" s="631" t="s">
        <v>1125</v>
      </c>
      <c r="C245" s="796" t="s">
        <v>1126</v>
      </c>
      <c r="D245" s="796">
        <v>991.9</v>
      </c>
      <c r="E245" s="817"/>
    </row>
    <row r="246" spans="1:5" ht="15" x14ac:dyDescent="0.25">
      <c r="A246" s="764"/>
      <c r="B246" s="631" t="s">
        <v>1156</v>
      </c>
      <c r="C246" s="796" t="s">
        <v>1124</v>
      </c>
      <c r="D246" s="796">
        <v>402.5</v>
      </c>
      <c r="E246" s="817"/>
    </row>
    <row r="247" spans="1:5" ht="15" x14ac:dyDescent="0.25">
      <c r="A247" s="764"/>
      <c r="B247" s="631" t="s">
        <v>1134</v>
      </c>
      <c r="C247" s="796" t="s">
        <v>842</v>
      </c>
      <c r="D247" s="796">
        <v>284.2</v>
      </c>
      <c r="E247" s="817"/>
    </row>
    <row r="248" spans="1:5" ht="15" x14ac:dyDescent="0.25">
      <c r="A248" s="764"/>
      <c r="B248" s="631" t="s">
        <v>1143</v>
      </c>
      <c r="C248" s="796" t="s">
        <v>1124</v>
      </c>
      <c r="D248" s="796">
        <v>402.5</v>
      </c>
      <c r="E248" s="817"/>
    </row>
    <row r="249" spans="1:5" ht="15" x14ac:dyDescent="0.25">
      <c r="A249" s="764"/>
      <c r="B249" s="631" t="s">
        <v>1159</v>
      </c>
      <c r="C249" s="796" t="s">
        <v>1124</v>
      </c>
      <c r="D249" s="796">
        <v>402.5</v>
      </c>
      <c r="E249" s="817"/>
    </row>
    <row r="250" spans="1:5" ht="15" x14ac:dyDescent="0.25">
      <c r="A250" s="764"/>
      <c r="B250" s="631" t="s">
        <v>1142</v>
      </c>
      <c r="C250" s="796" t="s">
        <v>1124</v>
      </c>
      <c r="D250" s="796">
        <v>402.5</v>
      </c>
      <c r="E250" s="817"/>
    </row>
    <row r="251" spans="1:5" ht="15" x14ac:dyDescent="0.25">
      <c r="A251" s="764"/>
      <c r="B251" s="631" t="s">
        <v>1158</v>
      </c>
      <c r="C251" s="796" t="s">
        <v>842</v>
      </c>
      <c r="D251" s="796">
        <v>284.2</v>
      </c>
      <c r="E251" s="817"/>
    </row>
    <row r="252" spans="1:5" ht="15" x14ac:dyDescent="0.25">
      <c r="A252" s="764"/>
      <c r="B252" s="631" t="s">
        <v>1147</v>
      </c>
      <c r="C252" s="796" t="s">
        <v>1124</v>
      </c>
      <c r="D252" s="796">
        <v>402.5</v>
      </c>
      <c r="E252" s="817"/>
    </row>
    <row r="253" spans="1:5" ht="15" x14ac:dyDescent="0.25">
      <c r="A253" s="764"/>
      <c r="B253" s="631" t="s">
        <v>1162</v>
      </c>
      <c r="C253" s="796" t="s">
        <v>1124</v>
      </c>
      <c r="D253" s="796">
        <v>402.5</v>
      </c>
      <c r="E253" s="817"/>
    </row>
    <row r="254" spans="1:5" ht="15" x14ac:dyDescent="0.25">
      <c r="A254" s="764"/>
      <c r="B254" s="631" t="s">
        <v>1164</v>
      </c>
      <c r="C254" s="796" t="s">
        <v>842</v>
      </c>
      <c r="D254" s="796">
        <v>284.2</v>
      </c>
      <c r="E254" s="817"/>
    </row>
    <row r="255" spans="1:5" ht="15" x14ac:dyDescent="0.25">
      <c r="A255" s="764"/>
      <c r="B255" s="631" t="s">
        <v>1129</v>
      </c>
      <c r="C255" s="796" t="s">
        <v>1130</v>
      </c>
      <c r="D255" s="796">
        <v>4545.49</v>
      </c>
      <c r="E255" s="817"/>
    </row>
    <row r="256" spans="1:5" ht="15" x14ac:dyDescent="0.25">
      <c r="A256" s="764"/>
      <c r="B256" s="631" t="s">
        <v>1127</v>
      </c>
      <c r="C256" s="796" t="s">
        <v>1128</v>
      </c>
      <c r="D256" s="796">
        <v>4640</v>
      </c>
      <c r="E256" s="817"/>
    </row>
    <row r="257" spans="1:5" ht="15" x14ac:dyDescent="0.25">
      <c r="A257" s="764"/>
      <c r="B257" s="631" t="s">
        <v>1140</v>
      </c>
      <c r="C257" s="796" t="s">
        <v>1141</v>
      </c>
      <c r="D257" s="796">
        <v>633.25</v>
      </c>
      <c r="E257" s="817"/>
    </row>
    <row r="258" spans="1:5" ht="15" x14ac:dyDescent="0.25">
      <c r="A258" s="764"/>
      <c r="B258" s="631" t="s">
        <v>1161</v>
      </c>
      <c r="C258" s="796" t="s">
        <v>842</v>
      </c>
      <c r="D258" s="796">
        <v>284.2</v>
      </c>
      <c r="E258" s="817"/>
    </row>
    <row r="259" spans="1:5" ht="15" x14ac:dyDescent="0.25">
      <c r="A259" s="764"/>
      <c r="B259" s="631" t="s">
        <v>1160</v>
      </c>
      <c r="C259" s="796" t="s">
        <v>1137</v>
      </c>
      <c r="D259" s="796">
        <v>920</v>
      </c>
      <c r="E259" s="817"/>
    </row>
    <row r="260" spans="1:5" ht="15" x14ac:dyDescent="0.25">
      <c r="A260" s="764"/>
      <c r="B260" s="631" t="s">
        <v>1145</v>
      </c>
      <c r="C260" s="796" t="s">
        <v>1137</v>
      </c>
      <c r="D260" s="796">
        <v>920</v>
      </c>
      <c r="E260" s="817"/>
    </row>
    <row r="261" spans="1:5" ht="15" x14ac:dyDescent="0.25">
      <c r="A261" s="764"/>
      <c r="B261" s="631" t="s">
        <v>1146</v>
      </c>
      <c r="C261" s="796" t="s">
        <v>1124</v>
      </c>
      <c r="D261" s="796">
        <v>402.5</v>
      </c>
      <c r="E261" s="817"/>
    </row>
    <row r="262" spans="1:5" ht="15" x14ac:dyDescent="0.25">
      <c r="A262" s="764"/>
      <c r="B262" s="631" t="s">
        <v>1163</v>
      </c>
      <c r="C262" s="796" t="s">
        <v>842</v>
      </c>
      <c r="D262" s="796">
        <v>284.2</v>
      </c>
      <c r="E262" s="817"/>
    </row>
    <row r="263" spans="1:5" ht="15" x14ac:dyDescent="0.25">
      <c r="A263" s="764"/>
      <c r="B263" s="631" t="s">
        <v>1132</v>
      </c>
      <c r="C263" s="796" t="s">
        <v>1133</v>
      </c>
      <c r="D263" s="796">
        <v>6116.76</v>
      </c>
      <c r="E263" s="817"/>
    </row>
    <row r="264" spans="1:5" ht="15" x14ac:dyDescent="0.25">
      <c r="A264" s="764"/>
      <c r="B264" s="631" t="s">
        <v>1165</v>
      </c>
      <c r="C264" s="796" t="s">
        <v>1166</v>
      </c>
      <c r="D264" s="796">
        <v>4600</v>
      </c>
      <c r="E264" s="817"/>
    </row>
    <row r="265" spans="1:5" ht="15" x14ac:dyDescent="0.25">
      <c r="A265" s="764"/>
      <c r="B265" s="631" t="s">
        <v>1168</v>
      </c>
      <c r="C265" s="796" t="s">
        <v>842</v>
      </c>
      <c r="D265" s="796">
        <v>284.2</v>
      </c>
      <c r="E265" s="817"/>
    </row>
    <row r="266" spans="1:5" ht="15" x14ac:dyDescent="0.25">
      <c r="A266" s="764"/>
      <c r="B266" s="631" t="s">
        <v>1139</v>
      </c>
      <c r="C266" s="796" t="s">
        <v>842</v>
      </c>
      <c r="D266" s="796">
        <v>284.2</v>
      </c>
      <c r="E266" s="817"/>
    </row>
    <row r="267" spans="1:5" ht="15" x14ac:dyDescent="0.25">
      <c r="A267" s="764"/>
      <c r="B267" s="631" t="s">
        <v>1154</v>
      </c>
      <c r="C267" s="796" t="s">
        <v>1137</v>
      </c>
      <c r="D267" s="796">
        <v>920</v>
      </c>
      <c r="E267" s="817"/>
    </row>
    <row r="268" spans="1:5" ht="15" x14ac:dyDescent="0.25">
      <c r="A268" s="764"/>
      <c r="B268" s="631" t="s">
        <v>1167</v>
      </c>
      <c r="C268" s="796" t="s">
        <v>1124</v>
      </c>
      <c r="D268" s="796">
        <v>402.5</v>
      </c>
      <c r="E268" s="817"/>
    </row>
    <row r="269" spans="1:5" ht="15" x14ac:dyDescent="0.25">
      <c r="A269" s="764"/>
      <c r="B269" s="631" t="s">
        <v>1151</v>
      </c>
      <c r="C269" s="796" t="s">
        <v>1124</v>
      </c>
      <c r="D269" s="796">
        <v>402.5</v>
      </c>
      <c r="E269" s="817"/>
    </row>
    <row r="270" spans="1:5" ht="15" x14ac:dyDescent="0.25">
      <c r="A270" s="764"/>
      <c r="B270" s="631" t="s">
        <v>1123</v>
      </c>
      <c r="C270" s="796" t="s">
        <v>1124</v>
      </c>
      <c r="D270" s="796">
        <v>402.5</v>
      </c>
      <c r="E270" s="817"/>
    </row>
    <row r="271" spans="1:5" ht="15" x14ac:dyDescent="0.25">
      <c r="A271" s="764"/>
      <c r="B271" s="631" t="s">
        <v>1169</v>
      </c>
      <c r="C271" s="796" t="s">
        <v>1170</v>
      </c>
      <c r="D271" s="796">
        <v>5183.99</v>
      </c>
      <c r="E271" s="817"/>
    </row>
    <row r="272" spans="1:5" ht="15" x14ac:dyDescent="0.25">
      <c r="A272" s="764"/>
      <c r="B272" s="631" t="s">
        <v>1153</v>
      </c>
      <c r="C272" s="796" t="s">
        <v>842</v>
      </c>
      <c r="D272" s="796">
        <v>284.2</v>
      </c>
      <c r="E272" s="817"/>
    </row>
    <row r="273" spans="1:5" ht="15" x14ac:dyDescent="0.25">
      <c r="A273" s="764"/>
      <c r="B273" s="631" t="s">
        <v>1150</v>
      </c>
      <c r="C273" s="796" t="s">
        <v>842</v>
      </c>
      <c r="D273" s="796">
        <v>284.2</v>
      </c>
      <c r="E273" s="817"/>
    </row>
    <row r="274" spans="1:5" ht="15" x14ac:dyDescent="0.25">
      <c r="A274" s="764"/>
      <c r="B274" s="631" t="s">
        <v>1155</v>
      </c>
      <c r="C274" s="796" t="s">
        <v>842</v>
      </c>
      <c r="D274" s="796">
        <v>284.2</v>
      </c>
      <c r="E274" s="817"/>
    </row>
    <row r="275" spans="1:5" ht="15" x14ac:dyDescent="0.25">
      <c r="A275" s="764"/>
      <c r="B275" s="631" t="s">
        <v>1152</v>
      </c>
      <c r="C275" s="796" t="s">
        <v>842</v>
      </c>
      <c r="D275" s="796">
        <v>284.2</v>
      </c>
      <c r="E275" s="817"/>
    </row>
    <row r="276" spans="1:5" ht="15" x14ac:dyDescent="0.25">
      <c r="A276" s="764"/>
      <c r="B276" s="631" t="s">
        <v>1148</v>
      </c>
      <c r="C276" s="796" t="s">
        <v>1149</v>
      </c>
      <c r="D276" s="796">
        <v>9775</v>
      </c>
      <c r="E276" s="817"/>
    </row>
    <row r="277" spans="1:5" ht="15" x14ac:dyDescent="0.25">
      <c r="A277" s="764"/>
      <c r="B277" s="631" t="s">
        <v>1131</v>
      </c>
      <c r="C277" s="796" t="s">
        <v>842</v>
      </c>
      <c r="D277" s="796">
        <v>284.2</v>
      </c>
      <c r="E277" s="817"/>
    </row>
    <row r="278" spans="1:5" ht="15" x14ac:dyDescent="0.25">
      <c r="A278" s="764"/>
      <c r="B278" s="631" t="s">
        <v>1157</v>
      </c>
      <c r="C278" s="796" t="s">
        <v>1137</v>
      </c>
      <c r="D278" s="796">
        <v>920</v>
      </c>
      <c r="E278" s="817"/>
    </row>
    <row r="279" spans="1:5" ht="15" x14ac:dyDescent="0.25">
      <c r="A279" s="764"/>
      <c r="B279" s="631" t="s">
        <v>1144</v>
      </c>
      <c r="C279" s="796" t="s">
        <v>1126</v>
      </c>
      <c r="D279" s="796">
        <v>991.9</v>
      </c>
      <c r="E279" s="817"/>
    </row>
    <row r="280" spans="1:5" ht="15" x14ac:dyDescent="0.25">
      <c r="A280" s="764"/>
      <c r="B280" s="631" t="s">
        <v>1202</v>
      </c>
      <c r="C280" s="796" t="s">
        <v>1174</v>
      </c>
      <c r="D280" s="796">
        <v>252.12</v>
      </c>
      <c r="E280" s="817"/>
    </row>
    <row r="281" spans="1:5" ht="15" x14ac:dyDescent="0.25">
      <c r="A281" s="764"/>
      <c r="B281" s="631" t="s">
        <v>1201</v>
      </c>
      <c r="C281" s="796" t="s">
        <v>1174</v>
      </c>
      <c r="D281" s="796">
        <v>252.12</v>
      </c>
      <c r="E281" s="817"/>
    </row>
    <row r="282" spans="1:5" ht="15" x14ac:dyDescent="0.25">
      <c r="A282" s="764"/>
      <c r="B282" s="631" t="s">
        <v>1200</v>
      </c>
      <c r="C282" s="796" t="s">
        <v>1180</v>
      </c>
      <c r="D282" s="796">
        <v>138</v>
      </c>
      <c r="E282" s="817"/>
    </row>
    <row r="283" spans="1:5" ht="15" x14ac:dyDescent="0.25">
      <c r="A283" s="764"/>
      <c r="B283" s="631" t="s">
        <v>2212</v>
      </c>
      <c r="C283" s="796" t="s">
        <v>1172</v>
      </c>
      <c r="D283" s="796">
        <v>2438.84</v>
      </c>
      <c r="E283" s="817"/>
    </row>
    <row r="284" spans="1:5" ht="15" x14ac:dyDescent="0.25">
      <c r="A284" s="764"/>
      <c r="B284" s="631" t="s">
        <v>2209</v>
      </c>
      <c r="C284" s="796" t="s">
        <v>1174</v>
      </c>
      <c r="D284" s="796">
        <v>252.12</v>
      </c>
      <c r="E284" s="817"/>
    </row>
    <row r="285" spans="1:5" ht="15" x14ac:dyDescent="0.25">
      <c r="A285" s="764"/>
      <c r="B285" s="631" t="s">
        <v>1181</v>
      </c>
      <c r="C285" s="796" t="s">
        <v>1182</v>
      </c>
      <c r="D285" s="796">
        <v>4000</v>
      </c>
      <c r="E285" s="817"/>
    </row>
    <row r="286" spans="1:5" ht="15" x14ac:dyDescent="0.25">
      <c r="A286" s="764"/>
      <c r="B286" s="631" t="s">
        <v>2210</v>
      </c>
      <c r="C286" s="796" t="s">
        <v>1174</v>
      </c>
      <c r="D286" s="796">
        <v>252.12</v>
      </c>
      <c r="E286" s="817"/>
    </row>
    <row r="287" spans="1:5" ht="15" x14ac:dyDescent="0.25">
      <c r="A287" s="764"/>
      <c r="B287" s="631" t="s">
        <v>1173</v>
      </c>
      <c r="C287" s="796" t="s">
        <v>1174</v>
      </c>
      <c r="D287" s="796">
        <v>252.12</v>
      </c>
      <c r="E287" s="817"/>
    </row>
    <row r="288" spans="1:5" ht="15" x14ac:dyDescent="0.25">
      <c r="A288" s="764"/>
      <c r="B288" s="631" t="s">
        <v>2208</v>
      </c>
      <c r="C288" s="796" t="s">
        <v>1172</v>
      </c>
      <c r="D288" s="796">
        <v>2438.84</v>
      </c>
      <c r="E288" s="817"/>
    </row>
    <row r="289" spans="1:5" ht="15" x14ac:dyDescent="0.25">
      <c r="A289" s="764"/>
      <c r="B289" s="631" t="s">
        <v>1177</v>
      </c>
      <c r="C289" s="796" t="s">
        <v>1178</v>
      </c>
      <c r="D289" s="796">
        <v>14720</v>
      </c>
      <c r="E289" s="817"/>
    </row>
    <row r="290" spans="1:5" ht="15" x14ac:dyDescent="0.25">
      <c r="A290" s="764"/>
      <c r="B290" s="631" t="s">
        <v>2207</v>
      </c>
      <c r="C290" s="796" t="s">
        <v>1180</v>
      </c>
      <c r="D290" s="796">
        <v>138</v>
      </c>
      <c r="E290" s="817"/>
    </row>
    <row r="291" spans="1:5" ht="15" x14ac:dyDescent="0.25">
      <c r="A291" s="764"/>
      <c r="B291" s="631" t="s">
        <v>1171</v>
      </c>
      <c r="C291" s="796" t="s">
        <v>1172</v>
      </c>
      <c r="D291" s="796">
        <v>2438.84</v>
      </c>
      <c r="E291" s="817"/>
    </row>
    <row r="292" spans="1:5" ht="15" x14ac:dyDescent="0.25">
      <c r="A292" s="764"/>
      <c r="B292" s="631" t="s">
        <v>1183</v>
      </c>
      <c r="C292" s="796" t="s">
        <v>1174</v>
      </c>
      <c r="D292" s="796">
        <v>252.12</v>
      </c>
      <c r="E292" s="817"/>
    </row>
    <row r="293" spans="1:5" ht="15" x14ac:dyDescent="0.25">
      <c r="A293" s="764"/>
      <c r="B293" s="631" t="s">
        <v>1187</v>
      </c>
      <c r="C293" s="796" t="s">
        <v>1174</v>
      </c>
      <c r="D293" s="796">
        <v>252.12</v>
      </c>
      <c r="E293" s="817"/>
    </row>
    <row r="294" spans="1:5" ht="15" x14ac:dyDescent="0.25">
      <c r="A294" s="764"/>
      <c r="B294" s="631" t="s">
        <v>1184</v>
      </c>
      <c r="C294" s="796" t="s">
        <v>1174</v>
      </c>
      <c r="D294" s="796">
        <v>252.12</v>
      </c>
      <c r="E294" s="817"/>
    </row>
    <row r="295" spans="1:5" ht="15" x14ac:dyDescent="0.25">
      <c r="A295" s="764"/>
      <c r="B295" s="631" t="s">
        <v>1191</v>
      </c>
      <c r="C295" s="796" t="s">
        <v>1192</v>
      </c>
      <c r="D295" s="796">
        <v>5255.5</v>
      </c>
      <c r="E295" s="817"/>
    </row>
    <row r="296" spans="1:5" ht="90" x14ac:dyDescent="0.25">
      <c r="A296" s="764"/>
      <c r="B296" s="631" t="s">
        <v>1188</v>
      </c>
      <c r="C296" s="797" t="s">
        <v>2215</v>
      </c>
      <c r="D296" s="796">
        <v>4233.74</v>
      </c>
      <c r="E296" s="817"/>
    </row>
    <row r="297" spans="1:5" ht="15" x14ac:dyDescent="0.25">
      <c r="A297" s="764"/>
      <c r="B297" s="631" t="s">
        <v>1196</v>
      </c>
      <c r="C297" s="796" t="s">
        <v>1197</v>
      </c>
      <c r="D297" s="796">
        <v>2250</v>
      </c>
      <c r="E297" s="817"/>
    </row>
    <row r="298" spans="1:5" ht="15" x14ac:dyDescent="0.25">
      <c r="A298" s="764"/>
      <c r="B298" s="631" t="s">
        <v>1198</v>
      </c>
      <c r="C298" s="796" t="s">
        <v>1172</v>
      </c>
      <c r="D298" s="796">
        <v>2438.84</v>
      </c>
      <c r="E298" s="817"/>
    </row>
    <row r="299" spans="1:5" ht="15" x14ac:dyDescent="0.25">
      <c r="A299" s="764"/>
      <c r="B299" s="631" t="s">
        <v>2213</v>
      </c>
      <c r="C299" s="796" t="s">
        <v>2216</v>
      </c>
      <c r="D299" s="796">
        <v>8454.35</v>
      </c>
      <c r="E299" s="817"/>
    </row>
    <row r="300" spans="1:5" ht="15" x14ac:dyDescent="0.25">
      <c r="A300" s="764"/>
      <c r="B300" s="631" t="s">
        <v>1193</v>
      </c>
      <c r="C300" s="796" t="s">
        <v>1189</v>
      </c>
      <c r="D300" s="796">
        <v>4233.74</v>
      </c>
      <c r="E300" s="817"/>
    </row>
    <row r="301" spans="1:5" ht="15" x14ac:dyDescent="0.25">
      <c r="A301" s="764"/>
      <c r="B301" s="631" t="s">
        <v>1175</v>
      </c>
      <c r="C301" s="796" t="s">
        <v>1176</v>
      </c>
      <c r="D301" s="796">
        <v>799</v>
      </c>
      <c r="E301" s="817"/>
    </row>
    <row r="302" spans="1:5" ht="15" x14ac:dyDescent="0.25">
      <c r="A302" s="764"/>
      <c r="B302" s="631" t="s">
        <v>2144</v>
      </c>
      <c r="C302" s="796" t="s">
        <v>1172</v>
      </c>
      <c r="D302" s="796">
        <v>2438.84</v>
      </c>
      <c r="E302" s="817"/>
    </row>
    <row r="303" spans="1:5" ht="15" x14ac:dyDescent="0.25">
      <c r="A303" s="764"/>
      <c r="B303" s="631" t="s">
        <v>1194</v>
      </c>
      <c r="C303" s="796" t="s">
        <v>1195</v>
      </c>
      <c r="D303" s="796">
        <v>832</v>
      </c>
      <c r="E303" s="817"/>
    </row>
    <row r="304" spans="1:5" ht="15" x14ac:dyDescent="0.25">
      <c r="A304" s="764"/>
      <c r="B304" s="631" t="s">
        <v>2214</v>
      </c>
      <c r="C304" s="796" t="s">
        <v>2217</v>
      </c>
      <c r="D304" s="796">
        <v>20226.580000000002</v>
      </c>
      <c r="E304" s="817"/>
    </row>
    <row r="305" spans="1:5" ht="15" x14ac:dyDescent="0.25">
      <c r="A305" s="764"/>
      <c r="B305" s="631" t="s">
        <v>1190</v>
      </c>
      <c r="C305" s="796" t="s">
        <v>1189</v>
      </c>
      <c r="D305" s="796">
        <v>4233.74</v>
      </c>
      <c r="E305" s="817"/>
    </row>
    <row r="306" spans="1:5" ht="15" x14ac:dyDescent="0.25">
      <c r="A306" s="764"/>
      <c r="B306" s="631" t="s">
        <v>1199</v>
      </c>
      <c r="C306" s="796" t="s">
        <v>1174</v>
      </c>
      <c r="D306" s="796">
        <v>252.12</v>
      </c>
      <c r="E306" s="817"/>
    </row>
    <row r="307" spans="1:5" ht="15" x14ac:dyDescent="0.25">
      <c r="A307" s="764"/>
      <c r="B307" s="631" t="s">
        <v>1185</v>
      </c>
      <c r="C307" s="796" t="s">
        <v>1186</v>
      </c>
      <c r="D307" s="796">
        <v>9027.5</v>
      </c>
      <c r="E307" s="817"/>
    </row>
    <row r="308" spans="1:5" ht="15" x14ac:dyDescent="0.25">
      <c r="A308" s="764"/>
      <c r="B308" s="631" t="s">
        <v>1179</v>
      </c>
      <c r="C308" s="796" t="s">
        <v>1180</v>
      </c>
      <c r="D308" s="796">
        <v>138</v>
      </c>
      <c r="E308" s="817"/>
    </row>
    <row r="309" spans="1:5" ht="15" x14ac:dyDescent="0.25">
      <c r="A309" s="764"/>
      <c r="B309" s="631" t="s">
        <v>1205</v>
      </c>
      <c r="C309" s="796" t="s">
        <v>1206</v>
      </c>
      <c r="D309" s="796">
        <v>291690.23</v>
      </c>
      <c r="E309" s="817"/>
    </row>
    <row r="310" spans="1:5" ht="15" x14ac:dyDescent="0.25">
      <c r="A310" s="764"/>
      <c r="B310" s="631" t="s">
        <v>1203</v>
      </c>
      <c r="C310" s="796" t="s">
        <v>1204</v>
      </c>
      <c r="D310" s="796">
        <v>62962.5</v>
      </c>
      <c r="E310" s="817"/>
    </row>
    <row r="311" spans="1:5" ht="15" x14ac:dyDescent="0.25">
      <c r="A311" s="764"/>
      <c r="B311" s="631" t="s">
        <v>1214</v>
      </c>
      <c r="C311" s="796" t="s">
        <v>1211</v>
      </c>
      <c r="D311" s="796">
        <v>948.75</v>
      </c>
      <c r="E311" s="817"/>
    </row>
    <row r="312" spans="1:5" ht="15" x14ac:dyDescent="0.25">
      <c r="A312" s="764"/>
      <c r="B312" s="631" t="s">
        <v>1210</v>
      </c>
      <c r="C312" s="796" t="s">
        <v>1211</v>
      </c>
      <c r="D312" s="796">
        <v>948.75</v>
      </c>
      <c r="E312" s="817"/>
    </row>
    <row r="313" spans="1:5" ht="15" x14ac:dyDescent="0.25">
      <c r="A313" s="764"/>
      <c r="B313" s="631" t="s">
        <v>1209</v>
      </c>
      <c r="C313" s="796" t="s">
        <v>1208</v>
      </c>
      <c r="D313" s="796">
        <v>948.75</v>
      </c>
      <c r="E313" s="817"/>
    </row>
    <row r="314" spans="1:5" ht="15" x14ac:dyDescent="0.25">
      <c r="A314" s="764"/>
      <c r="B314" s="631" t="s">
        <v>1207</v>
      </c>
      <c r="C314" s="796" t="s">
        <v>1208</v>
      </c>
      <c r="D314" s="796">
        <v>948.75</v>
      </c>
      <c r="E314" s="817"/>
    </row>
    <row r="315" spans="1:5" ht="15" x14ac:dyDescent="0.25">
      <c r="A315" s="764"/>
      <c r="B315" s="631" t="s">
        <v>1213</v>
      </c>
      <c r="C315" s="796" t="s">
        <v>1211</v>
      </c>
      <c r="D315" s="796">
        <v>948.75</v>
      </c>
      <c r="E315" s="817"/>
    </row>
    <row r="316" spans="1:5" ht="15" x14ac:dyDescent="0.25">
      <c r="A316" s="764"/>
      <c r="B316" s="631" t="s">
        <v>1212</v>
      </c>
      <c r="C316" s="796" t="s">
        <v>1208</v>
      </c>
      <c r="D316" s="796">
        <v>948.75</v>
      </c>
      <c r="E316" s="817"/>
    </row>
    <row r="317" spans="1:5" ht="15" x14ac:dyDescent="0.25">
      <c r="A317" s="764"/>
      <c r="B317" s="631" t="s">
        <v>1233</v>
      </c>
      <c r="C317" s="796" t="s">
        <v>1234</v>
      </c>
      <c r="D317" s="796">
        <v>16956.88</v>
      </c>
      <c r="E317" s="817"/>
    </row>
    <row r="318" spans="1:5" ht="15" x14ac:dyDescent="0.25">
      <c r="A318" s="764"/>
      <c r="B318" s="631" t="s">
        <v>1223</v>
      </c>
      <c r="C318" s="796" t="s">
        <v>1224</v>
      </c>
      <c r="D318" s="796">
        <v>1799</v>
      </c>
      <c r="E318" s="817"/>
    </row>
    <row r="319" spans="1:5" ht="15" x14ac:dyDescent="0.25">
      <c r="A319" s="764"/>
      <c r="B319" s="631" t="s">
        <v>1215</v>
      </c>
      <c r="C319" s="796" t="s">
        <v>1216</v>
      </c>
      <c r="D319" s="796">
        <v>4499.1000000000004</v>
      </c>
      <c r="E319" s="817"/>
    </row>
    <row r="320" spans="1:5" ht="15" x14ac:dyDescent="0.25">
      <c r="A320" s="764"/>
      <c r="B320" s="631" t="s">
        <v>1231</v>
      </c>
      <c r="C320" s="796" t="s">
        <v>1232</v>
      </c>
      <c r="D320" s="796">
        <v>2899</v>
      </c>
      <c r="E320" s="817"/>
    </row>
    <row r="321" spans="1:5" ht="15" x14ac:dyDescent="0.25">
      <c r="A321" s="764"/>
      <c r="B321" s="631" t="s">
        <v>1225</v>
      </c>
      <c r="C321" s="796" t="s">
        <v>1226</v>
      </c>
      <c r="D321" s="796">
        <v>29997.75</v>
      </c>
      <c r="E321" s="817"/>
    </row>
    <row r="322" spans="1:5" ht="15" x14ac:dyDescent="0.25">
      <c r="A322" s="764"/>
      <c r="B322" s="631" t="s">
        <v>1221</v>
      </c>
      <c r="C322" s="796" t="s">
        <v>1222</v>
      </c>
      <c r="D322" s="796">
        <v>14317.5</v>
      </c>
      <c r="E322" s="817"/>
    </row>
    <row r="323" spans="1:5" ht="15" x14ac:dyDescent="0.25">
      <c r="A323" s="764"/>
      <c r="B323" s="631" t="s">
        <v>1217</v>
      </c>
      <c r="C323" s="796" t="s">
        <v>1218</v>
      </c>
      <c r="D323" s="796">
        <v>14850</v>
      </c>
      <c r="E323" s="817"/>
    </row>
    <row r="324" spans="1:5" ht="15" x14ac:dyDescent="0.25">
      <c r="A324" s="764"/>
      <c r="B324" s="631" t="s">
        <v>1230</v>
      </c>
      <c r="C324" s="796" t="s">
        <v>1224</v>
      </c>
      <c r="D324" s="796">
        <v>1799</v>
      </c>
      <c r="E324" s="817"/>
    </row>
    <row r="325" spans="1:5" ht="15" x14ac:dyDescent="0.25">
      <c r="A325" s="764"/>
      <c r="B325" s="631" t="s">
        <v>1229</v>
      </c>
      <c r="C325" s="796" t="s">
        <v>1218</v>
      </c>
      <c r="D325" s="796">
        <v>14850</v>
      </c>
      <c r="E325" s="817"/>
    </row>
    <row r="326" spans="1:5" ht="15" x14ac:dyDescent="0.25">
      <c r="A326" s="764"/>
      <c r="B326" s="631" t="s">
        <v>1219</v>
      </c>
      <c r="C326" s="796" t="s">
        <v>1220</v>
      </c>
      <c r="D326" s="796">
        <v>10959.2</v>
      </c>
      <c r="E326" s="817"/>
    </row>
    <row r="327" spans="1:5" ht="15" x14ac:dyDescent="0.25">
      <c r="A327" s="764"/>
      <c r="B327" s="631" t="s">
        <v>1235</v>
      </c>
      <c r="C327" s="796" t="s">
        <v>1236</v>
      </c>
      <c r="D327" s="796">
        <v>4450</v>
      </c>
      <c r="E327" s="817"/>
    </row>
    <row r="328" spans="1:5" ht="15" x14ac:dyDescent="0.25">
      <c r="A328" s="764"/>
      <c r="B328" s="631" t="s">
        <v>1237</v>
      </c>
      <c r="C328" s="796" t="s">
        <v>1226</v>
      </c>
      <c r="D328" s="796">
        <v>29997.75</v>
      </c>
      <c r="E328" s="817"/>
    </row>
    <row r="329" spans="1:5" ht="15" x14ac:dyDescent="0.25">
      <c r="A329" s="764"/>
      <c r="B329" s="631" t="s">
        <v>1227</v>
      </c>
      <c r="C329" s="796" t="s">
        <v>1228</v>
      </c>
      <c r="D329" s="796">
        <v>949</v>
      </c>
      <c r="E329" s="817"/>
    </row>
    <row r="330" spans="1:5" ht="15" x14ac:dyDescent="0.25">
      <c r="A330" s="764"/>
      <c r="B330" s="631" t="s">
        <v>1376</v>
      </c>
      <c r="C330" s="796" t="s">
        <v>1377</v>
      </c>
      <c r="D330" s="796">
        <v>1021.5</v>
      </c>
      <c r="E330" s="817"/>
    </row>
    <row r="331" spans="1:5" ht="15" x14ac:dyDescent="0.25">
      <c r="A331" s="764"/>
      <c r="B331" s="631" t="s">
        <v>1355</v>
      </c>
      <c r="C331" s="796" t="s">
        <v>1251</v>
      </c>
      <c r="D331" s="796">
        <v>9193.5</v>
      </c>
      <c r="E331" s="817"/>
    </row>
    <row r="332" spans="1:5" ht="15" x14ac:dyDescent="0.25">
      <c r="A332" s="764"/>
      <c r="B332" s="631" t="s">
        <v>1258</v>
      </c>
      <c r="C332" s="796" t="s">
        <v>1259</v>
      </c>
      <c r="D332" s="796">
        <v>18387</v>
      </c>
      <c r="E332" s="817"/>
    </row>
    <row r="333" spans="1:5" ht="15" x14ac:dyDescent="0.25">
      <c r="A333" s="764"/>
      <c r="B333" s="631" t="s">
        <v>1335</v>
      </c>
      <c r="C333" s="796" t="s">
        <v>1251</v>
      </c>
      <c r="D333" s="796">
        <v>3064.5</v>
      </c>
      <c r="E333" s="817"/>
    </row>
    <row r="334" spans="1:5" ht="15" x14ac:dyDescent="0.25">
      <c r="A334" s="764"/>
      <c r="B334" s="631" t="s">
        <v>1356</v>
      </c>
      <c r="C334" s="796" t="s">
        <v>1263</v>
      </c>
      <c r="D334" s="796">
        <v>12258</v>
      </c>
      <c r="E334" s="817"/>
    </row>
    <row r="335" spans="1:5" ht="15" x14ac:dyDescent="0.25">
      <c r="A335" s="764"/>
      <c r="B335" s="631" t="s">
        <v>1266</v>
      </c>
      <c r="C335" s="796" t="s">
        <v>982</v>
      </c>
      <c r="D335" s="796">
        <v>67419</v>
      </c>
      <c r="E335" s="817"/>
    </row>
    <row r="336" spans="1:5" ht="15" x14ac:dyDescent="0.25">
      <c r="A336" s="764"/>
      <c r="B336" s="631" t="s">
        <v>1546</v>
      </c>
      <c r="C336" s="796" t="s">
        <v>1297</v>
      </c>
      <c r="D336" s="796">
        <v>42903</v>
      </c>
      <c r="E336" s="817"/>
    </row>
    <row r="337" spans="1:5" ht="15" x14ac:dyDescent="0.25">
      <c r="A337" s="764"/>
      <c r="B337" s="631" t="s">
        <v>1544</v>
      </c>
      <c r="C337" s="796" t="s">
        <v>1545</v>
      </c>
      <c r="D337" s="796">
        <v>112365</v>
      </c>
      <c r="E337" s="817"/>
    </row>
    <row r="338" spans="1:5" ht="15" x14ac:dyDescent="0.25">
      <c r="A338" s="764"/>
      <c r="B338" s="631" t="s">
        <v>1542</v>
      </c>
      <c r="C338" s="796" t="s">
        <v>1543</v>
      </c>
      <c r="D338" s="796">
        <v>22473</v>
      </c>
      <c r="E338" s="817"/>
    </row>
    <row r="339" spans="1:5" ht="15" x14ac:dyDescent="0.25">
      <c r="A339" s="764"/>
      <c r="B339" s="631" t="s">
        <v>1541</v>
      </c>
      <c r="C339" s="796" t="s">
        <v>982</v>
      </c>
      <c r="D339" s="796">
        <v>19408.5</v>
      </c>
      <c r="E339" s="817"/>
    </row>
    <row r="340" spans="1:5" ht="15" x14ac:dyDescent="0.25">
      <c r="A340" s="764"/>
      <c r="B340" s="631" t="s">
        <v>1540</v>
      </c>
      <c r="C340" s="796" t="s">
        <v>982</v>
      </c>
      <c r="D340" s="796">
        <v>16344</v>
      </c>
      <c r="E340" s="817"/>
    </row>
    <row r="341" spans="1:5" ht="15" x14ac:dyDescent="0.25">
      <c r="A341" s="764"/>
      <c r="B341" s="631" t="s">
        <v>1539</v>
      </c>
      <c r="C341" s="796" t="s">
        <v>982</v>
      </c>
      <c r="D341" s="796">
        <v>13279.5</v>
      </c>
      <c r="E341" s="817"/>
    </row>
    <row r="342" spans="1:5" ht="15" x14ac:dyDescent="0.25">
      <c r="A342" s="764"/>
      <c r="B342" s="631" t="s">
        <v>1331</v>
      </c>
      <c r="C342" s="796" t="s">
        <v>982</v>
      </c>
      <c r="D342" s="796">
        <v>28602</v>
      </c>
      <c r="E342" s="817"/>
    </row>
    <row r="343" spans="1:5" ht="15" x14ac:dyDescent="0.25">
      <c r="A343" s="764"/>
      <c r="B343" s="631" t="s">
        <v>1273</v>
      </c>
      <c r="C343" s="796" t="s">
        <v>1274</v>
      </c>
      <c r="D343" s="796">
        <v>92731.45</v>
      </c>
      <c r="E343" s="817"/>
    </row>
    <row r="344" spans="1:5" ht="15" x14ac:dyDescent="0.25">
      <c r="A344" s="764"/>
      <c r="B344" s="631" t="s">
        <v>1311</v>
      </c>
      <c r="C344" s="796" t="s">
        <v>982</v>
      </c>
      <c r="D344" s="796">
        <v>122580</v>
      </c>
      <c r="E344" s="817"/>
    </row>
    <row r="345" spans="1:5" ht="15" x14ac:dyDescent="0.25">
      <c r="A345" s="764"/>
      <c r="B345" s="631" t="s">
        <v>1303</v>
      </c>
      <c r="C345" s="796" t="s">
        <v>982</v>
      </c>
      <c r="D345" s="796">
        <v>653760</v>
      </c>
      <c r="E345" s="817"/>
    </row>
    <row r="346" spans="1:5" ht="15" x14ac:dyDescent="0.25">
      <c r="A346" s="764"/>
      <c r="B346" s="631" t="s">
        <v>1316</v>
      </c>
      <c r="C346" s="796" t="s">
        <v>1317</v>
      </c>
      <c r="D346" s="796">
        <v>20430</v>
      </c>
      <c r="E346" s="817"/>
    </row>
    <row r="347" spans="1:5" ht="15" x14ac:dyDescent="0.25">
      <c r="A347" s="764"/>
      <c r="B347" s="631" t="s">
        <v>1264</v>
      </c>
      <c r="C347" s="796" t="s">
        <v>1251</v>
      </c>
      <c r="D347" s="796">
        <v>20430</v>
      </c>
      <c r="E347" s="817"/>
    </row>
    <row r="348" spans="1:5" ht="15" x14ac:dyDescent="0.25">
      <c r="A348" s="764"/>
      <c r="B348" s="631" t="s">
        <v>1241</v>
      </c>
      <c r="C348" s="796" t="s">
        <v>1242</v>
      </c>
      <c r="D348" s="796">
        <v>106236</v>
      </c>
      <c r="E348" s="817"/>
    </row>
    <row r="349" spans="1:5" ht="15" x14ac:dyDescent="0.25">
      <c r="A349" s="764"/>
      <c r="B349" s="631" t="s">
        <v>1238</v>
      </c>
      <c r="C349" s="796" t="s">
        <v>1239</v>
      </c>
      <c r="D349" s="796">
        <v>22473</v>
      </c>
      <c r="E349" s="817"/>
    </row>
    <row r="350" spans="1:5" ht="15" x14ac:dyDescent="0.25">
      <c r="A350" s="764"/>
      <c r="B350" s="631" t="s">
        <v>1318</v>
      </c>
      <c r="C350" s="796" t="s">
        <v>1319</v>
      </c>
      <c r="D350" s="796">
        <v>5107.5</v>
      </c>
      <c r="E350" s="817"/>
    </row>
    <row r="351" spans="1:5" ht="15" x14ac:dyDescent="0.25">
      <c r="A351" s="764"/>
      <c r="B351" s="631" t="s">
        <v>1260</v>
      </c>
      <c r="C351" s="796" t="s">
        <v>1261</v>
      </c>
      <c r="D351" s="796">
        <v>108279</v>
      </c>
      <c r="E351" s="817"/>
    </row>
    <row r="352" spans="1:5" ht="15" x14ac:dyDescent="0.25">
      <c r="A352" s="764"/>
      <c r="B352" s="631" t="s">
        <v>1290</v>
      </c>
      <c r="C352" s="796" t="s">
        <v>1291</v>
      </c>
      <c r="D352" s="796">
        <v>24516</v>
      </c>
      <c r="E352" s="817"/>
    </row>
    <row r="353" spans="1:5" ht="15" x14ac:dyDescent="0.25">
      <c r="A353" s="764"/>
      <c r="B353" s="631" t="s">
        <v>1312</v>
      </c>
      <c r="C353" s="796" t="s">
        <v>1313</v>
      </c>
      <c r="D353" s="796">
        <v>306450</v>
      </c>
      <c r="E353" s="817"/>
    </row>
    <row r="354" spans="1:5" ht="15" x14ac:dyDescent="0.25">
      <c r="A354" s="764"/>
      <c r="B354" s="631" t="s">
        <v>1314</v>
      </c>
      <c r="C354" s="796" t="s">
        <v>1315</v>
      </c>
      <c r="D354" s="796">
        <v>91935</v>
      </c>
      <c r="E354" s="817"/>
    </row>
    <row r="355" spans="1:5" ht="15" x14ac:dyDescent="0.25">
      <c r="A355" s="764"/>
      <c r="B355" s="631" t="s">
        <v>1254</v>
      </c>
      <c r="C355" s="796" t="s">
        <v>1255</v>
      </c>
      <c r="D355" s="796">
        <v>322794</v>
      </c>
      <c r="E355" s="817"/>
    </row>
    <row r="356" spans="1:5" ht="15" x14ac:dyDescent="0.25">
      <c r="A356" s="764"/>
      <c r="B356" s="631" t="s">
        <v>1252</v>
      </c>
      <c r="C356" s="796" t="s">
        <v>1253</v>
      </c>
      <c r="D356" s="796">
        <v>306450</v>
      </c>
      <c r="E356" s="817"/>
    </row>
    <row r="357" spans="1:5" ht="15" x14ac:dyDescent="0.25">
      <c r="A357" s="764"/>
      <c r="B357" s="631" t="s">
        <v>1286</v>
      </c>
      <c r="C357" s="796" t="s">
        <v>982</v>
      </c>
      <c r="D357" s="796">
        <v>22473</v>
      </c>
      <c r="E357" s="817"/>
    </row>
    <row r="358" spans="1:5" ht="15" x14ac:dyDescent="0.25">
      <c r="A358" s="764"/>
      <c r="B358" s="631" t="s">
        <v>1305</v>
      </c>
      <c r="C358" s="796" t="s">
        <v>1306</v>
      </c>
      <c r="D358" s="796">
        <v>3064500</v>
      </c>
      <c r="E358" s="817"/>
    </row>
    <row r="359" spans="1:5" ht="15" x14ac:dyDescent="0.25">
      <c r="A359" s="764"/>
      <c r="B359" s="631" t="s">
        <v>1243</v>
      </c>
      <c r="C359" s="796" t="s">
        <v>1244</v>
      </c>
      <c r="D359" s="796">
        <v>12258</v>
      </c>
      <c r="E359" s="817"/>
    </row>
    <row r="360" spans="1:5" ht="15" x14ac:dyDescent="0.25">
      <c r="A360" s="764"/>
      <c r="B360" s="631" t="s">
        <v>1374</v>
      </c>
      <c r="C360" s="796" t="s">
        <v>1375</v>
      </c>
      <c r="D360" s="796">
        <v>51075</v>
      </c>
      <c r="E360" s="817"/>
    </row>
    <row r="361" spans="1:5" ht="15" x14ac:dyDescent="0.25">
      <c r="A361" s="764"/>
      <c r="B361" s="631" t="s">
        <v>1343</v>
      </c>
      <c r="C361" s="796" t="s">
        <v>1344</v>
      </c>
      <c r="D361" s="796">
        <v>14301</v>
      </c>
      <c r="E361" s="817"/>
    </row>
    <row r="362" spans="1:5" ht="15" x14ac:dyDescent="0.25">
      <c r="A362" s="764"/>
      <c r="B362" s="631" t="s">
        <v>1358</v>
      </c>
      <c r="C362" s="796" t="s">
        <v>1244</v>
      </c>
      <c r="D362" s="796">
        <v>12258</v>
      </c>
      <c r="E362" s="817"/>
    </row>
    <row r="363" spans="1:5" ht="15" x14ac:dyDescent="0.25">
      <c r="A363" s="764"/>
      <c r="B363" s="631" t="s">
        <v>1250</v>
      </c>
      <c r="C363" s="796" t="s">
        <v>1251</v>
      </c>
      <c r="D363" s="796">
        <v>65376</v>
      </c>
      <c r="E363" s="817"/>
    </row>
    <row r="364" spans="1:5" ht="15" x14ac:dyDescent="0.25">
      <c r="A364" s="764"/>
      <c r="B364" s="631" t="s">
        <v>1346</v>
      </c>
      <c r="C364" s="796" t="s">
        <v>1347</v>
      </c>
      <c r="D364" s="796">
        <v>99085.5</v>
      </c>
      <c r="E364" s="817"/>
    </row>
    <row r="365" spans="1:5" ht="15" x14ac:dyDescent="0.25">
      <c r="A365" s="764"/>
      <c r="B365" s="631" t="s">
        <v>1292</v>
      </c>
      <c r="C365" s="796" t="s">
        <v>1293</v>
      </c>
      <c r="D365" s="796">
        <v>20430</v>
      </c>
      <c r="E365" s="817"/>
    </row>
    <row r="366" spans="1:5" ht="15" x14ac:dyDescent="0.25">
      <c r="A366" s="764"/>
      <c r="B366" s="631" t="s">
        <v>1320</v>
      </c>
      <c r="C366" s="796" t="s">
        <v>1321</v>
      </c>
      <c r="D366" s="796">
        <v>128709</v>
      </c>
      <c r="E366" s="817"/>
    </row>
    <row r="367" spans="1:5" ht="15" x14ac:dyDescent="0.25">
      <c r="A367" s="764"/>
      <c r="B367" s="631" t="s">
        <v>1294</v>
      </c>
      <c r="C367" s="796" t="s">
        <v>1295</v>
      </c>
      <c r="D367" s="796">
        <v>649120.38</v>
      </c>
      <c r="E367" s="817"/>
    </row>
    <row r="368" spans="1:5" ht="15" x14ac:dyDescent="0.25">
      <c r="A368" s="764"/>
      <c r="B368" s="631" t="s">
        <v>1296</v>
      </c>
      <c r="C368" s="796" t="s">
        <v>1297</v>
      </c>
      <c r="D368" s="796">
        <v>204300</v>
      </c>
      <c r="E368" s="817"/>
    </row>
    <row r="369" spans="1:5" ht="15" x14ac:dyDescent="0.25">
      <c r="A369" s="764"/>
      <c r="B369" s="631" t="s">
        <v>1345</v>
      </c>
      <c r="C369" s="796" t="s">
        <v>1297</v>
      </c>
      <c r="D369" s="796">
        <v>38817</v>
      </c>
      <c r="E369" s="817"/>
    </row>
    <row r="370" spans="1:5" ht="15" x14ac:dyDescent="0.25">
      <c r="A370" s="764"/>
      <c r="B370" s="631" t="s">
        <v>1334</v>
      </c>
      <c r="C370" s="796" t="s">
        <v>1251</v>
      </c>
      <c r="D370" s="796">
        <v>26559</v>
      </c>
      <c r="E370" s="817"/>
    </row>
    <row r="371" spans="1:5" ht="15" x14ac:dyDescent="0.25">
      <c r="A371" s="764"/>
      <c r="B371" s="631" t="s">
        <v>1248</v>
      </c>
      <c r="C371" s="796" t="s">
        <v>1249</v>
      </c>
      <c r="D371" s="796">
        <v>18387</v>
      </c>
      <c r="E371" s="817"/>
    </row>
    <row r="372" spans="1:5" ht="15" x14ac:dyDescent="0.25">
      <c r="A372" s="764"/>
      <c r="B372" s="631" t="s">
        <v>1371</v>
      </c>
      <c r="C372" s="796" t="s">
        <v>1297</v>
      </c>
      <c r="D372" s="796">
        <v>15322.5</v>
      </c>
      <c r="E372" s="817"/>
    </row>
    <row r="373" spans="1:5" ht="15" x14ac:dyDescent="0.25">
      <c r="A373" s="764"/>
      <c r="B373" s="631" t="s">
        <v>1240</v>
      </c>
      <c r="C373" s="796" t="s">
        <v>982</v>
      </c>
      <c r="D373" s="796">
        <v>10215</v>
      </c>
      <c r="E373" s="817"/>
    </row>
    <row r="374" spans="1:5" ht="15" x14ac:dyDescent="0.25">
      <c r="A374" s="764"/>
      <c r="B374" s="631" t="s">
        <v>1309</v>
      </c>
      <c r="C374" s="796" t="s">
        <v>1310</v>
      </c>
      <c r="D374" s="796">
        <v>102150</v>
      </c>
      <c r="E374" s="817"/>
    </row>
    <row r="375" spans="1:5" ht="15" x14ac:dyDescent="0.25">
      <c r="A375" s="764"/>
      <c r="B375" s="631" t="s">
        <v>1307</v>
      </c>
      <c r="C375" s="796" t="s">
        <v>1308</v>
      </c>
      <c r="D375" s="796">
        <v>136881</v>
      </c>
      <c r="E375" s="817"/>
    </row>
    <row r="376" spans="1:5" ht="15" x14ac:dyDescent="0.25">
      <c r="A376" s="764"/>
      <c r="B376" s="631" t="s">
        <v>1300</v>
      </c>
      <c r="C376" s="796" t="s">
        <v>1293</v>
      </c>
      <c r="D376" s="796">
        <v>57204</v>
      </c>
      <c r="E376" s="817"/>
    </row>
    <row r="377" spans="1:5" ht="15" x14ac:dyDescent="0.25">
      <c r="A377" s="764"/>
      <c r="B377" s="631" t="s">
        <v>1322</v>
      </c>
      <c r="C377" s="796" t="s">
        <v>1323</v>
      </c>
      <c r="D377" s="796">
        <v>8172</v>
      </c>
      <c r="E377" s="817"/>
    </row>
    <row r="378" spans="1:5" ht="15" x14ac:dyDescent="0.25">
      <c r="A378" s="764"/>
      <c r="B378" s="631" t="s">
        <v>1280</v>
      </c>
      <c r="C378" s="796" t="s">
        <v>1281</v>
      </c>
      <c r="D378" s="796">
        <v>71505</v>
      </c>
      <c r="E378" s="817"/>
    </row>
    <row r="379" spans="1:5" ht="15" x14ac:dyDescent="0.25">
      <c r="A379" s="764"/>
      <c r="B379" s="631" t="s">
        <v>1279</v>
      </c>
      <c r="C379" s="796" t="s">
        <v>982</v>
      </c>
      <c r="D379" s="796">
        <v>12258</v>
      </c>
      <c r="E379" s="817"/>
    </row>
    <row r="380" spans="1:5" ht="15" x14ac:dyDescent="0.25">
      <c r="A380" s="764"/>
      <c r="B380" s="631" t="s">
        <v>1262</v>
      </c>
      <c r="C380" s="796" t="s">
        <v>1263</v>
      </c>
      <c r="D380" s="796">
        <v>12258</v>
      </c>
      <c r="E380" s="817"/>
    </row>
    <row r="381" spans="1:5" ht="15" x14ac:dyDescent="0.25">
      <c r="A381" s="764"/>
      <c r="B381" s="631" t="s">
        <v>1265</v>
      </c>
      <c r="C381" s="796" t="s">
        <v>1263</v>
      </c>
      <c r="D381" s="796">
        <v>18387</v>
      </c>
      <c r="E381" s="817"/>
    </row>
    <row r="382" spans="1:5" ht="15" x14ac:dyDescent="0.25">
      <c r="A382" s="764"/>
      <c r="B382" s="631" t="s">
        <v>1272</v>
      </c>
      <c r="C382" s="796" t="s">
        <v>982</v>
      </c>
      <c r="D382" s="796">
        <v>1225.8</v>
      </c>
      <c r="E382" s="817"/>
    </row>
    <row r="383" spans="1:5" ht="15" x14ac:dyDescent="0.25">
      <c r="A383" s="764"/>
      <c r="B383" s="631" t="s">
        <v>1275</v>
      </c>
      <c r="C383" s="796" t="s">
        <v>1276</v>
      </c>
      <c r="D383" s="796">
        <v>148370.38</v>
      </c>
      <c r="E383" s="817"/>
    </row>
    <row r="384" spans="1:5" ht="15" x14ac:dyDescent="0.25">
      <c r="A384" s="764"/>
      <c r="B384" s="631" t="s">
        <v>1326</v>
      </c>
      <c r="C384" s="796" t="s">
        <v>1251</v>
      </c>
      <c r="D384" s="796">
        <v>16344</v>
      </c>
      <c r="E384" s="817"/>
    </row>
    <row r="385" spans="1:5" ht="15" x14ac:dyDescent="0.25">
      <c r="A385" s="764"/>
      <c r="B385" s="631" t="s">
        <v>1352</v>
      </c>
      <c r="C385" s="796" t="s">
        <v>982</v>
      </c>
      <c r="D385" s="796">
        <v>16344</v>
      </c>
      <c r="E385" s="817"/>
    </row>
    <row r="386" spans="1:5" ht="15" x14ac:dyDescent="0.25">
      <c r="A386" s="764"/>
      <c r="B386" s="631" t="s">
        <v>1353</v>
      </c>
      <c r="C386" s="796" t="s">
        <v>1354</v>
      </c>
      <c r="D386" s="796">
        <v>40860</v>
      </c>
      <c r="E386" s="817"/>
    </row>
    <row r="387" spans="1:5" ht="15" x14ac:dyDescent="0.25">
      <c r="A387" s="764"/>
      <c r="B387" s="631" t="s">
        <v>1363</v>
      </c>
      <c r="C387" s="796" t="s">
        <v>982</v>
      </c>
      <c r="D387" s="796">
        <v>9193.5</v>
      </c>
      <c r="E387" s="817"/>
    </row>
    <row r="388" spans="1:5" ht="15" x14ac:dyDescent="0.25">
      <c r="A388" s="764"/>
      <c r="B388" s="631" t="s">
        <v>1298</v>
      </c>
      <c r="C388" s="796" t="s">
        <v>1263</v>
      </c>
      <c r="D388" s="796">
        <v>1225.8</v>
      </c>
      <c r="E388" s="817"/>
    </row>
    <row r="389" spans="1:5" ht="15" x14ac:dyDescent="0.25">
      <c r="A389" s="764"/>
      <c r="B389" s="631" t="s">
        <v>1299</v>
      </c>
      <c r="C389" s="796" t="s">
        <v>1251</v>
      </c>
      <c r="D389" s="796">
        <v>3677.4</v>
      </c>
      <c r="E389" s="817"/>
    </row>
    <row r="390" spans="1:5" ht="15" x14ac:dyDescent="0.25">
      <c r="A390" s="764"/>
      <c r="B390" s="631" t="s">
        <v>1247</v>
      </c>
      <c r="C390" s="796" t="s">
        <v>982</v>
      </c>
      <c r="D390" s="796">
        <v>715.05</v>
      </c>
      <c r="E390" s="817"/>
    </row>
    <row r="391" spans="1:5" ht="15" x14ac:dyDescent="0.25">
      <c r="A391" s="764"/>
      <c r="B391" s="631" t="s">
        <v>1359</v>
      </c>
      <c r="C391" s="796" t="s">
        <v>1360</v>
      </c>
      <c r="D391" s="796">
        <v>37795.5</v>
      </c>
      <c r="E391" s="817"/>
    </row>
    <row r="392" spans="1:5" ht="15" x14ac:dyDescent="0.25">
      <c r="A392" s="764"/>
      <c r="B392" s="631" t="s">
        <v>1364</v>
      </c>
      <c r="C392" s="796" t="s">
        <v>1246</v>
      </c>
      <c r="D392" s="796">
        <v>4086</v>
      </c>
      <c r="E392" s="817"/>
    </row>
    <row r="393" spans="1:5" ht="15" x14ac:dyDescent="0.25">
      <c r="A393" s="764"/>
      <c r="B393" s="631" t="s">
        <v>1277</v>
      </c>
      <c r="C393" s="796" t="s">
        <v>1278</v>
      </c>
      <c r="D393" s="796">
        <v>12258</v>
      </c>
      <c r="E393" s="817"/>
    </row>
    <row r="394" spans="1:5" ht="15" x14ac:dyDescent="0.25">
      <c r="A394" s="764"/>
      <c r="B394" s="631" t="s">
        <v>1365</v>
      </c>
      <c r="C394" s="796" t="s">
        <v>1366</v>
      </c>
      <c r="D394" s="796">
        <v>61290</v>
      </c>
      <c r="E394" s="817"/>
    </row>
    <row r="395" spans="1:5" ht="15" x14ac:dyDescent="0.25">
      <c r="A395" s="764"/>
      <c r="B395" s="631" t="s">
        <v>1367</v>
      </c>
      <c r="C395" s="796" t="s">
        <v>1246</v>
      </c>
      <c r="D395" s="796">
        <v>2043</v>
      </c>
      <c r="E395" s="817"/>
    </row>
    <row r="396" spans="1:5" ht="15" x14ac:dyDescent="0.25">
      <c r="A396" s="764"/>
      <c r="B396" s="631" t="s">
        <v>1256</v>
      </c>
      <c r="C396" s="796" t="s">
        <v>1257</v>
      </c>
      <c r="D396" s="796">
        <v>10215</v>
      </c>
      <c r="E396" s="817"/>
    </row>
    <row r="397" spans="1:5" ht="15" x14ac:dyDescent="0.25">
      <c r="A397" s="764"/>
      <c r="B397" s="631" t="s">
        <v>1368</v>
      </c>
      <c r="C397" s="796" t="s">
        <v>982</v>
      </c>
      <c r="D397" s="796">
        <v>16344</v>
      </c>
      <c r="E397" s="817"/>
    </row>
    <row r="398" spans="1:5" ht="15" x14ac:dyDescent="0.25">
      <c r="A398" s="764"/>
      <c r="B398" s="631" t="s">
        <v>1369</v>
      </c>
      <c r="C398" s="796" t="s">
        <v>1370</v>
      </c>
      <c r="D398" s="796">
        <v>112365</v>
      </c>
      <c r="E398" s="817"/>
    </row>
    <row r="399" spans="1:5" ht="15" x14ac:dyDescent="0.25">
      <c r="A399" s="764"/>
      <c r="B399" s="631" t="s">
        <v>1948</v>
      </c>
      <c r="C399" s="796" t="s">
        <v>982</v>
      </c>
      <c r="D399" s="796">
        <v>8172</v>
      </c>
      <c r="E399" s="817"/>
    </row>
    <row r="400" spans="1:5" ht="15" x14ac:dyDescent="0.25">
      <c r="A400" s="764"/>
      <c r="B400" s="631" t="s">
        <v>1341</v>
      </c>
      <c r="C400" s="796" t="s">
        <v>1342</v>
      </c>
      <c r="D400" s="796">
        <v>26559</v>
      </c>
      <c r="E400" s="817"/>
    </row>
    <row r="401" spans="1:5" ht="15" x14ac:dyDescent="0.25">
      <c r="A401" s="764"/>
      <c r="B401" s="631" t="s">
        <v>1245</v>
      </c>
      <c r="C401" s="796" t="s">
        <v>1246</v>
      </c>
      <c r="D401" s="796">
        <v>51075</v>
      </c>
      <c r="E401" s="817"/>
    </row>
    <row r="402" spans="1:5" ht="15" x14ac:dyDescent="0.25">
      <c r="A402" s="764"/>
      <c r="B402" s="631" t="s">
        <v>1332</v>
      </c>
      <c r="C402" s="796" t="s">
        <v>1333</v>
      </c>
      <c r="D402" s="796">
        <v>24516</v>
      </c>
      <c r="E402" s="817"/>
    </row>
    <row r="403" spans="1:5" ht="15" x14ac:dyDescent="0.25">
      <c r="A403" s="764"/>
      <c r="B403" s="631" t="s">
        <v>1361</v>
      </c>
      <c r="C403" s="796" t="s">
        <v>982</v>
      </c>
      <c r="D403" s="796">
        <v>14301</v>
      </c>
      <c r="E403" s="817"/>
    </row>
    <row r="404" spans="1:5" ht="15" x14ac:dyDescent="0.25">
      <c r="A404" s="764"/>
      <c r="B404" s="631" t="s">
        <v>1362</v>
      </c>
      <c r="C404" s="796" t="s">
        <v>1344</v>
      </c>
      <c r="D404" s="796">
        <v>10215</v>
      </c>
      <c r="E404" s="817"/>
    </row>
    <row r="405" spans="1:5" ht="15" x14ac:dyDescent="0.25">
      <c r="A405" s="764"/>
      <c r="B405" s="631" t="s">
        <v>1348</v>
      </c>
      <c r="C405" s="796" t="s">
        <v>1349</v>
      </c>
      <c r="D405" s="796">
        <v>8172</v>
      </c>
      <c r="E405" s="817"/>
    </row>
    <row r="406" spans="1:5" ht="15" x14ac:dyDescent="0.25">
      <c r="A406" s="764"/>
      <c r="B406" s="631" t="s">
        <v>1951</v>
      </c>
      <c r="C406" s="796" t="s">
        <v>982</v>
      </c>
      <c r="D406" s="796">
        <v>77828.5</v>
      </c>
      <c r="E406" s="817"/>
    </row>
    <row r="407" spans="1:5" ht="15" x14ac:dyDescent="0.25">
      <c r="A407" s="764"/>
      <c r="B407" s="631" t="s">
        <v>1267</v>
      </c>
      <c r="C407" s="796" t="s">
        <v>1268</v>
      </c>
      <c r="D407" s="796">
        <v>67419</v>
      </c>
      <c r="E407" s="817"/>
    </row>
    <row r="408" spans="1:5" ht="15" x14ac:dyDescent="0.25">
      <c r="A408" s="764"/>
      <c r="B408" s="631" t="s">
        <v>1269</v>
      </c>
      <c r="C408" s="796" t="s">
        <v>1251</v>
      </c>
      <c r="D408" s="796">
        <v>10215</v>
      </c>
      <c r="E408" s="817"/>
    </row>
    <row r="409" spans="1:5" ht="15" x14ac:dyDescent="0.25">
      <c r="A409" s="764"/>
      <c r="B409" s="631" t="s">
        <v>1350</v>
      </c>
      <c r="C409" s="796" t="s">
        <v>1351</v>
      </c>
      <c r="D409" s="796">
        <v>3064.5</v>
      </c>
      <c r="E409" s="817"/>
    </row>
    <row r="410" spans="1:5" ht="15" x14ac:dyDescent="0.25">
      <c r="A410" s="764"/>
      <c r="B410" s="631" t="s">
        <v>1340</v>
      </c>
      <c r="C410" s="796" t="s">
        <v>1251</v>
      </c>
      <c r="D410" s="796">
        <v>20430</v>
      </c>
      <c r="E410" s="817"/>
    </row>
    <row r="411" spans="1:5" ht="15" x14ac:dyDescent="0.25">
      <c r="A411" s="764"/>
      <c r="B411" s="631" t="s">
        <v>1338</v>
      </c>
      <c r="C411" s="796" t="s">
        <v>1339</v>
      </c>
      <c r="D411" s="796">
        <v>11236.5</v>
      </c>
      <c r="E411" s="817"/>
    </row>
    <row r="412" spans="1:5" ht="15" x14ac:dyDescent="0.25">
      <c r="A412" s="764"/>
      <c r="B412" s="631" t="s">
        <v>1336</v>
      </c>
      <c r="C412" s="796" t="s">
        <v>1337</v>
      </c>
      <c r="D412" s="796">
        <v>16344</v>
      </c>
      <c r="E412" s="817"/>
    </row>
    <row r="413" spans="1:5" ht="15" x14ac:dyDescent="0.25">
      <c r="A413" s="764"/>
      <c r="B413" s="631" t="s">
        <v>1329</v>
      </c>
      <c r="C413" s="796" t="s">
        <v>1330</v>
      </c>
      <c r="D413" s="796">
        <v>12258</v>
      </c>
      <c r="E413" s="817"/>
    </row>
    <row r="414" spans="1:5" ht="15" x14ac:dyDescent="0.25">
      <c r="A414" s="764"/>
      <c r="B414" s="631" t="s">
        <v>1327</v>
      </c>
      <c r="C414" s="796" t="s">
        <v>1328</v>
      </c>
      <c r="D414" s="796">
        <v>9339.35</v>
      </c>
      <c r="E414" s="817"/>
    </row>
    <row r="415" spans="1:5" ht="15" x14ac:dyDescent="0.25">
      <c r="A415" s="764"/>
      <c r="B415" s="631" t="s">
        <v>1372</v>
      </c>
      <c r="C415" s="796" t="s">
        <v>1373</v>
      </c>
      <c r="D415" s="796">
        <v>11236.5</v>
      </c>
      <c r="E415" s="817"/>
    </row>
    <row r="416" spans="1:5" ht="15" x14ac:dyDescent="0.25">
      <c r="A416" s="764"/>
      <c r="B416" s="631" t="s">
        <v>1301</v>
      </c>
      <c r="C416" s="796" t="s">
        <v>1302</v>
      </c>
      <c r="D416" s="796">
        <v>71505</v>
      </c>
      <c r="E416" s="817"/>
    </row>
    <row r="417" spans="1:5" ht="15" x14ac:dyDescent="0.25">
      <c r="A417" s="764"/>
      <c r="B417" s="631" t="s">
        <v>1270</v>
      </c>
      <c r="C417" s="796" t="s">
        <v>1271</v>
      </c>
      <c r="D417" s="796">
        <v>10215000</v>
      </c>
      <c r="E417" s="817"/>
    </row>
    <row r="418" spans="1:5" ht="15" x14ac:dyDescent="0.25">
      <c r="A418" s="764"/>
      <c r="B418" s="631" t="s">
        <v>1287</v>
      </c>
      <c r="C418" s="796" t="s">
        <v>1246</v>
      </c>
      <c r="D418" s="796">
        <v>75591</v>
      </c>
      <c r="E418" s="817"/>
    </row>
    <row r="419" spans="1:5" ht="15" x14ac:dyDescent="0.25">
      <c r="A419" s="764"/>
      <c r="B419" s="631" t="s">
        <v>1288</v>
      </c>
      <c r="C419" s="796" t="s">
        <v>1289</v>
      </c>
      <c r="D419" s="796">
        <v>81720</v>
      </c>
      <c r="E419" s="817"/>
    </row>
    <row r="420" spans="1:5" ht="15" x14ac:dyDescent="0.25">
      <c r="A420" s="764"/>
      <c r="B420" s="631" t="s">
        <v>1324</v>
      </c>
      <c r="C420" s="796" t="s">
        <v>1325</v>
      </c>
      <c r="D420" s="796">
        <v>3677400</v>
      </c>
      <c r="E420" s="817"/>
    </row>
    <row r="421" spans="1:5" ht="15" x14ac:dyDescent="0.25">
      <c r="A421" s="764"/>
      <c r="B421" s="631" t="s">
        <v>1382</v>
      </c>
      <c r="C421" s="796" t="s">
        <v>982</v>
      </c>
      <c r="D421" s="796">
        <v>81720</v>
      </c>
      <c r="E421" s="817"/>
    </row>
    <row r="422" spans="1:5" ht="15" x14ac:dyDescent="0.25">
      <c r="A422" s="764"/>
      <c r="B422" s="631" t="s">
        <v>1384</v>
      </c>
      <c r="C422" s="796" t="s">
        <v>982</v>
      </c>
      <c r="D422" s="796">
        <v>10215</v>
      </c>
      <c r="E422" s="817"/>
    </row>
    <row r="423" spans="1:5" ht="15" x14ac:dyDescent="0.25">
      <c r="A423" s="764"/>
      <c r="B423" s="631" t="s">
        <v>1385</v>
      </c>
      <c r="C423" s="796" t="s">
        <v>1386</v>
      </c>
      <c r="D423" s="796">
        <v>5285.44</v>
      </c>
      <c r="E423" s="817"/>
    </row>
    <row r="424" spans="1:5" ht="15" x14ac:dyDescent="0.25">
      <c r="A424" s="764"/>
      <c r="B424" s="631" t="s">
        <v>1388</v>
      </c>
      <c r="C424" s="796" t="s">
        <v>982</v>
      </c>
      <c r="D424" s="796">
        <v>16344</v>
      </c>
      <c r="E424" s="817"/>
    </row>
    <row r="425" spans="1:5" ht="15" x14ac:dyDescent="0.25">
      <c r="A425" s="764"/>
      <c r="B425" s="631" t="s">
        <v>1378</v>
      </c>
      <c r="C425" s="796" t="s">
        <v>1251</v>
      </c>
      <c r="D425" s="796">
        <v>35752.5</v>
      </c>
      <c r="E425" s="817"/>
    </row>
    <row r="426" spans="1:5" ht="15" x14ac:dyDescent="0.25">
      <c r="A426" s="764"/>
      <c r="B426" s="631" t="s">
        <v>1379</v>
      </c>
      <c r="C426" s="796" t="s">
        <v>1251</v>
      </c>
      <c r="D426" s="796">
        <v>57204</v>
      </c>
      <c r="E426" s="817"/>
    </row>
    <row r="427" spans="1:5" ht="15" x14ac:dyDescent="0.25">
      <c r="A427" s="764"/>
      <c r="B427" s="631" t="s">
        <v>1387</v>
      </c>
      <c r="C427" s="796" t="s">
        <v>1251</v>
      </c>
      <c r="D427" s="796">
        <v>8172</v>
      </c>
      <c r="E427" s="817"/>
    </row>
    <row r="428" spans="1:5" ht="15" x14ac:dyDescent="0.25">
      <c r="A428" s="764"/>
      <c r="B428" s="631" t="s">
        <v>1381</v>
      </c>
      <c r="C428" s="796" t="s">
        <v>982</v>
      </c>
      <c r="D428" s="796">
        <v>30645</v>
      </c>
      <c r="E428" s="817"/>
    </row>
    <row r="429" spans="1:5" ht="15" x14ac:dyDescent="0.25">
      <c r="A429" s="764"/>
      <c r="B429" s="631" t="s">
        <v>1383</v>
      </c>
      <c r="C429" s="796" t="s">
        <v>1297</v>
      </c>
      <c r="D429" s="796">
        <v>5516.1</v>
      </c>
      <c r="E429" s="817"/>
    </row>
    <row r="430" spans="1:5" ht="15" x14ac:dyDescent="0.25">
      <c r="A430" s="764"/>
      <c r="B430" s="631" t="s">
        <v>1389</v>
      </c>
      <c r="C430" s="796" t="s">
        <v>1390</v>
      </c>
      <c r="D430" s="796">
        <v>22473</v>
      </c>
      <c r="E430" s="817"/>
    </row>
    <row r="431" spans="1:5" ht="15" x14ac:dyDescent="0.25">
      <c r="A431" s="764"/>
      <c r="B431" s="631" t="s">
        <v>1391</v>
      </c>
      <c r="C431" s="796" t="s">
        <v>1392</v>
      </c>
      <c r="D431" s="796">
        <v>30645</v>
      </c>
      <c r="E431" s="817"/>
    </row>
    <row r="432" spans="1:5" ht="15" x14ac:dyDescent="0.25">
      <c r="A432" s="764"/>
      <c r="B432" s="631" t="s">
        <v>1393</v>
      </c>
      <c r="C432" s="796" t="s">
        <v>1297</v>
      </c>
      <c r="D432" s="796">
        <v>12258</v>
      </c>
      <c r="E432" s="817"/>
    </row>
    <row r="433" spans="1:5" ht="15" x14ac:dyDescent="0.25">
      <c r="A433" s="764"/>
      <c r="B433" s="631" t="s">
        <v>1394</v>
      </c>
      <c r="C433" s="796" t="s">
        <v>1263</v>
      </c>
      <c r="D433" s="796">
        <v>408.6</v>
      </c>
      <c r="E433" s="817"/>
    </row>
    <row r="434" spans="1:5" ht="15" x14ac:dyDescent="0.25">
      <c r="A434" s="764"/>
      <c r="B434" s="631" t="s">
        <v>1395</v>
      </c>
      <c r="C434" s="796" t="s">
        <v>1396</v>
      </c>
      <c r="D434" s="796">
        <v>9339.35</v>
      </c>
      <c r="E434" s="817"/>
    </row>
    <row r="435" spans="1:5" ht="15" x14ac:dyDescent="0.25">
      <c r="A435" s="764"/>
      <c r="B435" s="631" t="s">
        <v>1397</v>
      </c>
      <c r="C435" s="796" t="s">
        <v>1398</v>
      </c>
      <c r="D435" s="796">
        <v>20430</v>
      </c>
      <c r="E435" s="817"/>
    </row>
    <row r="436" spans="1:5" ht="15" x14ac:dyDescent="0.25">
      <c r="A436" s="764"/>
      <c r="B436" s="631" t="s">
        <v>1400</v>
      </c>
      <c r="C436" s="796" t="s">
        <v>1401</v>
      </c>
      <c r="D436" s="796">
        <v>20430</v>
      </c>
      <c r="E436" s="817"/>
    </row>
    <row r="437" spans="1:5" ht="15" x14ac:dyDescent="0.25">
      <c r="A437" s="764"/>
      <c r="B437" s="631" t="s">
        <v>1402</v>
      </c>
      <c r="C437" s="796" t="s">
        <v>1403</v>
      </c>
      <c r="D437" s="796">
        <v>2043</v>
      </c>
      <c r="E437" s="817"/>
    </row>
    <row r="438" spans="1:5" ht="15" x14ac:dyDescent="0.25">
      <c r="A438" s="764"/>
      <c r="B438" s="631" t="s">
        <v>1404</v>
      </c>
      <c r="C438" s="796" t="s">
        <v>1405</v>
      </c>
      <c r="D438" s="796">
        <v>63333</v>
      </c>
      <c r="E438" s="817"/>
    </row>
    <row r="439" spans="1:5" ht="15" x14ac:dyDescent="0.25">
      <c r="A439" s="764"/>
      <c r="B439" s="631" t="s">
        <v>1406</v>
      </c>
      <c r="C439" s="796" t="s">
        <v>1297</v>
      </c>
      <c r="D439" s="796">
        <v>204300</v>
      </c>
      <c r="E439" s="817"/>
    </row>
    <row r="440" spans="1:5" ht="15" x14ac:dyDescent="0.25">
      <c r="A440" s="764"/>
      <c r="B440" s="631" t="s">
        <v>1407</v>
      </c>
      <c r="C440" s="796" t="s">
        <v>982</v>
      </c>
      <c r="D440" s="796">
        <v>16344</v>
      </c>
      <c r="E440" s="817"/>
    </row>
    <row r="441" spans="1:5" ht="15" x14ac:dyDescent="0.25">
      <c r="A441" s="764"/>
      <c r="B441" s="631" t="s">
        <v>1408</v>
      </c>
      <c r="C441" s="796" t="s">
        <v>1409</v>
      </c>
      <c r="D441" s="796">
        <v>5107500</v>
      </c>
      <c r="E441" s="817"/>
    </row>
    <row r="442" spans="1:5" ht="15" x14ac:dyDescent="0.25">
      <c r="A442" s="764"/>
      <c r="B442" s="631" t="s">
        <v>1410</v>
      </c>
      <c r="C442" s="796" t="s">
        <v>982</v>
      </c>
      <c r="D442" s="796">
        <v>18484.259999999998</v>
      </c>
      <c r="E442" s="817"/>
    </row>
    <row r="443" spans="1:5" ht="15" x14ac:dyDescent="0.25">
      <c r="A443" s="764"/>
      <c r="B443" s="631" t="s">
        <v>1411</v>
      </c>
      <c r="C443" s="796" t="s">
        <v>1412</v>
      </c>
      <c r="D443" s="796">
        <v>61290</v>
      </c>
      <c r="E443" s="817"/>
    </row>
    <row r="444" spans="1:5" ht="15" x14ac:dyDescent="0.25">
      <c r="A444" s="764"/>
      <c r="B444" s="631" t="s">
        <v>1451</v>
      </c>
      <c r="C444" s="796" t="s">
        <v>1452</v>
      </c>
      <c r="D444" s="796">
        <v>22473</v>
      </c>
      <c r="E444" s="817"/>
    </row>
    <row r="445" spans="1:5" ht="15" x14ac:dyDescent="0.25">
      <c r="A445" s="764"/>
      <c r="B445" s="631" t="s">
        <v>1484</v>
      </c>
      <c r="C445" s="796" t="s">
        <v>982</v>
      </c>
      <c r="D445" s="796">
        <v>53118</v>
      </c>
      <c r="E445" s="817"/>
    </row>
    <row r="446" spans="1:5" ht="15" x14ac:dyDescent="0.25">
      <c r="A446" s="764"/>
      <c r="B446" s="631" t="s">
        <v>1485</v>
      </c>
      <c r="C446" s="796" t="s">
        <v>1486</v>
      </c>
      <c r="D446" s="796">
        <v>55161</v>
      </c>
      <c r="E446" s="817"/>
    </row>
    <row r="447" spans="1:5" ht="15" x14ac:dyDescent="0.25">
      <c r="A447" s="764"/>
      <c r="B447" s="631" t="s">
        <v>1380</v>
      </c>
      <c r="C447" s="796" t="s">
        <v>982</v>
      </c>
      <c r="D447" s="796">
        <v>20430</v>
      </c>
      <c r="E447" s="817"/>
    </row>
    <row r="448" spans="1:5" ht="15" x14ac:dyDescent="0.25">
      <c r="A448" s="764"/>
      <c r="B448" s="631" t="s">
        <v>1418</v>
      </c>
      <c r="C448" s="796" t="s">
        <v>1419</v>
      </c>
      <c r="D448" s="796">
        <v>2451.6</v>
      </c>
      <c r="E448" s="817"/>
    </row>
    <row r="449" spans="1:5" ht="15" x14ac:dyDescent="0.25">
      <c r="A449" s="764"/>
      <c r="B449" s="631" t="s">
        <v>1420</v>
      </c>
      <c r="C449" s="796" t="s">
        <v>982</v>
      </c>
      <c r="D449" s="796">
        <v>715.05</v>
      </c>
      <c r="E449" s="817"/>
    </row>
    <row r="450" spans="1:5" ht="15" x14ac:dyDescent="0.25">
      <c r="A450" s="764"/>
      <c r="B450" s="631" t="s">
        <v>1421</v>
      </c>
      <c r="C450" s="796" t="s">
        <v>1422</v>
      </c>
      <c r="D450" s="796">
        <v>30645</v>
      </c>
      <c r="E450" s="817"/>
    </row>
    <row r="451" spans="1:5" ht="15" x14ac:dyDescent="0.25">
      <c r="A451" s="764"/>
      <c r="B451" s="631" t="s">
        <v>1425</v>
      </c>
      <c r="C451" s="796" t="s">
        <v>982</v>
      </c>
      <c r="D451" s="796">
        <v>18387</v>
      </c>
      <c r="E451" s="817"/>
    </row>
    <row r="452" spans="1:5" ht="15" x14ac:dyDescent="0.25">
      <c r="A452" s="764"/>
      <c r="B452" s="631" t="s">
        <v>1426</v>
      </c>
      <c r="C452" s="796" t="s">
        <v>1427</v>
      </c>
      <c r="D452" s="796">
        <v>71505</v>
      </c>
      <c r="E452" s="817"/>
    </row>
    <row r="453" spans="1:5" ht="15" x14ac:dyDescent="0.25">
      <c r="A453" s="764"/>
      <c r="B453" s="631" t="s">
        <v>1428</v>
      </c>
      <c r="C453" s="796" t="s">
        <v>1429</v>
      </c>
      <c r="D453" s="796">
        <v>28602</v>
      </c>
      <c r="E453" s="817"/>
    </row>
    <row r="454" spans="1:5" ht="15" x14ac:dyDescent="0.25">
      <c r="A454" s="764"/>
      <c r="B454" s="631" t="s">
        <v>1430</v>
      </c>
      <c r="C454" s="796" t="s">
        <v>1431</v>
      </c>
      <c r="D454" s="796">
        <v>1021.5</v>
      </c>
      <c r="E454" s="817"/>
    </row>
    <row r="455" spans="1:5" ht="15" x14ac:dyDescent="0.25">
      <c r="A455" s="764"/>
      <c r="B455" s="631" t="s">
        <v>1432</v>
      </c>
      <c r="C455" s="796" t="s">
        <v>1433</v>
      </c>
      <c r="D455" s="796">
        <v>91935</v>
      </c>
      <c r="E455" s="817"/>
    </row>
    <row r="456" spans="1:5" ht="15" x14ac:dyDescent="0.25">
      <c r="A456" s="764"/>
      <c r="B456" s="631" t="s">
        <v>1434</v>
      </c>
      <c r="C456" s="796" t="s">
        <v>1297</v>
      </c>
      <c r="D456" s="796">
        <v>137902.5</v>
      </c>
      <c r="E456" s="817"/>
    </row>
    <row r="457" spans="1:5" ht="15" x14ac:dyDescent="0.25">
      <c r="A457" s="764"/>
      <c r="B457" s="631" t="s">
        <v>1435</v>
      </c>
      <c r="C457" s="796" t="s">
        <v>1263</v>
      </c>
      <c r="D457" s="796">
        <v>9193.5</v>
      </c>
      <c r="E457" s="817"/>
    </row>
    <row r="458" spans="1:5" ht="15" x14ac:dyDescent="0.25">
      <c r="A458" s="764"/>
      <c r="B458" s="631" t="s">
        <v>1437</v>
      </c>
      <c r="C458" s="796" t="s">
        <v>982</v>
      </c>
      <c r="D458" s="796">
        <v>1225.8</v>
      </c>
      <c r="E458" s="817"/>
    </row>
    <row r="459" spans="1:5" ht="15" x14ac:dyDescent="0.25">
      <c r="A459" s="764"/>
      <c r="B459" s="631" t="s">
        <v>1438</v>
      </c>
      <c r="C459" s="796" t="s">
        <v>1439</v>
      </c>
      <c r="D459" s="796">
        <v>122580</v>
      </c>
      <c r="E459" s="817"/>
    </row>
    <row r="460" spans="1:5" ht="15" x14ac:dyDescent="0.25">
      <c r="A460" s="764"/>
      <c r="B460" s="631" t="s">
        <v>1423</v>
      </c>
      <c r="C460" s="796" t="s">
        <v>1424</v>
      </c>
      <c r="D460" s="796">
        <v>53118</v>
      </c>
      <c r="E460" s="817"/>
    </row>
    <row r="461" spans="1:5" ht="15" x14ac:dyDescent="0.25">
      <c r="A461" s="764"/>
      <c r="B461" s="631" t="s">
        <v>1436</v>
      </c>
      <c r="C461" s="796" t="s">
        <v>982</v>
      </c>
      <c r="D461" s="796">
        <v>3064.5</v>
      </c>
      <c r="E461" s="817"/>
    </row>
    <row r="462" spans="1:5" ht="15" x14ac:dyDescent="0.25">
      <c r="A462" s="764"/>
      <c r="B462" s="631" t="s">
        <v>1624</v>
      </c>
      <c r="C462" s="796" t="s">
        <v>1297</v>
      </c>
      <c r="D462" s="796">
        <v>100107</v>
      </c>
      <c r="E462" s="817"/>
    </row>
    <row r="463" spans="1:5" ht="15" x14ac:dyDescent="0.25">
      <c r="A463" s="764"/>
      <c r="B463" s="631" t="s">
        <v>1442</v>
      </c>
      <c r="C463" s="796" t="s">
        <v>1246</v>
      </c>
      <c r="D463" s="796">
        <v>44946</v>
      </c>
      <c r="E463" s="817"/>
    </row>
    <row r="464" spans="1:5" ht="15" x14ac:dyDescent="0.25">
      <c r="A464" s="764"/>
      <c r="B464" s="631" t="s">
        <v>1440</v>
      </c>
      <c r="C464" s="796" t="s">
        <v>1441</v>
      </c>
      <c r="D464" s="796">
        <v>46989</v>
      </c>
      <c r="E464" s="817"/>
    </row>
    <row r="465" spans="1:5" ht="15" x14ac:dyDescent="0.25">
      <c r="A465" s="764"/>
      <c r="B465" s="631" t="s">
        <v>1444</v>
      </c>
      <c r="C465" s="796" t="s">
        <v>1445</v>
      </c>
      <c r="D465" s="796">
        <v>143010</v>
      </c>
      <c r="E465" s="817"/>
    </row>
    <row r="466" spans="1:5" ht="15" x14ac:dyDescent="0.25">
      <c r="A466" s="764"/>
      <c r="B466" s="631" t="s">
        <v>1446</v>
      </c>
      <c r="C466" s="796" t="s">
        <v>982</v>
      </c>
      <c r="D466" s="796">
        <v>163440</v>
      </c>
      <c r="E466" s="817"/>
    </row>
    <row r="467" spans="1:5" ht="15" x14ac:dyDescent="0.25">
      <c r="A467" s="764"/>
      <c r="B467" s="631" t="s">
        <v>1443</v>
      </c>
      <c r="C467" s="796" t="s">
        <v>982</v>
      </c>
      <c r="D467" s="796">
        <v>104193</v>
      </c>
      <c r="E467" s="817"/>
    </row>
    <row r="468" spans="1:5" ht="15" x14ac:dyDescent="0.25">
      <c r="A468" s="764"/>
      <c r="B468" s="631" t="s">
        <v>1447</v>
      </c>
      <c r="C468" s="796" t="s">
        <v>1448</v>
      </c>
      <c r="D468" s="796">
        <v>4086</v>
      </c>
      <c r="E468" s="817"/>
    </row>
    <row r="469" spans="1:5" ht="15" x14ac:dyDescent="0.25">
      <c r="A469" s="764"/>
      <c r="B469" s="631" t="s">
        <v>1449</v>
      </c>
      <c r="C469" s="796" t="s">
        <v>982</v>
      </c>
      <c r="D469" s="796">
        <v>204.3</v>
      </c>
      <c r="E469" s="817"/>
    </row>
    <row r="470" spans="1:5" ht="15" x14ac:dyDescent="0.25">
      <c r="A470" s="764"/>
      <c r="B470" s="631" t="s">
        <v>1450</v>
      </c>
      <c r="C470" s="796" t="s">
        <v>1351</v>
      </c>
      <c r="D470" s="796">
        <v>8172</v>
      </c>
      <c r="E470" s="817"/>
    </row>
    <row r="471" spans="1:5" ht="15" x14ac:dyDescent="0.25">
      <c r="A471" s="764"/>
      <c r="B471" s="631" t="s">
        <v>1487</v>
      </c>
      <c r="C471" s="796" t="s">
        <v>982</v>
      </c>
      <c r="D471" s="796">
        <v>18387</v>
      </c>
      <c r="E471" s="817"/>
    </row>
    <row r="472" spans="1:5" ht="15" x14ac:dyDescent="0.25">
      <c r="A472" s="764"/>
      <c r="B472" s="631" t="s">
        <v>1456</v>
      </c>
      <c r="C472" s="796" t="s">
        <v>982</v>
      </c>
      <c r="D472" s="796">
        <v>18387</v>
      </c>
      <c r="E472" s="817"/>
    </row>
    <row r="473" spans="1:5" ht="15" x14ac:dyDescent="0.25">
      <c r="A473" s="764"/>
      <c r="B473" s="631" t="s">
        <v>1457</v>
      </c>
      <c r="C473" s="796" t="s">
        <v>1246</v>
      </c>
      <c r="D473" s="796">
        <v>2043</v>
      </c>
      <c r="E473" s="817"/>
    </row>
    <row r="474" spans="1:5" ht="15" x14ac:dyDescent="0.25">
      <c r="A474" s="764"/>
      <c r="B474" s="631" t="s">
        <v>1458</v>
      </c>
      <c r="C474" s="796" t="s">
        <v>982</v>
      </c>
      <c r="D474" s="796">
        <v>73548</v>
      </c>
      <c r="E474" s="817"/>
    </row>
    <row r="475" spans="1:5" ht="15" x14ac:dyDescent="0.25">
      <c r="A475" s="764"/>
      <c r="B475" s="631" t="s">
        <v>1459</v>
      </c>
      <c r="C475" s="796" t="s">
        <v>1460</v>
      </c>
      <c r="D475" s="796">
        <v>91935</v>
      </c>
      <c r="E475" s="817"/>
    </row>
    <row r="476" spans="1:5" ht="15" x14ac:dyDescent="0.25">
      <c r="A476" s="764"/>
      <c r="B476" s="631" t="s">
        <v>1461</v>
      </c>
      <c r="C476" s="796" t="s">
        <v>982</v>
      </c>
      <c r="D476" s="796">
        <v>143010</v>
      </c>
      <c r="E476" s="817"/>
    </row>
    <row r="477" spans="1:5" ht="15" x14ac:dyDescent="0.25">
      <c r="A477" s="764"/>
      <c r="B477" s="631" t="s">
        <v>1462</v>
      </c>
      <c r="C477" s="796" t="s">
        <v>1463</v>
      </c>
      <c r="D477" s="796">
        <v>766125</v>
      </c>
      <c r="E477" s="817"/>
    </row>
    <row r="478" spans="1:5" ht="15" x14ac:dyDescent="0.25">
      <c r="A478" s="764"/>
      <c r="B478" s="631" t="s">
        <v>1467</v>
      </c>
      <c r="C478" s="796" t="s">
        <v>1319</v>
      </c>
      <c r="D478" s="796">
        <v>1838.7</v>
      </c>
      <c r="E478" s="817"/>
    </row>
    <row r="479" spans="1:5" ht="15" x14ac:dyDescent="0.25">
      <c r="A479" s="764"/>
      <c r="B479" s="631" t="s">
        <v>1468</v>
      </c>
      <c r="C479" s="796" t="s">
        <v>1401</v>
      </c>
      <c r="D479" s="796">
        <v>3064.5</v>
      </c>
      <c r="E479" s="817"/>
    </row>
    <row r="480" spans="1:5" ht="15" x14ac:dyDescent="0.25">
      <c r="A480" s="764"/>
      <c r="B480" s="631" t="s">
        <v>1469</v>
      </c>
      <c r="C480" s="796" t="s">
        <v>1470</v>
      </c>
      <c r="D480" s="796">
        <v>22473</v>
      </c>
      <c r="E480" s="817"/>
    </row>
    <row r="481" spans="1:5" ht="15" x14ac:dyDescent="0.25">
      <c r="A481" s="764"/>
      <c r="B481" s="631" t="s">
        <v>1471</v>
      </c>
      <c r="C481" s="796" t="s">
        <v>1472</v>
      </c>
      <c r="D481" s="796">
        <v>10215</v>
      </c>
      <c r="E481" s="817"/>
    </row>
    <row r="482" spans="1:5" ht="15" x14ac:dyDescent="0.25">
      <c r="A482" s="764"/>
      <c r="B482" s="631" t="s">
        <v>1473</v>
      </c>
      <c r="C482" s="796" t="s">
        <v>1474</v>
      </c>
      <c r="D482" s="796">
        <v>6129</v>
      </c>
      <c r="E482" s="817"/>
    </row>
    <row r="483" spans="1:5" ht="15" x14ac:dyDescent="0.25">
      <c r="A483" s="764"/>
      <c r="B483" s="631" t="s">
        <v>1475</v>
      </c>
      <c r="C483" s="796" t="s">
        <v>1476</v>
      </c>
      <c r="D483" s="796">
        <v>40860</v>
      </c>
      <c r="E483" s="817"/>
    </row>
    <row r="484" spans="1:5" ht="15" x14ac:dyDescent="0.25">
      <c r="A484" s="764"/>
      <c r="B484" s="631" t="s">
        <v>1477</v>
      </c>
      <c r="C484" s="796" t="s">
        <v>1478</v>
      </c>
      <c r="D484" s="796">
        <v>7150.5</v>
      </c>
      <c r="E484" s="817"/>
    </row>
    <row r="485" spans="1:5" ht="15" x14ac:dyDescent="0.25">
      <c r="A485" s="764"/>
      <c r="B485" s="631" t="s">
        <v>1479</v>
      </c>
      <c r="C485" s="796" t="s">
        <v>1480</v>
      </c>
      <c r="D485" s="796">
        <v>408.6</v>
      </c>
      <c r="E485" s="817"/>
    </row>
    <row r="486" spans="1:5" ht="15" x14ac:dyDescent="0.25">
      <c r="A486" s="764"/>
      <c r="B486" s="631" t="s">
        <v>1481</v>
      </c>
      <c r="C486" s="796" t="s">
        <v>1261</v>
      </c>
      <c r="D486" s="796">
        <v>10215</v>
      </c>
      <c r="E486" s="817"/>
    </row>
    <row r="487" spans="1:5" ht="15" x14ac:dyDescent="0.25">
      <c r="A487" s="764"/>
      <c r="B487" s="631" t="s">
        <v>1482</v>
      </c>
      <c r="C487" s="796" t="s">
        <v>1483</v>
      </c>
      <c r="D487" s="796">
        <v>29185.69</v>
      </c>
      <c r="E487" s="817"/>
    </row>
    <row r="488" spans="1:5" ht="15" x14ac:dyDescent="0.25">
      <c r="A488" s="764"/>
      <c r="B488" s="631" t="s">
        <v>1399</v>
      </c>
      <c r="C488" s="796" t="s">
        <v>982</v>
      </c>
      <c r="D488" s="796">
        <v>8172</v>
      </c>
      <c r="E488" s="817"/>
    </row>
    <row r="489" spans="1:5" ht="15" x14ac:dyDescent="0.25">
      <c r="A489" s="764"/>
      <c r="B489" s="631" t="s">
        <v>1495</v>
      </c>
      <c r="C489" s="796" t="s">
        <v>982</v>
      </c>
      <c r="D489" s="796">
        <v>30645</v>
      </c>
      <c r="E489" s="817"/>
    </row>
    <row r="490" spans="1:5" ht="15" x14ac:dyDescent="0.25">
      <c r="A490" s="764"/>
      <c r="B490" s="631" t="s">
        <v>1466</v>
      </c>
      <c r="C490" s="796" t="s">
        <v>982</v>
      </c>
      <c r="D490" s="796">
        <v>2247.3000000000002</v>
      </c>
      <c r="E490" s="817"/>
    </row>
    <row r="491" spans="1:5" ht="15" x14ac:dyDescent="0.25">
      <c r="A491" s="764"/>
      <c r="B491" s="631" t="s">
        <v>1493</v>
      </c>
      <c r="C491" s="796" t="s">
        <v>1494</v>
      </c>
      <c r="D491" s="796">
        <v>91935</v>
      </c>
      <c r="E491" s="817"/>
    </row>
    <row r="492" spans="1:5" ht="15" x14ac:dyDescent="0.25">
      <c r="A492" s="764"/>
      <c r="B492" s="631" t="s">
        <v>1464</v>
      </c>
      <c r="C492" s="796" t="s">
        <v>1465</v>
      </c>
      <c r="D492" s="796">
        <v>18387</v>
      </c>
      <c r="E492" s="817"/>
    </row>
    <row r="493" spans="1:5" ht="15" x14ac:dyDescent="0.25">
      <c r="A493" s="764"/>
      <c r="B493" s="631" t="s">
        <v>1488</v>
      </c>
      <c r="C493" s="796" t="s">
        <v>982</v>
      </c>
      <c r="D493" s="796">
        <v>16344</v>
      </c>
      <c r="E493" s="817"/>
    </row>
    <row r="494" spans="1:5" ht="15" x14ac:dyDescent="0.25">
      <c r="A494" s="764"/>
      <c r="B494" s="631" t="s">
        <v>1489</v>
      </c>
      <c r="C494" s="796" t="s">
        <v>1490</v>
      </c>
      <c r="D494" s="796">
        <v>20430</v>
      </c>
      <c r="E494" s="817"/>
    </row>
    <row r="495" spans="1:5" ht="15" x14ac:dyDescent="0.25">
      <c r="A495" s="764"/>
      <c r="B495" s="631" t="s">
        <v>1491</v>
      </c>
      <c r="C495" s="796" t="s">
        <v>1492</v>
      </c>
      <c r="D495" s="796">
        <v>14301</v>
      </c>
      <c r="E495" s="817"/>
    </row>
    <row r="496" spans="1:5" ht="15" x14ac:dyDescent="0.25">
      <c r="A496" s="764"/>
      <c r="B496" s="631" t="s">
        <v>1496</v>
      </c>
      <c r="C496" s="796" t="s">
        <v>1308</v>
      </c>
      <c r="D496" s="796">
        <v>40860</v>
      </c>
      <c r="E496" s="817"/>
    </row>
    <row r="497" spans="1:5" ht="15" x14ac:dyDescent="0.25">
      <c r="A497" s="764"/>
      <c r="B497" s="631" t="s">
        <v>1497</v>
      </c>
      <c r="C497" s="796" t="s">
        <v>982</v>
      </c>
      <c r="D497" s="796">
        <v>5107.5</v>
      </c>
      <c r="E497" s="817"/>
    </row>
    <row r="498" spans="1:5" ht="15" x14ac:dyDescent="0.25">
      <c r="A498" s="764"/>
      <c r="B498" s="631" t="s">
        <v>1498</v>
      </c>
      <c r="C498" s="796" t="s">
        <v>1354</v>
      </c>
      <c r="D498" s="796">
        <v>16344</v>
      </c>
      <c r="E498" s="817"/>
    </row>
    <row r="499" spans="1:5" ht="15" x14ac:dyDescent="0.25">
      <c r="A499" s="764"/>
      <c r="B499" s="631" t="s">
        <v>1499</v>
      </c>
      <c r="C499" s="796" t="s">
        <v>1251</v>
      </c>
      <c r="D499" s="796">
        <v>20430</v>
      </c>
      <c r="E499" s="817"/>
    </row>
    <row r="500" spans="1:5" ht="15" x14ac:dyDescent="0.25">
      <c r="A500" s="764"/>
      <c r="B500" s="631" t="s">
        <v>1500</v>
      </c>
      <c r="C500" s="796" t="s">
        <v>1251</v>
      </c>
      <c r="D500" s="796">
        <v>20430</v>
      </c>
      <c r="E500" s="817"/>
    </row>
    <row r="501" spans="1:5" ht="15" x14ac:dyDescent="0.25">
      <c r="A501" s="764"/>
      <c r="B501" s="631" t="s">
        <v>1501</v>
      </c>
      <c r="C501" s="796" t="s">
        <v>1502</v>
      </c>
      <c r="D501" s="796">
        <v>28602</v>
      </c>
      <c r="E501" s="817"/>
    </row>
    <row r="502" spans="1:5" ht="15" x14ac:dyDescent="0.25">
      <c r="A502" s="764"/>
      <c r="B502" s="631" t="s">
        <v>1503</v>
      </c>
      <c r="C502" s="796" t="s">
        <v>982</v>
      </c>
      <c r="D502" s="796">
        <v>6129</v>
      </c>
      <c r="E502" s="817"/>
    </row>
    <row r="503" spans="1:5" ht="15" x14ac:dyDescent="0.25">
      <c r="A503" s="764"/>
      <c r="B503" s="631" t="s">
        <v>1504</v>
      </c>
      <c r="C503" s="796" t="s">
        <v>1246</v>
      </c>
      <c r="D503" s="796">
        <v>3677.4</v>
      </c>
      <c r="E503" s="817"/>
    </row>
    <row r="504" spans="1:5" ht="15" x14ac:dyDescent="0.25">
      <c r="A504" s="764"/>
      <c r="B504" s="631" t="s">
        <v>1505</v>
      </c>
      <c r="C504" s="796" t="s">
        <v>982</v>
      </c>
      <c r="D504" s="796">
        <v>153225</v>
      </c>
      <c r="E504" s="817"/>
    </row>
    <row r="505" spans="1:5" ht="15" x14ac:dyDescent="0.25">
      <c r="A505" s="764"/>
      <c r="B505" s="631" t="s">
        <v>1506</v>
      </c>
      <c r="C505" s="796" t="s">
        <v>1263</v>
      </c>
      <c r="D505" s="796">
        <v>377955</v>
      </c>
      <c r="E505" s="817"/>
    </row>
    <row r="506" spans="1:5" ht="15" x14ac:dyDescent="0.25">
      <c r="A506" s="764"/>
      <c r="B506" s="631" t="s">
        <v>1507</v>
      </c>
      <c r="C506" s="796" t="s">
        <v>982</v>
      </c>
      <c r="D506" s="796">
        <v>65376</v>
      </c>
      <c r="E506" s="817"/>
    </row>
    <row r="507" spans="1:5" ht="15" x14ac:dyDescent="0.25">
      <c r="A507" s="764"/>
      <c r="B507" s="631" t="s">
        <v>1508</v>
      </c>
      <c r="C507" s="796" t="s">
        <v>1263</v>
      </c>
      <c r="D507" s="796">
        <v>6129</v>
      </c>
      <c r="E507" s="817"/>
    </row>
    <row r="508" spans="1:5" ht="15" x14ac:dyDescent="0.25">
      <c r="A508" s="764"/>
      <c r="B508" s="631" t="s">
        <v>1453</v>
      </c>
      <c r="C508" s="796" t="s">
        <v>982</v>
      </c>
      <c r="D508" s="796">
        <v>53118</v>
      </c>
      <c r="E508" s="817"/>
    </row>
    <row r="509" spans="1:5" ht="15" x14ac:dyDescent="0.25">
      <c r="A509" s="764"/>
      <c r="B509" s="631" t="s">
        <v>1454</v>
      </c>
      <c r="C509" s="796" t="s">
        <v>1455</v>
      </c>
      <c r="D509" s="796">
        <v>12258</v>
      </c>
      <c r="E509" s="817"/>
    </row>
    <row r="510" spans="1:5" ht="15" x14ac:dyDescent="0.25">
      <c r="A510" s="764"/>
      <c r="B510" s="631" t="s">
        <v>1416</v>
      </c>
      <c r="C510" s="796" t="s">
        <v>1417</v>
      </c>
      <c r="D510" s="796">
        <v>694620</v>
      </c>
      <c r="E510" s="817"/>
    </row>
    <row r="511" spans="1:5" ht="15" x14ac:dyDescent="0.25">
      <c r="A511" s="764"/>
      <c r="B511" s="631" t="s">
        <v>1511</v>
      </c>
      <c r="C511" s="796" t="s">
        <v>1251</v>
      </c>
      <c r="D511" s="796">
        <v>91935</v>
      </c>
      <c r="E511" s="817"/>
    </row>
    <row r="512" spans="1:5" ht="15" x14ac:dyDescent="0.25">
      <c r="A512" s="764"/>
      <c r="B512" s="631" t="s">
        <v>1512</v>
      </c>
      <c r="C512" s="796" t="s">
        <v>1251</v>
      </c>
      <c r="D512" s="796">
        <v>612900</v>
      </c>
      <c r="E512" s="817"/>
    </row>
    <row r="513" spans="1:5" ht="15" x14ac:dyDescent="0.25">
      <c r="A513" s="764"/>
      <c r="B513" s="631" t="s">
        <v>1513</v>
      </c>
      <c r="C513" s="796" t="s">
        <v>1514</v>
      </c>
      <c r="D513" s="796">
        <v>224730</v>
      </c>
      <c r="E513" s="817"/>
    </row>
    <row r="514" spans="1:5" ht="15" x14ac:dyDescent="0.25">
      <c r="A514" s="764"/>
      <c r="B514" s="631" t="s">
        <v>1515</v>
      </c>
      <c r="C514" s="796" t="s">
        <v>1516</v>
      </c>
      <c r="D514" s="796">
        <v>122580</v>
      </c>
      <c r="E514" s="817"/>
    </row>
    <row r="515" spans="1:5" ht="15" x14ac:dyDescent="0.25">
      <c r="A515" s="764"/>
      <c r="B515" s="631" t="s">
        <v>1517</v>
      </c>
      <c r="C515" s="796" t="s">
        <v>1518</v>
      </c>
      <c r="D515" s="796">
        <v>1021.5</v>
      </c>
      <c r="E515" s="817"/>
    </row>
    <row r="516" spans="1:5" ht="15" x14ac:dyDescent="0.25">
      <c r="A516" s="764"/>
      <c r="B516" s="631" t="s">
        <v>1523</v>
      </c>
      <c r="C516" s="796" t="s">
        <v>1524</v>
      </c>
      <c r="D516" s="796">
        <v>4086</v>
      </c>
      <c r="E516" s="817"/>
    </row>
    <row r="517" spans="1:5" ht="15" x14ac:dyDescent="0.25">
      <c r="A517" s="764"/>
      <c r="B517" s="631" t="s">
        <v>1521</v>
      </c>
      <c r="C517" s="796" t="s">
        <v>1522</v>
      </c>
      <c r="D517" s="796">
        <v>2043</v>
      </c>
      <c r="E517" s="817"/>
    </row>
    <row r="518" spans="1:5" ht="15" x14ac:dyDescent="0.25">
      <c r="A518" s="764"/>
      <c r="B518" s="631" t="s">
        <v>1519</v>
      </c>
      <c r="C518" s="796" t="s">
        <v>1401</v>
      </c>
      <c r="D518" s="796">
        <v>4086</v>
      </c>
      <c r="E518" s="817"/>
    </row>
    <row r="519" spans="1:5" ht="15" x14ac:dyDescent="0.25">
      <c r="A519" s="764"/>
      <c r="B519" s="631" t="s">
        <v>1520</v>
      </c>
      <c r="C519" s="796" t="s">
        <v>1251</v>
      </c>
      <c r="D519" s="796">
        <v>22473</v>
      </c>
      <c r="E519" s="817"/>
    </row>
    <row r="520" spans="1:5" ht="15" x14ac:dyDescent="0.25">
      <c r="A520" s="764"/>
      <c r="B520" s="631" t="s">
        <v>1525</v>
      </c>
      <c r="C520" s="796" t="s">
        <v>982</v>
      </c>
      <c r="D520" s="796">
        <v>1430.1</v>
      </c>
      <c r="E520" s="817"/>
    </row>
    <row r="521" spans="1:5" ht="15" x14ac:dyDescent="0.25">
      <c r="A521" s="764"/>
      <c r="B521" s="631" t="s">
        <v>1529</v>
      </c>
      <c r="C521" s="796" t="s">
        <v>982</v>
      </c>
      <c r="D521" s="796">
        <v>15322.5</v>
      </c>
      <c r="E521" s="817"/>
    </row>
    <row r="522" spans="1:5" ht="15" x14ac:dyDescent="0.25">
      <c r="A522" s="764"/>
      <c r="B522" s="631" t="s">
        <v>1530</v>
      </c>
      <c r="C522" s="796" t="s">
        <v>982</v>
      </c>
      <c r="D522" s="796">
        <v>18387</v>
      </c>
      <c r="E522" s="817"/>
    </row>
    <row r="523" spans="1:5" ht="15" x14ac:dyDescent="0.25">
      <c r="A523" s="764"/>
      <c r="B523" s="631" t="s">
        <v>1534</v>
      </c>
      <c r="C523" s="796" t="s">
        <v>982</v>
      </c>
      <c r="D523" s="796">
        <v>76612.5</v>
      </c>
      <c r="E523" s="817"/>
    </row>
    <row r="524" spans="1:5" ht="15" x14ac:dyDescent="0.25">
      <c r="A524" s="764"/>
      <c r="B524" s="631" t="s">
        <v>1535</v>
      </c>
      <c r="C524" s="796" t="s">
        <v>1536</v>
      </c>
      <c r="D524" s="796">
        <v>2655.9</v>
      </c>
      <c r="E524" s="817"/>
    </row>
    <row r="525" spans="1:5" ht="15" x14ac:dyDescent="0.25">
      <c r="A525" s="764"/>
      <c r="B525" s="631" t="s">
        <v>1569</v>
      </c>
      <c r="C525" s="796" t="s">
        <v>1319</v>
      </c>
      <c r="D525" s="796">
        <v>35752.5</v>
      </c>
      <c r="E525" s="817"/>
    </row>
    <row r="526" spans="1:5" ht="15" x14ac:dyDescent="0.25">
      <c r="A526" s="764"/>
      <c r="B526" s="631" t="s">
        <v>1602</v>
      </c>
      <c r="C526" s="796" t="s">
        <v>1251</v>
      </c>
      <c r="D526" s="796">
        <v>30645</v>
      </c>
      <c r="E526" s="817"/>
    </row>
    <row r="527" spans="1:5" ht="15" x14ac:dyDescent="0.25">
      <c r="A527" s="764"/>
      <c r="B527" s="631" t="s">
        <v>1537</v>
      </c>
      <c r="C527" s="796" t="s">
        <v>982</v>
      </c>
      <c r="D527" s="796">
        <v>22473</v>
      </c>
      <c r="E527" s="817"/>
    </row>
    <row r="528" spans="1:5" ht="15" x14ac:dyDescent="0.25">
      <c r="A528" s="764"/>
      <c r="B528" s="631" t="s">
        <v>1526</v>
      </c>
      <c r="C528" s="796" t="s">
        <v>1527</v>
      </c>
      <c r="D528" s="796">
        <v>143010</v>
      </c>
      <c r="E528" s="817"/>
    </row>
    <row r="529" spans="1:5" ht="15" x14ac:dyDescent="0.25">
      <c r="A529" s="764"/>
      <c r="B529" s="631" t="s">
        <v>1528</v>
      </c>
      <c r="C529" s="796" t="s">
        <v>982</v>
      </c>
      <c r="D529" s="796">
        <v>22473</v>
      </c>
      <c r="E529" s="817"/>
    </row>
    <row r="530" spans="1:5" ht="15" x14ac:dyDescent="0.25">
      <c r="A530" s="764"/>
      <c r="B530" s="631" t="s">
        <v>1531</v>
      </c>
      <c r="C530" s="796" t="s">
        <v>1319</v>
      </c>
      <c r="D530" s="796">
        <v>8172</v>
      </c>
      <c r="E530" s="817"/>
    </row>
    <row r="531" spans="1:5" ht="15" x14ac:dyDescent="0.25">
      <c r="A531" s="764"/>
      <c r="B531" s="631" t="s">
        <v>1533</v>
      </c>
      <c r="C531" s="796" t="s">
        <v>1261</v>
      </c>
      <c r="D531" s="796">
        <v>13279.5</v>
      </c>
      <c r="E531" s="817"/>
    </row>
    <row r="532" spans="1:5" ht="15" x14ac:dyDescent="0.25">
      <c r="A532" s="764"/>
      <c r="B532" s="631" t="s">
        <v>1538</v>
      </c>
      <c r="C532" s="796" t="s">
        <v>982</v>
      </c>
      <c r="D532" s="796">
        <v>71505</v>
      </c>
      <c r="E532" s="817"/>
    </row>
    <row r="533" spans="1:5" ht="15" x14ac:dyDescent="0.25">
      <c r="A533" s="764"/>
      <c r="B533" s="631" t="s">
        <v>1532</v>
      </c>
      <c r="C533" s="796" t="s">
        <v>982</v>
      </c>
      <c r="D533" s="796">
        <v>40860</v>
      </c>
      <c r="E533" s="817"/>
    </row>
    <row r="534" spans="1:5" ht="15" x14ac:dyDescent="0.25">
      <c r="A534" s="764"/>
      <c r="B534" s="631" t="s">
        <v>1509</v>
      </c>
      <c r="C534" s="796" t="s">
        <v>1510</v>
      </c>
      <c r="D534" s="796">
        <v>40860</v>
      </c>
      <c r="E534" s="817"/>
    </row>
    <row r="535" spans="1:5" ht="15" x14ac:dyDescent="0.25">
      <c r="A535" s="764"/>
      <c r="B535" s="631" t="s">
        <v>1547</v>
      </c>
      <c r="C535" s="796" t="s">
        <v>1548</v>
      </c>
      <c r="D535" s="796">
        <v>71505</v>
      </c>
      <c r="E535" s="817"/>
    </row>
    <row r="536" spans="1:5" ht="15" x14ac:dyDescent="0.25">
      <c r="A536" s="764"/>
      <c r="B536" s="631" t="s">
        <v>1549</v>
      </c>
      <c r="C536" s="796" t="s">
        <v>1550</v>
      </c>
      <c r="D536" s="796">
        <v>20430</v>
      </c>
      <c r="E536" s="817"/>
    </row>
    <row r="537" spans="1:5" ht="15" x14ac:dyDescent="0.25">
      <c r="A537" s="764"/>
      <c r="B537" s="631" t="s">
        <v>1551</v>
      </c>
      <c r="C537" s="796" t="s">
        <v>1246</v>
      </c>
      <c r="D537" s="796">
        <v>1021.5</v>
      </c>
      <c r="E537" s="817"/>
    </row>
    <row r="538" spans="1:5" ht="15" x14ac:dyDescent="0.25">
      <c r="A538" s="764"/>
      <c r="B538" s="631" t="s">
        <v>1552</v>
      </c>
      <c r="C538" s="796" t="s">
        <v>982</v>
      </c>
      <c r="D538" s="796">
        <v>1430.1</v>
      </c>
      <c r="E538" s="817"/>
    </row>
    <row r="539" spans="1:5" ht="15" x14ac:dyDescent="0.25">
      <c r="A539" s="764"/>
      <c r="B539" s="631" t="s">
        <v>1553</v>
      </c>
      <c r="C539" s="796" t="s">
        <v>1554</v>
      </c>
      <c r="D539" s="796">
        <v>16538.509999999998</v>
      </c>
      <c r="E539" s="817"/>
    </row>
    <row r="540" spans="1:5" ht="15" x14ac:dyDescent="0.25">
      <c r="A540" s="764"/>
      <c r="B540" s="631" t="s">
        <v>1555</v>
      </c>
      <c r="C540" s="796" t="s">
        <v>1556</v>
      </c>
      <c r="D540" s="796">
        <v>17511.36</v>
      </c>
      <c r="E540" s="817"/>
    </row>
    <row r="541" spans="1:5" ht="15" x14ac:dyDescent="0.25">
      <c r="A541" s="764"/>
      <c r="B541" s="631" t="s">
        <v>1557</v>
      </c>
      <c r="C541" s="796" t="s">
        <v>1558</v>
      </c>
      <c r="D541" s="796">
        <v>24516</v>
      </c>
      <c r="E541" s="817"/>
    </row>
    <row r="542" spans="1:5" ht="15" x14ac:dyDescent="0.25">
      <c r="A542" s="764"/>
      <c r="B542" s="631" t="s">
        <v>1559</v>
      </c>
      <c r="C542" s="796" t="s">
        <v>1297</v>
      </c>
      <c r="D542" s="796">
        <v>16344</v>
      </c>
      <c r="E542" s="817"/>
    </row>
    <row r="543" spans="1:5" ht="15" x14ac:dyDescent="0.25">
      <c r="A543" s="764"/>
      <c r="B543" s="631" t="s">
        <v>1560</v>
      </c>
      <c r="C543" s="796" t="s">
        <v>982</v>
      </c>
      <c r="D543" s="796">
        <v>49032</v>
      </c>
      <c r="E543" s="817"/>
    </row>
    <row r="544" spans="1:5" ht="15" x14ac:dyDescent="0.25">
      <c r="A544" s="764"/>
      <c r="B544" s="631" t="s">
        <v>1561</v>
      </c>
      <c r="C544" s="796" t="s">
        <v>1263</v>
      </c>
      <c r="D544" s="796">
        <v>3064.5</v>
      </c>
      <c r="E544" s="817"/>
    </row>
    <row r="545" spans="1:5" ht="15" x14ac:dyDescent="0.25">
      <c r="A545" s="764"/>
      <c r="B545" s="631" t="s">
        <v>1562</v>
      </c>
      <c r="C545" s="796" t="s">
        <v>982</v>
      </c>
      <c r="D545" s="796">
        <v>2860.2</v>
      </c>
      <c r="E545" s="817"/>
    </row>
    <row r="546" spans="1:5" ht="15" x14ac:dyDescent="0.25">
      <c r="A546" s="764"/>
      <c r="B546" s="631" t="s">
        <v>1563</v>
      </c>
      <c r="C546" s="796" t="s">
        <v>1328</v>
      </c>
      <c r="D546" s="796">
        <v>9339.35</v>
      </c>
      <c r="E546" s="817"/>
    </row>
    <row r="547" spans="1:5" ht="15" x14ac:dyDescent="0.25">
      <c r="A547" s="764"/>
      <c r="B547" s="631" t="s">
        <v>1564</v>
      </c>
      <c r="C547" s="796" t="s">
        <v>1565</v>
      </c>
      <c r="D547" s="796">
        <v>10215</v>
      </c>
      <c r="E547" s="817"/>
    </row>
    <row r="548" spans="1:5" ht="15" x14ac:dyDescent="0.25">
      <c r="A548" s="764"/>
      <c r="B548" s="631" t="s">
        <v>1566</v>
      </c>
      <c r="C548" s="796" t="s">
        <v>1431</v>
      </c>
      <c r="D548" s="796">
        <v>22473</v>
      </c>
      <c r="E548" s="817"/>
    </row>
    <row r="549" spans="1:5" ht="15" x14ac:dyDescent="0.25">
      <c r="A549" s="764"/>
      <c r="B549" s="631" t="s">
        <v>1567</v>
      </c>
      <c r="C549" s="796" t="s">
        <v>1263</v>
      </c>
      <c r="D549" s="796">
        <v>153225</v>
      </c>
      <c r="E549" s="817"/>
    </row>
    <row r="550" spans="1:5" ht="15" x14ac:dyDescent="0.25">
      <c r="A550" s="764"/>
      <c r="B550" s="631" t="s">
        <v>1568</v>
      </c>
      <c r="C550" s="796" t="s">
        <v>1401</v>
      </c>
      <c r="D550" s="796">
        <v>12258</v>
      </c>
      <c r="E550" s="817"/>
    </row>
    <row r="551" spans="1:5" ht="15" x14ac:dyDescent="0.25">
      <c r="A551" s="764"/>
      <c r="B551" s="631" t="s">
        <v>1357</v>
      </c>
      <c r="C551" s="796" t="s">
        <v>982</v>
      </c>
      <c r="D551" s="796">
        <v>30645</v>
      </c>
      <c r="E551" s="817"/>
    </row>
    <row r="552" spans="1:5" ht="15" x14ac:dyDescent="0.25">
      <c r="A552" s="764"/>
      <c r="B552" s="631" t="s">
        <v>1304</v>
      </c>
      <c r="C552" s="796" t="s">
        <v>982</v>
      </c>
      <c r="D552" s="796">
        <v>8172</v>
      </c>
      <c r="E552" s="817"/>
    </row>
    <row r="553" spans="1:5" ht="15" x14ac:dyDescent="0.25">
      <c r="A553" s="764"/>
      <c r="B553" s="631" t="s">
        <v>1603</v>
      </c>
      <c r="C553" s="796" t="s">
        <v>1251</v>
      </c>
      <c r="D553" s="796">
        <v>6129</v>
      </c>
      <c r="E553" s="817"/>
    </row>
    <row r="554" spans="1:5" ht="15" x14ac:dyDescent="0.25">
      <c r="A554" s="764"/>
      <c r="B554" s="631" t="s">
        <v>1571</v>
      </c>
      <c r="C554" s="796" t="s">
        <v>982</v>
      </c>
      <c r="D554" s="796">
        <v>61290</v>
      </c>
      <c r="E554" s="817"/>
    </row>
    <row r="555" spans="1:5" ht="15" x14ac:dyDescent="0.25">
      <c r="A555" s="764"/>
      <c r="B555" s="631" t="s">
        <v>1572</v>
      </c>
      <c r="C555" s="796" t="s">
        <v>1297</v>
      </c>
      <c r="D555" s="796">
        <v>4290.3</v>
      </c>
      <c r="E555" s="817"/>
    </row>
    <row r="556" spans="1:5" ht="15" x14ac:dyDescent="0.25">
      <c r="A556" s="764"/>
      <c r="B556" s="631" t="s">
        <v>1573</v>
      </c>
      <c r="C556" s="796" t="s">
        <v>982</v>
      </c>
      <c r="D556" s="796">
        <v>10215</v>
      </c>
      <c r="E556" s="817"/>
    </row>
    <row r="557" spans="1:5" ht="15" x14ac:dyDescent="0.25">
      <c r="A557" s="764"/>
      <c r="B557" s="631" t="s">
        <v>1574</v>
      </c>
      <c r="C557" s="796" t="s">
        <v>982</v>
      </c>
      <c r="D557" s="796">
        <v>8172</v>
      </c>
      <c r="E557" s="817"/>
    </row>
    <row r="558" spans="1:5" ht="15" x14ac:dyDescent="0.25">
      <c r="A558" s="764"/>
      <c r="B558" s="631" t="s">
        <v>1575</v>
      </c>
      <c r="C558" s="796" t="s">
        <v>1576</v>
      </c>
      <c r="D558" s="796">
        <v>16344</v>
      </c>
      <c r="E558" s="817"/>
    </row>
    <row r="559" spans="1:5" ht="15" x14ac:dyDescent="0.25">
      <c r="A559" s="764"/>
      <c r="B559" s="631" t="s">
        <v>1577</v>
      </c>
      <c r="C559" s="796" t="s">
        <v>1578</v>
      </c>
      <c r="D559" s="796">
        <v>222555.55</v>
      </c>
      <c r="E559" s="817"/>
    </row>
    <row r="560" spans="1:5" ht="15" x14ac:dyDescent="0.25">
      <c r="A560" s="764"/>
      <c r="B560" s="631" t="s">
        <v>1579</v>
      </c>
      <c r="C560" s="796" t="s">
        <v>982</v>
      </c>
      <c r="D560" s="796">
        <v>26559</v>
      </c>
      <c r="E560" s="817"/>
    </row>
    <row r="561" spans="1:5" ht="15" x14ac:dyDescent="0.25">
      <c r="A561" s="764"/>
      <c r="B561" s="631" t="s">
        <v>1580</v>
      </c>
      <c r="C561" s="796" t="s">
        <v>982</v>
      </c>
      <c r="D561" s="796">
        <v>20430</v>
      </c>
      <c r="E561" s="817"/>
    </row>
    <row r="562" spans="1:5" ht="15" x14ac:dyDescent="0.25">
      <c r="A562" s="764"/>
      <c r="B562" s="631" t="s">
        <v>1581</v>
      </c>
      <c r="C562" s="796" t="s">
        <v>982</v>
      </c>
      <c r="D562" s="796">
        <v>129824.08</v>
      </c>
      <c r="E562" s="817"/>
    </row>
    <row r="563" spans="1:5" ht="15" x14ac:dyDescent="0.25">
      <c r="A563" s="764"/>
      <c r="B563" s="631" t="s">
        <v>1582</v>
      </c>
      <c r="C563" s="796" t="s">
        <v>982</v>
      </c>
      <c r="D563" s="796">
        <v>20430</v>
      </c>
      <c r="E563" s="817"/>
    </row>
    <row r="564" spans="1:5" ht="15" x14ac:dyDescent="0.25">
      <c r="A564" s="764"/>
      <c r="B564" s="631" t="s">
        <v>1583</v>
      </c>
      <c r="C564" s="796" t="s">
        <v>982</v>
      </c>
      <c r="D564" s="796">
        <v>278194.40999999997</v>
      </c>
      <c r="E564" s="817"/>
    </row>
    <row r="565" spans="1:5" ht="15" x14ac:dyDescent="0.25">
      <c r="A565" s="764"/>
      <c r="B565" s="631" t="s">
        <v>1584</v>
      </c>
      <c r="C565" s="796" t="s">
        <v>982</v>
      </c>
      <c r="D565" s="796">
        <v>224730</v>
      </c>
      <c r="E565" s="817"/>
    </row>
    <row r="566" spans="1:5" ht="15" x14ac:dyDescent="0.25">
      <c r="A566" s="764"/>
      <c r="B566" s="631" t="s">
        <v>1585</v>
      </c>
      <c r="C566" s="796" t="s">
        <v>1586</v>
      </c>
      <c r="D566" s="796">
        <v>241101.86</v>
      </c>
      <c r="E566" s="817"/>
    </row>
    <row r="567" spans="1:5" ht="15" x14ac:dyDescent="0.25">
      <c r="A567" s="764"/>
      <c r="B567" s="631" t="s">
        <v>1587</v>
      </c>
      <c r="C567" s="796" t="s">
        <v>982</v>
      </c>
      <c r="D567" s="796">
        <v>63333</v>
      </c>
      <c r="E567" s="817"/>
    </row>
    <row r="568" spans="1:5" ht="15" x14ac:dyDescent="0.25">
      <c r="A568" s="764"/>
      <c r="B568" s="631" t="s">
        <v>1588</v>
      </c>
      <c r="C568" s="796" t="s">
        <v>1589</v>
      </c>
      <c r="D568" s="796">
        <v>8172</v>
      </c>
      <c r="E568" s="817"/>
    </row>
    <row r="569" spans="1:5" ht="15" x14ac:dyDescent="0.25">
      <c r="A569" s="764"/>
      <c r="B569" s="631" t="s">
        <v>1590</v>
      </c>
      <c r="C569" s="796" t="s">
        <v>1246</v>
      </c>
      <c r="D569" s="796">
        <v>2043</v>
      </c>
      <c r="E569" s="817"/>
    </row>
    <row r="570" spans="1:5" ht="15" x14ac:dyDescent="0.25">
      <c r="A570" s="764"/>
      <c r="B570" s="631" t="s">
        <v>1591</v>
      </c>
      <c r="C570" s="796" t="s">
        <v>1592</v>
      </c>
      <c r="D570" s="796">
        <v>20430</v>
      </c>
      <c r="E570" s="817"/>
    </row>
    <row r="571" spans="1:5" ht="15" x14ac:dyDescent="0.25">
      <c r="A571" s="764"/>
      <c r="B571" s="631" t="s">
        <v>1593</v>
      </c>
      <c r="C571" s="796" t="s">
        <v>1594</v>
      </c>
      <c r="D571" s="796">
        <v>735480</v>
      </c>
      <c r="E571" s="817"/>
    </row>
    <row r="572" spans="1:5" ht="15" x14ac:dyDescent="0.25">
      <c r="A572" s="764"/>
      <c r="B572" s="631" t="s">
        <v>1595</v>
      </c>
      <c r="C572" s="796" t="s">
        <v>982</v>
      </c>
      <c r="D572" s="796">
        <v>14301</v>
      </c>
      <c r="E572" s="817"/>
    </row>
    <row r="573" spans="1:5" ht="15" x14ac:dyDescent="0.25">
      <c r="A573" s="764"/>
      <c r="B573" s="631" t="s">
        <v>1596</v>
      </c>
      <c r="C573" s="796" t="s">
        <v>982</v>
      </c>
      <c r="D573" s="796">
        <v>20430</v>
      </c>
      <c r="E573" s="817"/>
    </row>
    <row r="574" spans="1:5" ht="15" x14ac:dyDescent="0.25">
      <c r="A574" s="764"/>
      <c r="B574" s="631" t="s">
        <v>1597</v>
      </c>
      <c r="C574" s="796" t="s">
        <v>1598</v>
      </c>
      <c r="D574" s="796">
        <v>126666</v>
      </c>
      <c r="E574" s="817"/>
    </row>
    <row r="575" spans="1:5" ht="15" x14ac:dyDescent="0.25">
      <c r="A575" s="764"/>
      <c r="B575" s="631" t="s">
        <v>1599</v>
      </c>
      <c r="C575" s="796" t="s">
        <v>1417</v>
      </c>
      <c r="D575" s="796">
        <v>75591</v>
      </c>
      <c r="E575" s="817"/>
    </row>
    <row r="576" spans="1:5" ht="15" x14ac:dyDescent="0.25">
      <c r="A576" s="764"/>
      <c r="B576" s="631" t="s">
        <v>1600</v>
      </c>
      <c r="C576" s="796" t="s">
        <v>982</v>
      </c>
      <c r="D576" s="796">
        <v>110322</v>
      </c>
      <c r="E576" s="817"/>
    </row>
    <row r="577" spans="1:5" ht="15" x14ac:dyDescent="0.25">
      <c r="A577" s="764"/>
      <c r="B577" s="631" t="s">
        <v>1601</v>
      </c>
      <c r="C577" s="796" t="s">
        <v>1246</v>
      </c>
      <c r="D577" s="796">
        <v>38817</v>
      </c>
      <c r="E577" s="817"/>
    </row>
    <row r="578" spans="1:5" ht="15" x14ac:dyDescent="0.25">
      <c r="A578" s="764"/>
      <c r="B578" s="631" t="s">
        <v>1413</v>
      </c>
      <c r="C578" s="796" t="s">
        <v>1414</v>
      </c>
      <c r="D578" s="796">
        <v>26559</v>
      </c>
      <c r="E578" s="817"/>
    </row>
    <row r="579" spans="1:5" ht="15" x14ac:dyDescent="0.25">
      <c r="A579" s="764"/>
      <c r="B579" s="631" t="s">
        <v>1415</v>
      </c>
      <c r="C579" s="796" t="s">
        <v>982</v>
      </c>
      <c r="D579" s="796">
        <v>49032</v>
      </c>
      <c r="E579" s="817"/>
    </row>
    <row r="580" spans="1:5" ht="15" x14ac:dyDescent="0.25">
      <c r="A580" s="764"/>
      <c r="B580" s="631" t="s">
        <v>1570</v>
      </c>
      <c r="C580" s="796" t="s">
        <v>1244</v>
      </c>
      <c r="D580" s="796">
        <v>12258</v>
      </c>
      <c r="E580" s="817"/>
    </row>
    <row r="581" spans="1:5" ht="15" x14ac:dyDescent="0.25">
      <c r="A581" s="764"/>
      <c r="B581" s="631" t="s">
        <v>1604</v>
      </c>
      <c r="C581" s="796" t="s">
        <v>982</v>
      </c>
      <c r="D581" s="796">
        <v>8172</v>
      </c>
      <c r="E581" s="817"/>
    </row>
    <row r="582" spans="1:5" ht="15" x14ac:dyDescent="0.25">
      <c r="A582" s="764"/>
      <c r="B582" s="631" t="s">
        <v>1605</v>
      </c>
      <c r="C582" s="796" t="s">
        <v>1606</v>
      </c>
      <c r="D582" s="796">
        <v>5107.5</v>
      </c>
      <c r="E582" s="817"/>
    </row>
    <row r="583" spans="1:5" ht="15" x14ac:dyDescent="0.25">
      <c r="A583" s="764"/>
      <c r="B583" s="631" t="s">
        <v>1607</v>
      </c>
      <c r="C583" s="796" t="s">
        <v>1246</v>
      </c>
      <c r="D583" s="796">
        <v>1430.1</v>
      </c>
      <c r="E583" s="817"/>
    </row>
    <row r="584" spans="1:5" ht="15" x14ac:dyDescent="0.25">
      <c r="A584" s="764"/>
      <c r="B584" s="631" t="s">
        <v>1608</v>
      </c>
      <c r="C584" s="796" t="s">
        <v>1319</v>
      </c>
      <c r="D584" s="796">
        <v>7150.5</v>
      </c>
      <c r="E584" s="817"/>
    </row>
    <row r="585" spans="1:5" ht="15" x14ac:dyDescent="0.25">
      <c r="A585" s="764"/>
      <c r="B585" s="631" t="s">
        <v>1609</v>
      </c>
      <c r="C585" s="796" t="s">
        <v>982</v>
      </c>
      <c r="D585" s="796">
        <v>326880</v>
      </c>
      <c r="E585" s="817"/>
    </row>
    <row r="586" spans="1:5" ht="15" x14ac:dyDescent="0.25">
      <c r="A586" s="764"/>
      <c r="B586" s="631" t="s">
        <v>1610</v>
      </c>
      <c r="C586" s="796" t="s">
        <v>1611</v>
      </c>
      <c r="D586" s="796">
        <v>10215</v>
      </c>
      <c r="E586" s="817"/>
    </row>
    <row r="587" spans="1:5" ht="15" x14ac:dyDescent="0.25">
      <c r="A587" s="764"/>
      <c r="B587" s="631" t="s">
        <v>1612</v>
      </c>
      <c r="C587" s="796" t="s">
        <v>982</v>
      </c>
      <c r="D587" s="796">
        <v>40860</v>
      </c>
      <c r="E587" s="817"/>
    </row>
    <row r="588" spans="1:5" ht="15" x14ac:dyDescent="0.25">
      <c r="A588" s="764"/>
      <c r="B588" s="631" t="s">
        <v>1613</v>
      </c>
      <c r="C588" s="796" t="s">
        <v>1614</v>
      </c>
      <c r="D588" s="796">
        <v>30645</v>
      </c>
      <c r="E588" s="817"/>
    </row>
    <row r="589" spans="1:5" ht="15" x14ac:dyDescent="0.25">
      <c r="A589" s="764"/>
      <c r="B589" s="631" t="s">
        <v>1615</v>
      </c>
      <c r="C589" s="796" t="s">
        <v>1616</v>
      </c>
      <c r="D589" s="796">
        <v>6809.92</v>
      </c>
      <c r="E589" s="817"/>
    </row>
    <row r="590" spans="1:5" ht="15" x14ac:dyDescent="0.25">
      <c r="A590" s="764"/>
      <c r="B590" s="631" t="s">
        <v>1617</v>
      </c>
      <c r="C590" s="796" t="s">
        <v>1251</v>
      </c>
      <c r="D590" s="796">
        <v>53118</v>
      </c>
      <c r="E590" s="817"/>
    </row>
    <row r="591" spans="1:5" ht="15" x14ac:dyDescent="0.25">
      <c r="A591" s="764"/>
      <c r="B591" s="631" t="s">
        <v>1618</v>
      </c>
      <c r="C591" s="796" t="s">
        <v>1619</v>
      </c>
      <c r="D591" s="796">
        <v>14301</v>
      </c>
      <c r="E591" s="817"/>
    </row>
    <row r="592" spans="1:5" ht="15" x14ac:dyDescent="0.25">
      <c r="A592" s="764"/>
      <c r="B592" s="631" t="s">
        <v>1620</v>
      </c>
      <c r="C592" s="796" t="s">
        <v>1621</v>
      </c>
      <c r="D592" s="796">
        <v>44946</v>
      </c>
      <c r="E592" s="817"/>
    </row>
    <row r="593" spans="1:5" ht="15" x14ac:dyDescent="0.25">
      <c r="A593" s="764"/>
      <c r="B593" s="631" t="s">
        <v>1622</v>
      </c>
      <c r="C593" s="796" t="s">
        <v>1401</v>
      </c>
      <c r="D593" s="796">
        <v>1634.4</v>
      </c>
      <c r="E593" s="817"/>
    </row>
    <row r="594" spans="1:5" ht="15" x14ac:dyDescent="0.25">
      <c r="A594" s="764"/>
      <c r="B594" s="631" t="s">
        <v>1623</v>
      </c>
      <c r="C594" s="796" t="s">
        <v>1297</v>
      </c>
      <c r="D594" s="796">
        <v>79677</v>
      </c>
      <c r="E594" s="817"/>
    </row>
    <row r="595" spans="1:5" ht="15" x14ac:dyDescent="0.25">
      <c r="A595" s="764"/>
      <c r="B595" s="631" t="s">
        <v>1625</v>
      </c>
      <c r="C595" s="796" t="s">
        <v>982</v>
      </c>
      <c r="D595" s="796">
        <v>161397</v>
      </c>
      <c r="E595" s="817"/>
    </row>
    <row r="596" spans="1:5" ht="15" x14ac:dyDescent="0.25">
      <c r="A596" s="764"/>
      <c r="B596" s="631" t="s">
        <v>1626</v>
      </c>
      <c r="C596" s="796" t="s">
        <v>1627</v>
      </c>
      <c r="D596" s="796">
        <v>10215</v>
      </c>
      <c r="E596" s="817"/>
    </row>
    <row r="597" spans="1:5" ht="15" x14ac:dyDescent="0.25">
      <c r="A597" s="764"/>
      <c r="B597" s="631" t="s">
        <v>1628</v>
      </c>
      <c r="C597" s="796" t="s">
        <v>1251</v>
      </c>
      <c r="D597" s="796">
        <v>7559.1</v>
      </c>
      <c r="E597" s="817"/>
    </row>
    <row r="598" spans="1:5" ht="15" x14ac:dyDescent="0.25">
      <c r="A598" s="764"/>
      <c r="B598" s="631" t="s">
        <v>1629</v>
      </c>
      <c r="C598" s="796" t="s">
        <v>982</v>
      </c>
      <c r="D598" s="796">
        <v>26559</v>
      </c>
      <c r="E598" s="817"/>
    </row>
    <row r="599" spans="1:5" ht="15" x14ac:dyDescent="0.25">
      <c r="A599" s="764"/>
      <c r="B599" s="631" t="s">
        <v>1630</v>
      </c>
      <c r="C599" s="796" t="s">
        <v>982</v>
      </c>
      <c r="D599" s="796">
        <v>91935</v>
      </c>
      <c r="E599" s="817"/>
    </row>
    <row r="600" spans="1:5" ht="15" x14ac:dyDescent="0.25">
      <c r="A600" s="764"/>
      <c r="B600" s="631" t="s">
        <v>1631</v>
      </c>
      <c r="C600" s="796" t="s">
        <v>982</v>
      </c>
      <c r="D600" s="796">
        <v>10215</v>
      </c>
      <c r="E600" s="817"/>
    </row>
    <row r="601" spans="1:5" ht="15" x14ac:dyDescent="0.25">
      <c r="A601" s="764"/>
      <c r="B601" s="631" t="s">
        <v>1632</v>
      </c>
      <c r="C601" s="796" t="s">
        <v>982</v>
      </c>
      <c r="D601" s="796">
        <v>20430</v>
      </c>
      <c r="E601" s="817"/>
    </row>
    <row r="602" spans="1:5" ht="15" x14ac:dyDescent="0.25">
      <c r="A602" s="764"/>
      <c r="B602" s="631" t="s">
        <v>1285</v>
      </c>
      <c r="C602" s="796" t="s">
        <v>982</v>
      </c>
      <c r="D602" s="796">
        <v>224730</v>
      </c>
      <c r="E602" s="817"/>
    </row>
    <row r="603" spans="1:5" ht="15" x14ac:dyDescent="0.25">
      <c r="A603" s="764"/>
      <c r="B603" s="631" t="s">
        <v>1634</v>
      </c>
      <c r="C603" s="796" t="s">
        <v>982</v>
      </c>
      <c r="D603" s="796">
        <v>148370.38</v>
      </c>
      <c r="E603" s="817"/>
    </row>
    <row r="604" spans="1:5" ht="15" x14ac:dyDescent="0.25">
      <c r="A604" s="764"/>
      <c r="B604" s="631" t="s">
        <v>1635</v>
      </c>
      <c r="C604" s="796" t="s">
        <v>1297</v>
      </c>
      <c r="D604" s="796">
        <v>490320</v>
      </c>
      <c r="E604" s="817"/>
    </row>
    <row r="605" spans="1:5" ht="15" x14ac:dyDescent="0.25">
      <c r="A605" s="764"/>
      <c r="B605" s="631" t="s">
        <v>1636</v>
      </c>
      <c r="C605" s="796" t="s">
        <v>982</v>
      </c>
      <c r="D605" s="796">
        <v>16344</v>
      </c>
      <c r="E605" s="817"/>
    </row>
    <row r="606" spans="1:5" ht="15" x14ac:dyDescent="0.25">
      <c r="A606" s="764"/>
      <c r="B606" s="631" t="s">
        <v>1642</v>
      </c>
      <c r="C606" s="796" t="s">
        <v>1643</v>
      </c>
      <c r="D606" s="796">
        <v>6809.92</v>
      </c>
      <c r="E606" s="817"/>
    </row>
    <row r="607" spans="1:5" ht="15" x14ac:dyDescent="0.25">
      <c r="A607" s="764"/>
      <c r="B607" s="631" t="s">
        <v>1682</v>
      </c>
      <c r="C607" s="796" t="s">
        <v>982</v>
      </c>
      <c r="D607" s="796">
        <v>6129</v>
      </c>
      <c r="E607" s="817"/>
    </row>
    <row r="608" spans="1:5" ht="15" x14ac:dyDescent="0.25">
      <c r="A608" s="764"/>
      <c r="B608" s="631" t="s">
        <v>1638</v>
      </c>
      <c r="C608" s="796" t="s">
        <v>1251</v>
      </c>
      <c r="D608" s="796">
        <v>36774</v>
      </c>
      <c r="E608" s="817"/>
    </row>
    <row r="609" spans="1:5" ht="15" x14ac:dyDescent="0.25">
      <c r="A609" s="764"/>
      <c r="B609" s="631" t="s">
        <v>1679</v>
      </c>
      <c r="C609" s="796" t="s">
        <v>1680</v>
      </c>
      <c r="D609" s="796">
        <v>204300</v>
      </c>
      <c r="E609" s="817"/>
    </row>
    <row r="610" spans="1:5" ht="15" x14ac:dyDescent="0.25">
      <c r="A610" s="764"/>
      <c r="B610" s="631" t="s">
        <v>1639</v>
      </c>
      <c r="C610" s="796" t="s">
        <v>1251</v>
      </c>
      <c r="D610" s="796">
        <v>36774</v>
      </c>
      <c r="E610" s="817"/>
    </row>
    <row r="611" spans="1:5" ht="15" x14ac:dyDescent="0.25">
      <c r="A611" s="764"/>
      <c r="B611" s="631" t="s">
        <v>1640</v>
      </c>
      <c r="C611" s="796" t="s">
        <v>1251</v>
      </c>
      <c r="D611" s="796">
        <v>42903</v>
      </c>
      <c r="E611" s="817"/>
    </row>
    <row r="612" spans="1:5" ht="15" x14ac:dyDescent="0.25">
      <c r="A612" s="764"/>
      <c r="B612" s="631" t="s">
        <v>1645</v>
      </c>
      <c r="C612" s="796" t="s">
        <v>982</v>
      </c>
      <c r="D612" s="796">
        <v>40860</v>
      </c>
      <c r="E612" s="817"/>
    </row>
    <row r="613" spans="1:5" ht="15" x14ac:dyDescent="0.25">
      <c r="A613" s="764"/>
      <c r="B613" s="631" t="s">
        <v>1646</v>
      </c>
      <c r="C613" s="796" t="s">
        <v>1647</v>
      </c>
      <c r="D613" s="796">
        <v>1736.55</v>
      </c>
      <c r="E613" s="817"/>
    </row>
    <row r="614" spans="1:5" ht="15" x14ac:dyDescent="0.25">
      <c r="A614" s="764"/>
      <c r="B614" s="631" t="s">
        <v>1648</v>
      </c>
      <c r="C614" s="796" t="s">
        <v>1649</v>
      </c>
      <c r="D614" s="796">
        <v>91935</v>
      </c>
      <c r="E614" s="817"/>
    </row>
    <row r="615" spans="1:5" ht="15" x14ac:dyDescent="0.25">
      <c r="A615" s="764"/>
      <c r="B615" s="631" t="s">
        <v>1650</v>
      </c>
      <c r="C615" s="796" t="s">
        <v>1651</v>
      </c>
      <c r="D615" s="796">
        <v>20430</v>
      </c>
      <c r="E615" s="817"/>
    </row>
    <row r="616" spans="1:5" ht="15" x14ac:dyDescent="0.25">
      <c r="A616" s="764"/>
      <c r="B616" s="631" t="s">
        <v>1652</v>
      </c>
      <c r="C616" s="796" t="s">
        <v>982</v>
      </c>
      <c r="D616" s="796">
        <v>16344</v>
      </c>
      <c r="E616" s="817"/>
    </row>
    <row r="617" spans="1:5" ht="15" x14ac:dyDescent="0.25">
      <c r="A617" s="764"/>
      <c r="B617" s="631" t="s">
        <v>1653</v>
      </c>
      <c r="C617" s="796" t="s">
        <v>982</v>
      </c>
      <c r="D617" s="796">
        <v>556388.92000000004</v>
      </c>
      <c r="E617" s="817"/>
    </row>
    <row r="618" spans="1:5" ht="15" x14ac:dyDescent="0.25">
      <c r="A618" s="764"/>
      <c r="B618" s="631" t="s">
        <v>1654</v>
      </c>
      <c r="C618" s="796" t="s">
        <v>1655</v>
      </c>
      <c r="D618" s="796">
        <v>129824.08</v>
      </c>
      <c r="E618" s="817"/>
    </row>
    <row r="619" spans="1:5" ht="15" x14ac:dyDescent="0.25">
      <c r="A619" s="764"/>
      <c r="B619" s="631" t="s">
        <v>1656</v>
      </c>
      <c r="C619" s="796" t="s">
        <v>982</v>
      </c>
      <c r="D619" s="796">
        <v>10215</v>
      </c>
      <c r="E619" s="817"/>
    </row>
    <row r="620" spans="1:5" ht="15" x14ac:dyDescent="0.25">
      <c r="A620" s="764"/>
      <c r="B620" s="631" t="s">
        <v>1657</v>
      </c>
      <c r="C620" s="796" t="s">
        <v>1658</v>
      </c>
      <c r="D620" s="796">
        <v>71505</v>
      </c>
      <c r="E620" s="817"/>
    </row>
    <row r="621" spans="1:5" ht="15" x14ac:dyDescent="0.25">
      <c r="A621" s="764"/>
      <c r="B621" s="631" t="s">
        <v>1659</v>
      </c>
      <c r="C621" s="796" t="s">
        <v>1660</v>
      </c>
      <c r="D621" s="796">
        <v>44946</v>
      </c>
      <c r="E621" s="817"/>
    </row>
    <row r="622" spans="1:5" ht="15" x14ac:dyDescent="0.25">
      <c r="A622" s="764"/>
      <c r="B622" s="631" t="s">
        <v>1661</v>
      </c>
      <c r="C622" s="796" t="s">
        <v>1293</v>
      </c>
      <c r="D622" s="796">
        <v>224730</v>
      </c>
      <c r="E622" s="817"/>
    </row>
    <row r="623" spans="1:5" ht="15" x14ac:dyDescent="0.25">
      <c r="A623" s="764"/>
      <c r="B623" s="631" t="s">
        <v>1711</v>
      </c>
      <c r="C623" s="796" t="s">
        <v>1670</v>
      </c>
      <c r="D623" s="796">
        <v>51075</v>
      </c>
      <c r="E623" s="817"/>
    </row>
    <row r="624" spans="1:5" ht="15" x14ac:dyDescent="0.25">
      <c r="A624" s="764"/>
      <c r="B624" s="631" t="s">
        <v>1666</v>
      </c>
      <c r="C624" s="796" t="s">
        <v>1667</v>
      </c>
      <c r="D624" s="796">
        <v>40860</v>
      </c>
      <c r="E624" s="817"/>
    </row>
    <row r="625" spans="1:5" ht="15" x14ac:dyDescent="0.25">
      <c r="A625" s="764"/>
      <c r="B625" s="631" t="s">
        <v>1777</v>
      </c>
      <c r="C625" s="796" t="s">
        <v>1778</v>
      </c>
      <c r="D625" s="796">
        <v>38817</v>
      </c>
      <c r="E625" s="817"/>
    </row>
    <row r="626" spans="1:5" ht="15" x14ac:dyDescent="0.25">
      <c r="A626" s="764"/>
      <c r="B626" s="631" t="s">
        <v>1854</v>
      </c>
      <c r="C626" s="796" t="s">
        <v>1263</v>
      </c>
      <c r="D626" s="796">
        <v>6129</v>
      </c>
      <c r="E626" s="817"/>
    </row>
    <row r="627" spans="1:5" ht="15" x14ac:dyDescent="0.25">
      <c r="A627" s="764"/>
      <c r="B627" s="631" t="s">
        <v>1836</v>
      </c>
      <c r="C627" s="796" t="s">
        <v>982</v>
      </c>
      <c r="D627" s="796">
        <v>24516</v>
      </c>
      <c r="E627" s="817"/>
    </row>
    <row r="628" spans="1:5" ht="15" x14ac:dyDescent="0.25">
      <c r="A628" s="764"/>
      <c r="B628" s="631" t="s">
        <v>1664</v>
      </c>
      <c r="C628" s="796" t="s">
        <v>982</v>
      </c>
      <c r="D628" s="796">
        <v>408.6</v>
      </c>
      <c r="E628" s="817"/>
    </row>
    <row r="629" spans="1:5" ht="15" x14ac:dyDescent="0.25">
      <c r="A629" s="764"/>
      <c r="B629" s="631" t="s">
        <v>1668</v>
      </c>
      <c r="C629" s="796" t="s">
        <v>982</v>
      </c>
      <c r="D629" s="796">
        <v>53118</v>
      </c>
      <c r="E629" s="817"/>
    </row>
    <row r="630" spans="1:5" ht="15" x14ac:dyDescent="0.25">
      <c r="A630" s="764"/>
      <c r="B630" s="631" t="s">
        <v>1669</v>
      </c>
      <c r="C630" s="796" t="s">
        <v>1670</v>
      </c>
      <c r="D630" s="796">
        <v>9193.5</v>
      </c>
      <c r="E630" s="817"/>
    </row>
    <row r="631" spans="1:5" ht="15" x14ac:dyDescent="0.25">
      <c r="A631" s="764"/>
      <c r="B631" s="631" t="s">
        <v>1671</v>
      </c>
      <c r="C631" s="796" t="s">
        <v>1251</v>
      </c>
      <c r="D631" s="796">
        <v>22473</v>
      </c>
      <c r="E631" s="817"/>
    </row>
    <row r="632" spans="1:5" ht="15" x14ac:dyDescent="0.25">
      <c r="A632" s="764"/>
      <c r="B632" s="631" t="s">
        <v>1672</v>
      </c>
      <c r="C632" s="796" t="s">
        <v>982</v>
      </c>
      <c r="D632" s="796">
        <v>16344</v>
      </c>
      <c r="E632" s="817"/>
    </row>
    <row r="633" spans="1:5" ht="15" x14ac:dyDescent="0.25">
      <c r="A633" s="764"/>
      <c r="B633" s="631" t="s">
        <v>1673</v>
      </c>
      <c r="C633" s="796" t="s">
        <v>1319</v>
      </c>
      <c r="D633" s="796">
        <v>8172</v>
      </c>
      <c r="E633" s="817"/>
    </row>
    <row r="634" spans="1:5" ht="15" x14ac:dyDescent="0.25">
      <c r="A634" s="764"/>
      <c r="B634" s="631" t="s">
        <v>1674</v>
      </c>
      <c r="C634" s="796" t="s">
        <v>982</v>
      </c>
      <c r="D634" s="796">
        <v>370925.92</v>
      </c>
      <c r="E634" s="817"/>
    </row>
    <row r="635" spans="1:5" ht="15" x14ac:dyDescent="0.25">
      <c r="A635" s="764"/>
      <c r="B635" s="631" t="s">
        <v>1675</v>
      </c>
      <c r="C635" s="796" t="s">
        <v>982</v>
      </c>
      <c r="D635" s="796">
        <v>893812.5</v>
      </c>
      <c r="E635" s="817"/>
    </row>
    <row r="636" spans="1:5" ht="15" x14ac:dyDescent="0.25">
      <c r="A636" s="764"/>
      <c r="B636" s="631" t="s">
        <v>1676</v>
      </c>
      <c r="C636" s="796" t="s">
        <v>1592</v>
      </c>
      <c r="D636" s="796">
        <v>20430</v>
      </c>
      <c r="E636" s="817"/>
    </row>
    <row r="637" spans="1:5" ht="15" x14ac:dyDescent="0.25">
      <c r="A637" s="764"/>
      <c r="B637" s="631" t="s">
        <v>1678</v>
      </c>
      <c r="C637" s="796" t="s">
        <v>982</v>
      </c>
      <c r="D637" s="796">
        <v>6809.92</v>
      </c>
      <c r="E637" s="817"/>
    </row>
    <row r="638" spans="1:5" ht="15" x14ac:dyDescent="0.25">
      <c r="A638" s="764"/>
      <c r="B638" s="631" t="s">
        <v>1681</v>
      </c>
      <c r="C638" s="796" t="s">
        <v>1494</v>
      </c>
      <c r="D638" s="796">
        <v>6129</v>
      </c>
      <c r="E638" s="817"/>
    </row>
    <row r="639" spans="1:5" ht="15" x14ac:dyDescent="0.25">
      <c r="A639" s="764"/>
      <c r="B639" s="631" t="s">
        <v>1683</v>
      </c>
      <c r="C639" s="796" t="s">
        <v>982</v>
      </c>
      <c r="D639" s="796">
        <v>1430.1</v>
      </c>
      <c r="E639" s="817"/>
    </row>
    <row r="640" spans="1:5" ht="15" x14ac:dyDescent="0.25">
      <c r="A640" s="764"/>
      <c r="B640" s="631" t="s">
        <v>1637</v>
      </c>
      <c r="C640" s="796" t="s">
        <v>1251</v>
      </c>
      <c r="D640" s="796">
        <v>18387</v>
      </c>
      <c r="E640" s="817"/>
    </row>
    <row r="641" spans="1:5" ht="15" x14ac:dyDescent="0.25">
      <c r="A641" s="764"/>
      <c r="B641" s="631" t="s">
        <v>1641</v>
      </c>
      <c r="C641" s="796" t="s">
        <v>1328</v>
      </c>
      <c r="D641" s="796">
        <v>9339.35</v>
      </c>
      <c r="E641" s="817"/>
    </row>
    <row r="642" spans="1:5" ht="15" x14ac:dyDescent="0.25">
      <c r="A642" s="764"/>
      <c r="B642" s="631" t="s">
        <v>1662</v>
      </c>
      <c r="C642" s="796" t="s">
        <v>1663</v>
      </c>
      <c r="D642" s="796">
        <v>24516</v>
      </c>
      <c r="E642" s="817"/>
    </row>
    <row r="643" spans="1:5" ht="15" x14ac:dyDescent="0.25">
      <c r="A643" s="764"/>
      <c r="B643" s="631" t="s">
        <v>1644</v>
      </c>
      <c r="C643" s="796" t="s">
        <v>1386</v>
      </c>
      <c r="D643" s="796">
        <v>20430</v>
      </c>
      <c r="E643" s="817"/>
    </row>
    <row r="644" spans="1:5" ht="15" x14ac:dyDescent="0.25">
      <c r="A644" s="764"/>
      <c r="B644" s="631" t="s">
        <v>1677</v>
      </c>
      <c r="C644" s="796" t="s">
        <v>982</v>
      </c>
      <c r="D644" s="796">
        <v>4086</v>
      </c>
      <c r="E644" s="817"/>
    </row>
    <row r="645" spans="1:5" ht="15" x14ac:dyDescent="0.25">
      <c r="A645" s="764"/>
      <c r="B645" s="631" t="s">
        <v>1691</v>
      </c>
      <c r="C645" s="796" t="s">
        <v>1297</v>
      </c>
      <c r="D645" s="796">
        <v>73548</v>
      </c>
      <c r="E645" s="817"/>
    </row>
    <row r="646" spans="1:5" ht="15" x14ac:dyDescent="0.25">
      <c r="A646" s="764"/>
      <c r="B646" s="631" t="s">
        <v>1692</v>
      </c>
      <c r="C646" s="796" t="s">
        <v>982</v>
      </c>
      <c r="D646" s="796">
        <v>10215</v>
      </c>
      <c r="E646" s="817"/>
    </row>
    <row r="647" spans="1:5" ht="15" x14ac:dyDescent="0.25">
      <c r="A647" s="764"/>
      <c r="B647" s="631" t="s">
        <v>1693</v>
      </c>
      <c r="C647" s="796" t="s">
        <v>982</v>
      </c>
      <c r="D647" s="796">
        <v>12258</v>
      </c>
      <c r="E647" s="817"/>
    </row>
    <row r="648" spans="1:5" ht="15" x14ac:dyDescent="0.25">
      <c r="A648" s="764"/>
      <c r="B648" s="631" t="s">
        <v>1694</v>
      </c>
      <c r="C648" s="796" t="s">
        <v>1695</v>
      </c>
      <c r="D648" s="796">
        <v>20430</v>
      </c>
      <c r="E648" s="817"/>
    </row>
    <row r="649" spans="1:5" ht="15" x14ac:dyDescent="0.25">
      <c r="A649" s="764"/>
      <c r="B649" s="631" t="s">
        <v>1696</v>
      </c>
      <c r="C649" s="796" t="s">
        <v>1319</v>
      </c>
      <c r="D649" s="796">
        <v>3064.5</v>
      </c>
      <c r="E649" s="817"/>
    </row>
    <row r="650" spans="1:5" ht="15" x14ac:dyDescent="0.25">
      <c r="A650" s="764"/>
      <c r="B650" s="631" t="s">
        <v>1697</v>
      </c>
      <c r="C650" s="796" t="s">
        <v>1606</v>
      </c>
      <c r="D650" s="796">
        <v>2655.9</v>
      </c>
      <c r="E650" s="817"/>
    </row>
    <row r="651" spans="1:5" ht="15" x14ac:dyDescent="0.25">
      <c r="A651" s="764"/>
      <c r="B651" s="631" t="s">
        <v>1698</v>
      </c>
      <c r="C651" s="796" t="s">
        <v>1699</v>
      </c>
      <c r="D651" s="796">
        <v>1327950</v>
      </c>
      <c r="E651" s="817"/>
    </row>
    <row r="652" spans="1:5" ht="15" x14ac:dyDescent="0.25">
      <c r="A652" s="764"/>
      <c r="B652" s="631" t="s">
        <v>1700</v>
      </c>
      <c r="C652" s="796" t="s">
        <v>1401</v>
      </c>
      <c r="D652" s="796">
        <v>408.6</v>
      </c>
      <c r="E652" s="817"/>
    </row>
    <row r="653" spans="1:5" ht="15" x14ac:dyDescent="0.25">
      <c r="A653" s="764"/>
      <c r="B653" s="631" t="s">
        <v>1701</v>
      </c>
      <c r="C653" s="796" t="s">
        <v>982</v>
      </c>
      <c r="D653" s="796">
        <v>14301</v>
      </c>
      <c r="E653" s="817"/>
    </row>
    <row r="654" spans="1:5" ht="15" x14ac:dyDescent="0.25">
      <c r="A654" s="764"/>
      <c r="B654" s="631" t="s">
        <v>1702</v>
      </c>
      <c r="C654" s="796" t="s">
        <v>1576</v>
      </c>
      <c r="D654" s="796">
        <v>16344</v>
      </c>
      <c r="E654" s="817"/>
    </row>
    <row r="655" spans="1:5" ht="15" x14ac:dyDescent="0.25">
      <c r="A655" s="764"/>
      <c r="B655" s="631" t="s">
        <v>1729</v>
      </c>
      <c r="C655" s="796" t="s">
        <v>1730</v>
      </c>
      <c r="D655" s="796">
        <v>20430</v>
      </c>
      <c r="E655" s="817"/>
    </row>
    <row r="656" spans="1:5" ht="15" x14ac:dyDescent="0.25">
      <c r="A656" s="764"/>
      <c r="B656" s="631" t="s">
        <v>1709</v>
      </c>
      <c r="C656" s="796" t="s">
        <v>1710</v>
      </c>
      <c r="D656" s="796">
        <v>34731</v>
      </c>
      <c r="E656" s="817"/>
    </row>
    <row r="657" spans="1:5" ht="15" x14ac:dyDescent="0.25">
      <c r="A657" s="764"/>
      <c r="B657" s="631" t="s">
        <v>1684</v>
      </c>
      <c r="C657" s="796" t="s">
        <v>1261</v>
      </c>
      <c r="D657" s="796">
        <v>8172</v>
      </c>
      <c r="E657" s="817"/>
    </row>
    <row r="658" spans="1:5" ht="15" x14ac:dyDescent="0.25">
      <c r="A658" s="764"/>
      <c r="B658" s="631" t="s">
        <v>1733</v>
      </c>
      <c r="C658" s="796" t="s">
        <v>1734</v>
      </c>
      <c r="D658" s="796">
        <v>1634400</v>
      </c>
      <c r="E658" s="817"/>
    </row>
    <row r="659" spans="1:5" ht="15" x14ac:dyDescent="0.25">
      <c r="A659" s="764"/>
      <c r="B659" s="631" t="s">
        <v>1703</v>
      </c>
      <c r="C659" s="796" t="s">
        <v>982</v>
      </c>
      <c r="D659" s="796">
        <v>16344</v>
      </c>
      <c r="E659" s="817"/>
    </row>
    <row r="660" spans="1:5" ht="15" x14ac:dyDescent="0.25">
      <c r="A660" s="764"/>
      <c r="B660" s="631" t="s">
        <v>1704</v>
      </c>
      <c r="C660" s="796" t="s">
        <v>982</v>
      </c>
      <c r="D660" s="796">
        <v>12258</v>
      </c>
      <c r="E660" s="817"/>
    </row>
    <row r="661" spans="1:5" ht="15" x14ac:dyDescent="0.25">
      <c r="A661" s="764"/>
      <c r="B661" s="631" t="s">
        <v>1707</v>
      </c>
      <c r="C661" s="796" t="s">
        <v>982</v>
      </c>
      <c r="D661" s="796">
        <v>81720</v>
      </c>
      <c r="E661" s="817"/>
    </row>
    <row r="662" spans="1:5" ht="15" x14ac:dyDescent="0.25">
      <c r="A662" s="764"/>
      <c r="B662" s="631" t="s">
        <v>1705</v>
      </c>
      <c r="C662" s="796" t="s">
        <v>1706</v>
      </c>
      <c r="D662" s="796">
        <v>71505</v>
      </c>
      <c r="E662" s="817"/>
    </row>
    <row r="663" spans="1:5" ht="15" x14ac:dyDescent="0.25">
      <c r="A663" s="764"/>
      <c r="B663" s="631" t="s">
        <v>1708</v>
      </c>
      <c r="C663" s="796" t="s">
        <v>982</v>
      </c>
      <c r="D663" s="796">
        <v>44946</v>
      </c>
      <c r="E663" s="817"/>
    </row>
    <row r="664" spans="1:5" ht="15" x14ac:dyDescent="0.25">
      <c r="A664" s="764"/>
      <c r="B664" s="631" t="s">
        <v>1712</v>
      </c>
      <c r="C664" s="796" t="s">
        <v>982</v>
      </c>
      <c r="D664" s="796">
        <v>20430</v>
      </c>
      <c r="E664" s="817"/>
    </row>
    <row r="665" spans="1:5" ht="15" x14ac:dyDescent="0.25">
      <c r="A665" s="764"/>
      <c r="B665" s="631" t="s">
        <v>1713</v>
      </c>
      <c r="C665" s="796" t="s">
        <v>982</v>
      </c>
      <c r="D665" s="796">
        <v>9908.5499999999993</v>
      </c>
      <c r="E665" s="817"/>
    </row>
    <row r="666" spans="1:5" ht="15" x14ac:dyDescent="0.25">
      <c r="A666" s="764"/>
      <c r="B666" s="631" t="s">
        <v>1714</v>
      </c>
      <c r="C666" s="796" t="s">
        <v>1715</v>
      </c>
      <c r="D666" s="796">
        <v>741851.86</v>
      </c>
      <c r="E666" s="817"/>
    </row>
    <row r="667" spans="1:5" ht="15" x14ac:dyDescent="0.25">
      <c r="A667" s="764"/>
      <c r="B667" s="631" t="s">
        <v>1716</v>
      </c>
      <c r="C667" s="796" t="s">
        <v>982</v>
      </c>
      <c r="D667" s="796">
        <v>370925.92</v>
      </c>
      <c r="E667" s="817"/>
    </row>
    <row r="668" spans="1:5" ht="15" x14ac:dyDescent="0.25">
      <c r="A668" s="764"/>
      <c r="B668" s="631" t="s">
        <v>1717</v>
      </c>
      <c r="C668" s="796" t="s">
        <v>982</v>
      </c>
      <c r="D668" s="796">
        <v>286020</v>
      </c>
      <c r="E668" s="817"/>
    </row>
    <row r="669" spans="1:5" ht="15" x14ac:dyDescent="0.25">
      <c r="A669" s="764"/>
      <c r="B669" s="631" t="s">
        <v>1718</v>
      </c>
      <c r="C669" s="796" t="s">
        <v>1719</v>
      </c>
      <c r="D669" s="796">
        <v>326880</v>
      </c>
      <c r="E669" s="817"/>
    </row>
    <row r="670" spans="1:5" ht="15" x14ac:dyDescent="0.25">
      <c r="A670" s="764"/>
      <c r="B670" s="631" t="s">
        <v>1720</v>
      </c>
      <c r="C670" s="796" t="s">
        <v>982</v>
      </c>
      <c r="D670" s="796">
        <v>12258</v>
      </c>
      <c r="E670" s="817"/>
    </row>
    <row r="671" spans="1:5" ht="15" x14ac:dyDescent="0.25">
      <c r="A671" s="764"/>
      <c r="B671" s="631" t="s">
        <v>1721</v>
      </c>
      <c r="C671" s="796" t="s">
        <v>1722</v>
      </c>
      <c r="D671" s="796">
        <v>224730</v>
      </c>
      <c r="E671" s="817"/>
    </row>
    <row r="672" spans="1:5" ht="15" x14ac:dyDescent="0.25">
      <c r="A672" s="764"/>
      <c r="B672" s="631" t="s">
        <v>1723</v>
      </c>
      <c r="C672" s="796" t="s">
        <v>1724</v>
      </c>
      <c r="D672" s="796">
        <v>10215</v>
      </c>
      <c r="E672" s="817"/>
    </row>
    <row r="673" spans="1:5" ht="15" x14ac:dyDescent="0.25">
      <c r="A673" s="764"/>
      <c r="B673" s="631" t="s">
        <v>1725</v>
      </c>
      <c r="C673" s="796" t="s">
        <v>982</v>
      </c>
      <c r="D673" s="796">
        <v>20430</v>
      </c>
      <c r="E673" s="817"/>
    </row>
    <row r="674" spans="1:5" ht="15" x14ac:dyDescent="0.25">
      <c r="A674" s="764"/>
      <c r="B674" s="631" t="s">
        <v>1726</v>
      </c>
      <c r="C674" s="796" t="s">
        <v>1510</v>
      </c>
      <c r="D674" s="796">
        <v>73548</v>
      </c>
      <c r="E674" s="817"/>
    </row>
    <row r="675" spans="1:5" ht="15" x14ac:dyDescent="0.25">
      <c r="A675" s="764"/>
      <c r="B675" s="631" t="s">
        <v>1727</v>
      </c>
      <c r="C675" s="796" t="s">
        <v>1728</v>
      </c>
      <c r="D675" s="796">
        <v>30645</v>
      </c>
      <c r="E675" s="817"/>
    </row>
    <row r="676" spans="1:5" ht="15" x14ac:dyDescent="0.25">
      <c r="A676" s="764"/>
      <c r="B676" s="631" t="s">
        <v>1731</v>
      </c>
      <c r="C676" s="796" t="s">
        <v>1261</v>
      </c>
      <c r="D676" s="796">
        <v>16344</v>
      </c>
      <c r="E676" s="817"/>
    </row>
    <row r="677" spans="1:5" ht="15" x14ac:dyDescent="0.25">
      <c r="A677" s="764"/>
      <c r="B677" s="631" t="s">
        <v>1732</v>
      </c>
      <c r="C677" s="796" t="s">
        <v>982</v>
      </c>
      <c r="D677" s="796">
        <v>163440</v>
      </c>
      <c r="E677" s="817"/>
    </row>
    <row r="678" spans="1:5" ht="15" x14ac:dyDescent="0.25">
      <c r="A678" s="764"/>
      <c r="B678" s="631" t="s">
        <v>1735</v>
      </c>
      <c r="C678" s="796" t="s">
        <v>1246</v>
      </c>
      <c r="D678" s="796">
        <v>7150.5</v>
      </c>
      <c r="E678" s="817"/>
    </row>
    <row r="679" spans="1:5" ht="15" x14ac:dyDescent="0.25">
      <c r="A679" s="764"/>
      <c r="B679" s="631" t="s">
        <v>1736</v>
      </c>
      <c r="C679" s="796" t="s">
        <v>1261</v>
      </c>
      <c r="D679" s="796">
        <v>9193.5</v>
      </c>
      <c r="E679" s="817"/>
    </row>
    <row r="680" spans="1:5" ht="15" x14ac:dyDescent="0.25">
      <c r="A680" s="764"/>
      <c r="B680" s="631" t="s">
        <v>1737</v>
      </c>
      <c r="C680" s="796" t="s">
        <v>1738</v>
      </c>
      <c r="D680" s="796">
        <v>10215</v>
      </c>
      <c r="E680" s="817"/>
    </row>
    <row r="681" spans="1:5" ht="15" x14ac:dyDescent="0.25">
      <c r="A681" s="764"/>
      <c r="B681" s="631" t="s">
        <v>1739</v>
      </c>
      <c r="C681" s="796" t="s">
        <v>982</v>
      </c>
      <c r="D681" s="796">
        <v>183870</v>
      </c>
      <c r="E681" s="817"/>
    </row>
    <row r="682" spans="1:5" ht="15" x14ac:dyDescent="0.25">
      <c r="A682" s="764"/>
      <c r="B682" s="631" t="s">
        <v>1740</v>
      </c>
      <c r="C682" s="796" t="s">
        <v>1741</v>
      </c>
      <c r="D682" s="796">
        <v>51075</v>
      </c>
      <c r="E682" s="817"/>
    </row>
    <row r="683" spans="1:5" ht="15" x14ac:dyDescent="0.25">
      <c r="A683" s="764"/>
      <c r="B683" s="631" t="s">
        <v>1742</v>
      </c>
      <c r="C683" s="796" t="s">
        <v>982</v>
      </c>
      <c r="D683" s="796">
        <v>71505</v>
      </c>
      <c r="E683" s="817"/>
    </row>
    <row r="684" spans="1:5" ht="15" x14ac:dyDescent="0.25">
      <c r="A684" s="764"/>
      <c r="B684" s="631" t="s">
        <v>1743</v>
      </c>
      <c r="C684" s="796" t="s">
        <v>1744</v>
      </c>
      <c r="D684" s="796">
        <v>408600</v>
      </c>
      <c r="E684" s="817"/>
    </row>
    <row r="685" spans="1:5" ht="15" x14ac:dyDescent="0.25">
      <c r="A685" s="764"/>
      <c r="B685" s="631" t="s">
        <v>1745</v>
      </c>
      <c r="C685" s="796" t="s">
        <v>982</v>
      </c>
      <c r="D685" s="796">
        <v>24516</v>
      </c>
      <c r="E685" s="817"/>
    </row>
    <row r="686" spans="1:5" ht="15" x14ac:dyDescent="0.25">
      <c r="A686" s="764"/>
      <c r="B686" s="631" t="s">
        <v>1746</v>
      </c>
      <c r="C686" s="796" t="s">
        <v>1747</v>
      </c>
      <c r="D686" s="796">
        <v>17365.5</v>
      </c>
      <c r="E686" s="817"/>
    </row>
    <row r="687" spans="1:5" ht="15" x14ac:dyDescent="0.25">
      <c r="A687" s="764"/>
      <c r="B687" s="631" t="s">
        <v>1685</v>
      </c>
      <c r="C687" s="796" t="s">
        <v>1470</v>
      </c>
      <c r="D687" s="796">
        <v>30645</v>
      </c>
      <c r="E687" s="817"/>
    </row>
    <row r="688" spans="1:5" ht="15" x14ac:dyDescent="0.25">
      <c r="A688" s="764"/>
      <c r="B688" s="631" t="s">
        <v>1686</v>
      </c>
      <c r="C688" s="796" t="s">
        <v>1687</v>
      </c>
      <c r="D688" s="796">
        <v>306450</v>
      </c>
      <c r="E688" s="817"/>
    </row>
    <row r="689" spans="1:5" ht="15" x14ac:dyDescent="0.25">
      <c r="A689" s="764"/>
      <c r="B689" s="631" t="s">
        <v>1688</v>
      </c>
      <c r="C689" s="796" t="s">
        <v>982</v>
      </c>
      <c r="D689" s="796">
        <v>6129</v>
      </c>
      <c r="E689" s="817"/>
    </row>
    <row r="690" spans="1:5" ht="15" x14ac:dyDescent="0.25">
      <c r="A690" s="764"/>
      <c r="B690" s="631" t="s">
        <v>1689</v>
      </c>
      <c r="C690" s="796" t="s">
        <v>1690</v>
      </c>
      <c r="D690" s="796">
        <v>1021.5</v>
      </c>
      <c r="E690" s="817"/>
    </row>
    <row r="691" spans="1:5" ht="15" x14ac:dyDescent="0.25">
      <c r="A691" s="764"/>
      <c r="B691" s="631" t="s">
        <v>1797</v>
      </c>
      <c r="C691" s="796" t="s">
        <v>982</v>
      </c>
      <c r="D691" s="796">
        <v>61290</v>
      </c>
      <c r="E691" s="817"/>
    </row>
    <row r="692" spans="1:5" ht="15" x14ac:dyDescent="0.25">
      <c r="A692" s="764"/>
      <c r="B692" s="631" t="s">
        <v>1805</v>
      </c>
      <c r="C692" s="796" t="s">
        <v>1333</v>
      </c>
      <c r="D692" s="796">
        <v>18387</v>
      </c>
      <c r="E692" s="817"/>
    </row>
    <row r="693" spans="1:5" ht="15" x14ac:dyDescent="0.25">
      <c r="A693" s="764"/>
      <c r="B693" s="631" t="s">
        <v>1808</v>
      </c>
      <c r="C693" s="796" t="s">
        <v>1809</v>
      </c>
      <c r="D693" s="796">
        <v>14592.73</v>
      </c>
      <c r="E693" s="817"/>
    </row>
    <row r="694" spans="1:5" ht="15" x14ac:dyDescent="0.25">
      <c r="A694" s="764"/>
      <c r="B694" s="631" t="s">
        <v>1810</v>
      </c>
      <c r="C694" s="796" t="s">
        <v>1811</v>
      </c>
      <c r="D694" s="796">
        <v>11674.1</v>
      </c>
      <c r="E694" s="817"/>
    </row>
    <row r="695" spans="1:5" ht="15" x14ac:dyDescent="0.25">
      <c r="A695" s="764"/>
      <c r="B695" s="631" t="s">
        <v>1751</v>
      </c>
      <c r="C695" s="796" t="s">
        <v>982</v>
      </c>
      <c r="D695" s="796">
        <v>24516</v>
      </c>
      <c r="E695" s="817"/>
    </row>
    <row r="696" spans="1:5" ht="15" x14ac:dyDescent="0.25">
      <c r="A696" s="764"/>
      <c r="B696" s="631" t="s">
        <v>1752</v>
      </c>
      <c r="C696" s="796" t="s">
        <v>1244</v>
      </c>
      <c r="D696" s="796">
        <v>12258</v>
      </c>
      <c r="E696" s="817"/>
    </row>
    <row r="697" spans="1:5" ht="15" x14ac:dyDescent="0.25">
      <c r="A697" s="764"/>
      <c r="B697" s="631" t="s">
        <v>1753</v>
      </c>
      <c r="C697" s="796" t="s">
        <v>982</v>
      </c>
      <c r="D697" s="796">
        <v>20430</v>
      </c>
      <c r="E697" s="817"/>
    </row>
    <row r="698" spans="1:5" ht="15" x14ac:dyDescent="0.25">
      <c r="A698" s="764"/>
      <c r="B698" s="631" t="s">
        <v>1754</v>
      </c>
      <c r="C698" s="796" t="s">
        <v>982</v>
      </c>
      <c r="D698" s="796">
        <v>126666</v>
      </c>
      <c r="E698" s="817"/>
    </row>
    <row r="699" spans="1:5" ht="15" x14ac:dyDescent="0.25">
      <c r="A699" s="764"/>
      <c r="B699" s="631" t="s">
        <v>1755</v>
      </c>
      <c r="C699" s="796" t="s">
        <v>1756</v>
      </c>
      <c r="D699" s="796">
        <v>77634</v>
      </c>
      <c r="E699" s="817"/>
    </row>
    <row r="700" spans="1:5" ht="15" x14ac:dyDescent="0.25">
      <c r="A700" s="764"/>
      <c r="B700" s="631" t="s">
        <v>1757</v>
      </c>
      <c r="C700" s="796" t="s">
        <v>1758</v>
      </c>
      <c r="D700" s="796">
        <v>4086</v>
      </c>
      <c r="E700" s="817"/>
    </row>
    <row r="701" spans="1:5" ht="15" x14ac:dyDescent="0.25">
      <c r="A701" s="764"/>
      <c r="B701" s="631" t="s">
        <v>1759</v>
      </c>
      <c r="C701" s="796" t="s">
        <v>1760</v>
      </c>
      <c r="D701" s="796">
        <v>8172</v>
      </c>
      <c r="E701" s="817"/>
    </row>
    <row r="702" spans="1:5" ht="15" x14ac:dyDescent="0.25">
      <c r="A702" s="764"/>
      <c r="B702" s="631" t="s">
        <v>1761</v>
      </c>
      <c r="C702" s="796" t="s">
        <v>1762</v>
      </c>
      <c r="D702" s="796">
        <v>102150</v>
      </c>
      <c r="E702" s="817"/>
    </row>
    <row r="703" spans="1:5" ht="15" x14ac:dyDescent="0.25">
      <c r="A703" s="764"/>
      <c r="B703" s="631" t="s">
        <v>1763</v>
      </c>
      <c r="C703" s="796" t="s">
        <v>1764</v>
      </c>
      <c r="D703" s="796">
        <v>129824.08</v>
      </c>
      <c r="E703" s="817"/>
    </row>
    <row r="704" spans="1:5" ht="15" x14ac:dyDescent="0.25">
      <c r="A704" s="764"/>
      <c r="B704" s="631" t="s">
        <v>1765</v>
      </c>
      <c r="C704" s="796" t="s">
        <v>1251</v>
      </c>
      <c r="D704" s="796">
        <v>65376</v>
      </c>
      <c r="E704" s="817"/>
    </row>
    <row r="705" spans="1:5" ht="15" x14ac:dyDescent="0.25">
      <c r="A705" s="764"/>
      <c r="B705" s="631" t="s">
        <v>1766</v>
      </c>
      <c r="C705" s="796" t="s">
        <v>1767</v>
      </c>
      <c r="D705" s="796">
        <v>26559</v>
      </c>
      <c r="E705" s="817"/>
    </row>
    <row r="706" spans="1:5" ht="15" x14ac:dyDescent="0.25">
      <c r="A706" s="764"/>
      <c r="B706" s="631" t="s">
        <v>1768</v>
      </c>
      <c r="C706" s="796" t="s">
        <v>1769</v>
      </c>
      <c r="D706" s="796">
        <v>106236</v>
      </c>
      <c r="E706" s="817"/>
    </row>
    <row r="707" spans="1:5" ht="15" x14ac:dyDescent="0.25">
      <c r="A707" s="764"/>
      <c r="B707" s="631" t="s">
        <v>1770</v>
      </c>
      <c r="C707" s="796" t="s">
        <v>1319</v>
      </c>
      <c r="D707" s="796">
        <v>449460</v>
      </c>
      <c r="E707" s="817"/>
    </row>
    <row r="708" spans="1:5" ht="15" x14ac:dyDescent="0.25">
      <c r="A708" s="764"/>
      <c r="B708" s="631" t="s">
        <v>1771</v>
      </c>
      <c r="C708" s="796" t="s">
        <v>982</v>
      </c>
      <c r="D708" s="796">
        <v>28602</v>
      </c>
      <c r="E708" s="817"/>
    </row>
    <row r="709" spans="1:5" ht="15" x14ac:dyDescent="0.25">
      <c r="A709" s="764"/>
      <c r="B709" s="631" t="s">
        <v>1772</v>
      </c>
      <c r="C709" s="796" t="s">
        <v>1773</v>
      </c>
      <c r="D709" s="796">
        <v>44946</v>
      </c>
      <c r="E709" s="817"/>
    </row>
    <row r="710" spans="1:5" ht="15" x14ac:dyDescent="0.25">
      <c r="A710" s="764"/>
      <c r="B710" s="631" t="s">
        <v>1774</v>
      </c>
      <c r="C710" s="796" t="s">
        <v>1510</v>
      </c>
      <c r="D710" s="796">
        <v>25537.5</v>
      </c>
      <c r="E710" s="817"/>
    </row>
    <row r="711" spans="1:5" ht="15" x14ac:dyDescent="0.25">
      <c r="A711" s="764"/>
      <c r="B711" s="631" t="s">
        <v>1775</v>
      </c>
      <c r="C711" s="796" t="s">
        <v>1776</v>
      </c>
      <c r="D711" s="796">
        <v>14301</v>
      </c>
      <c r="E711" s="817"/>
    </row>
    <row r="712" spans="1:5" ht="15" x14ac:dyDescent="0.25">
      <c r="A712" s="764"/>
      <c r="B712" s="631" t="s">
        <v>1779</v>
      </c>
      <c r="C712" s="796" t="s">
        <v>1403</v>
      </c>
      <c r="D712" s="796">
        <v>3268.8</v>
      </c>
      <c r="E712" s="817"/>
    </row>
    <row r="713" spans="1:5" ht="15" x14ac:dyDescent="0.25">
      <c r="A713" s="764"/>
      <c r="B713" s="631" t="s">
        <v>1838</v>
      </c>
      <c r="C713" s="796" t="s">
        <v>982</v>
      </c>
      <c r="D713" s="796">
        <v>326880</v>
      </c>
      <c r="E713" s="817"/>
    </row>
    <row r="714" spans="1:5" ht="15" x14ac:dyDescent="0.25">
      <c r="A714" s="764"/>
      <c r="B714" s="631" t="s">
        <v>1812</v>
      </c>
      <c r="C714" s="796" t="s">
        <v>982</v>
      </c>
      <c r="D714" s="796">
        <v>11674.1</v>
      </c>
      <c r="E714" s="817"/>
    </row>
    <row r="715" spans="1:5" ht="15" x14ac:dyDescent="0.25">
      <c r="A715" s="764"/>
      <c r="B715" s="631" t="s">
        <v>1786</v>
      </c>
      <c r="C715" s="796" t="s">
        <v>1319</v>
      </c>
      <c r="D715" s="796">
        <v>18387</v>
      </c>
      <c r="E715" s="817"/>
    </row>
    <row r="716" spans="1:5" ht="15" x14ac:dyDescent="0.25">
      <c r="A716" s="764"/>
      <c r="B716" s="631" t="s">
        <v>1781</v>
      </c>
      <c r="C716" s="796" t="s">
        <v>982</v>
      </c>
      <c r="D716" s="796">
        <v>16344</v>
      </c>
      <c r="E716" s="817"/>
    </row>
    <row r="717" spans="1:5" ht="15" x14ac:dyDescent="0.25">
      <c r="A717" s="764"/>
      <c r="B717" s="631" t="s">
        <v>1782</v>
      </c>
      <c r="C717" s="796" t="s">
        <v>1783</v>
      </c>
      <c r="D717" s="796">
        <v>40860</v>
      </c>
      <c r="E717" s="817"/>
    </row>
    <row r="718" spans="1:5" ht="15" x14ac:dyDescent="0.25">
      <c r="A718" s="764"/>
      <c r="B718" s="631" t="s">
        <v>1784</v>
      </c>
      <c r="C718" s="796" t="s">
        <v>1785</v>
      </c>
      <c r="D718" s="796">
        <v>22473</v>
      </c>
      <c r="E718" s="817"/>
    </row>
    <row r="719" spans="1:5" ht="15" x14ac:dyDescent="0.25">
      <c r="A719" s="764"/>
      <c r="B719" s="631" t="s">
        <v>1787</v>
      </c>
      <c r="C719" s="796" t="s">
        <v>982</v>
      </c>
      <c r="D719" s="796">
        <v>12258</v>
      </c>
      <c r="E719" s="817"/>
    </row>
    <row r="720" spans="1:5" ht="15" x14ac:dyDescent="0.25">
      <c r="A720" s="764"/>
      <c r="B720" s="631" t="s">
        <v>1788</v>
      </c>
      <c r="C720" s="796" t="s">
        <v>1789</v>
      </c>
      <c r="D720" s="796">
        <v>46989</v>
      </c>
      <c r="E720" s="817"/>
    </row>
    <row r="721" spans="1:5" ht="15" x14ac:dyDescent="0.25">
      <c r="A721" s="764"/>
      <c r="B721" s="631" t="s">
        <v>1790</v>
      </c>
      <c r="C721" s="796" t="s">
        <v>1261</v>
      </c>
      <c r="D721" s="796">
        <v>3064.5</v>
      </c>
      <c r="E721" s="817"/>
    </row>
    <row r="722" spans="1:5" ht="15" x14ac:dyDescent="0.25">
      <c r="A722" s="764"/>
      <c r="B722" s="631" t="s">
        <v>1791</v>
      </c>
      <c r="C722" s="796" t="s">
        <v>1403</v>
      </c>
      <c r="D722" s="796">
        <v>204.3</v>
      </c>
      <c r="E722" s="817"/>
    </row>
    <row r="723" spans="1:5" ht="15" x14ac:dyDescent="0.25">
      <c r="A723" s="764"/>
      <c r="B723" s="631" t="s">
        <v>1792</v>
      </c>
      <c r="C723" s="796" t="s">
        <v>982</v>
      </c>
      <c r="D723" s="796">
        <v>1021.5</v>
      </c>
      <c r="E723" s="817"/>
    </row>
    <row r="724" spans="1:5" ht="15" x14ac:dyDescent="0.25">
      <c r="A724" s="764"/>
      <c r="B724" s="631" t="s">
        <v>1793</v>
      </c>
      <c r="C724" s="796" t="s">
        <v>1263</v>
      </c>
      <c r="D724" s="796">
        <v>612.9</v>
      </c>
      <c r="E724" s="817"/>
    </row>
    <row r="725" spans="1:5" ht="15" x14ac:dyDescent="0.25">
      <c r="A725" s="764"/>
      <c r="B725" s="631" t="s">
        <v>1794</v>
      </c>
      <c r="C725" s="796" t="s">
        <v>982</v>
      </c>
      <c r="D725" s="796">
        <v>34731</v>
      </c>
      <c r="E725" s="817"/>
    </row>
    <row r="726" spans="1:5" ht="15" x14ac:dyDescent="0.25">
      <c r="A726" s="764"/>
      <c r="B726" s="631" t="s">
        <v>1795</v>
      </c>
      <c r="C726" s="796" t="s">
        <v>1246</v>
      </c>
      <c r="D726" s="796">
        <v>9728.5499999999993</v>
      </c>
      <c r="E726" s="817"/>
    </row>
    <row r="727" spans="1:5" ht="15" x14ac:dyDescent="0.25">
      <c r="A727" s="764"/>
      <c r="B727" s="631" t="s">
        <v>1796</v>
      </c>
      <c r="C727" s="796" t="s">
        <v>982</v>
      </c>
      <c r="D727" s="796">
        <v>18484.25</v>
      </c>
      <c r="E727" s="817"/>
    </row>
    <row r="728" spans="1:5" ht="15" x14ac:dyDescent="0.25">
      <c r="A728" s="764"/>
      <c r="B728" s="631" t="s">
        <v>1798</v>
      </c>
      <c r="C728" s="796" t="s">
        <v>1799</v>
      </c>
      <c r="D728" s="796">
        <v>71505</v>
      </c>
      <c r="E728" s="817"/>
    </row>
    <row r="729" spans="1:5" ht="15" x14ac:dyDescent="0.25">
      <c r="A729" s="764"/>
      <c r="B729" s="631" t="s">
        <v>1800</v>
      </c>
      <c r="C729" s="796" t="s">
        <v>982</v>
      </c>
      <c r="D729" s="796">
        <v>8172</v>
      </c>
      <c r="E729" s="817"/>
    </row>
    <row r="730" spans="1:5" ht="15" x14ac:dyDescent="0.25">
      <c r="A730" s="764"/>
      <c r="B730" s="631" t="s">
        <v>1801</v>
      </c>
      <c r="C730" s="796" t="s">
        <v>1401</v>
      </c>
      <c r="D730" s="796">
        <v>6129</v>
      </c>
      <c r="E730" s="817"/>
    </row>
    <row r="731" spans="1:5" ht="15" x14ac:dyDescent="0.25">
      <c r="A731" s="764"/>
      <c r="B731" s="631" t="s">
        <v>1802</v>
      </c>
      <c r="C731" s="796" t="s">
        <v>1297</v>
      </c>
      <c r="D731" s="796">
        <v>117472.5</v>
      </c>
      <c r="E731" s="817"/>
    </row>
    <row r="732" spans="1:5" ht="15" x14ac:dyDescent="0.25">
      <c r="A732" s="764"/>
      <c r="B732" s="631" t="s">
        <v>1803</v>
      </c>
      <c r="C732" s="796" t="s">
        <v>1804</v>
      </c>
      <c r="D732" s="796">
        <v>10215</v>
      </c>
      <c r="E732" s="817"/>
    </row>
    <row r="733" spans="1:5" ht="15" x14ac:dyDescent="0.25">
      <c r="A733" s="764"/>
      <c r="B733" s="631" t="s">
        <v>1806</v>
      </c>
      <c r="C733" s="796" t="s">
        <v>982</v>
      </c>
      <c r="D733" s="796">
        <v>36774</v>
      </c>
      <c r="E733" s="817"/>
    </row>
    <row r="734" spans="1:5" ht="15" x14ac:dyDescent="0.25">
      <c r="A734" s="764"/>
      <c r="B734" s="631" t="s">
        <v>1807</v>
      </c>
      <c r="C734" s="796" t="s">
        <v>1263</v>
      </c>
      <c r="D734" s="796">
        <v>28602</v>
      </c>
      <c r="E734" s="817"/>
    </row>
    <row r="735" spans="1:5" ht="15" x14ac:dyDescent="0.25">
      <c r="A735" s="764"/>
      <c r="B735" s="631" t="s">
        <v>1780</v>
      </c>
      <c r="C735" s="796" t="s">
        <v>1778</v>
      </c>
      <c r="D735" s="796">
        <v>69462</v>
      </c>
      <c r="E735" s="817"/>
    </row>
    <row r="736" spans="1:5" ht="15" x14ac:dyDescent="0.25">
      <c r="A736" s="764"/>
      <c r="B736" s="631" t="s">
        <v>1748</v>
      </c>
      <c r="C736" s="796" t="s">
        <v>1749</v>
      </c>
      <c r="D736" s="796">
        <v>14301</v>
      </c>
      <c r="E736" s="817"/>
    </row>
    <row r="737" spans="1:5" ht="15" x14ac:dyDescent="0.25">
      <c r="A737" s="764"/>
      <c r="B737" s="631" t="s">
        <v>1750</v>
      </c>
      <c r="C737" s="796" t="s">
        <v>1251</v>
      </c>
      <c r="D737" s="796">
        <v>20430</v>
      </c>
      <c r="E737" s="817"/>
    </row>
    <row r="738" spans="1:5" ht="15" x14ac:dyDescent="0.25">
      <c r="A738" s="764"/>
      <c r="B738" s="631" t="s">
        <v>1815</v>
      </c>
      <c r="C738" s="796" t="s">
        <v>1251</v>
      </c>
      <c r="D738" s="796">
        <v>612.9</v>
      </c>
      <c r="E738" s="817"/>
    </row>
    <row r="739" spans="1:5" ht="15" x14ac:dyDescent="0.25">
      <c r="A739" s="764"/>
      <c r="B739" s="631" t="s">
        <v>1816</v>
      </c>
      <c r="C739" s="796" t="s">
        <v>1246</v>
      </c>
      <c r="D739" s="796">
        <v>20430</v>
      </c>
      <c r="E739" s="817"/>
    </row>
    <row r="740" spans="1:5" ht="15" x14ac:dyDescent="0.25">
      <c r="A740" s="764"/>
      <c r="B740" s="631" t="s">
        <v>1817</v>
      </c>
      <c r="C740" s="796" t="s">
        <v>1263</v>
      </c>
      <c r="D740" s="796">
        <v>48642.78</v>
      </c>
      <c r="E740" s="817"/>
    </row>
    <row r="741" spans="1:5" ht="15" x14ac:dyDescent="0.25">
      <c r="A741" s="764"/>
      <c r="B741" s="631" t="s">
        <v>1818</v>
      </c>
      <c r="C741" s="796" t="s">
        <v>982</v>
      </c>
      <c r="D741" s="796">
        <v>449460</v>
      </c>
      <c r="E741" s="817"/>
    </row>
    <row r="742" spans="1:5" ht="15" x14ac:dyDescent="0.25">
      <c r="A742" s="764"/>
      <c r="B742" s="631" t="s">
        <v>1819</v>
      </c>
      <c r="C742" s="796" t="s">
        <v>982</v>
      </c>
      <c r="D742" s="796">
        <v>92731.43</v>
      </c>
      <c r="E742" s="817"/>
    </row>
    <row r="743" spans="1:5" ht="15" x14ac:dyDescent="0.25">
      <c r="A743" s="764"/>
      <c r="B743" s="631" t="s">
        <v>1820</v>
      </c>
      <c r="C743" s="796" t="s">
        <v>1821</v>
      </c>
      <c r="D743" s="796">
        <v>112365</v>
      </c>
      <c r="E743" s="817"/>
    </row>
    <row r="744" spans="1:5" ht="15" x14ac:dyDescent="0.25">
      <c r="A744" s="764"/>
      <c r="B744" s="631" t="s">
        <v>1822</v>
      </c>
      <c r="C744" s="796" t="s">
        <v>1403</v>
      </c>
      <c r="D744" s="796">
        <v>408.6</v>
      </c>
      <c r="E744" s="817"/>
    </row>
    <row r="745" spans="1:5" ht="15" x14ac:dyDescent="0.25">
      <c r="A745" s="764"/>
      <c r="B745" s="631" t="s">
        <v>1823</v>
      </c>
      <c r="C745" s="796" t="s">
        <v>1244</v>
      </c>
      <c r="D745" s="796">
        <v>12258</v>
      </c>
      <c r="E745" s="817"/>
    </row>
    <row r="746" spans="1:5" ht="15" x14ac:dyDescent="0.25">
      <c r="A746" s="764"/>
      <c r="B746" s="631" t="s">
        <v>1824</v>
      </c>
      <c r="C746" s="796" t="s">
        <v>1825</v>
      </c>
      <c r="D746" s="796">
        <v>222555.59</v>
      </c>
      <c r="E746" s="817"/>
    </row>
    <row r="747" spans="1:5" ht="15" x14ac:dyDescent="0.25">
      <c r="A747" s="764"/>
      <c r="B747" s="631" t="s">
        <v>1826</v>
      </c>
      <c r="C747" s="796" t="s">
        <v>982</v>
      </c>
      <c r="D747" s="796">
        <v>204300</v>
      </c>
      <c r="E747" s="817"/>
    </row>
    <row r="748" spans="1:5" ht="15" x14ac:dyDescent="0.25">
      <c r="A748" s="764"/>
      <c r="B748" s="631" t="s">
        <v>1827</v>
      </c>
      <c r="C748" s="796" t="s">
        <v>982</v>
      </c>
      <c r="D748" s="796">
        <v>1634.4</v>
      </c>
      <c r="E748" s="817"/>
    </row>
    <row r="749" spans="1:5" ht="15" x14ac:dyDescent="0.25">
      <c r="A749" s="764"/>
      <c r="B749" s="631" t="s">
        <v>1828</v>
      </c>
      <c r="C749" s="796" t="s">
        <v>1263</v>
      </c>
      <c r="D749" s="796">
        <v>8172</v>
      </c>
      <c r="E749" s="817"/>
    </row>
    <row r="750" spans="1:5" ht="15" x14ac:dyDescent="0.25">
      <c r="A750" s="764"/>
      <c r="B750" s="631" t="s">
        <v>1829</v>
      </c>
      <c r="C750" s="796" t="s">
        <v>1261</v>
      </c>
      <c r="D750" s="796">
        <v>408.6</v>
      </c>
      <c r="E750" s="817"/>
    </row>
    <row r="751" spans="1:5" ht="15" x14ac:dyDescent="0.25">
      <c r="A751" s="764"/>
      <c r="B751" s="631" t="s">
        <v>1830</v>
      </c>
      <c r="C751" s="796" t="s">
        <v>1831</v>
      </c>
      <c r="D751" s="796">
        <v>2451.6</v>
      </c>
      <c r="E751" s="817"/>
    </row>
    <row r="752" spans="1:5" ht="15" x14ac:dyDescent="0.25">
      <c r="A752" s="764"/>
      <c r="B752" s="631" t="s">
        <v>1832</v>
      </c>
      <c r="C752" s="796" t="s">
        <v>1833</v>
      </c>
      <c r="D752" s="796">
        <v>20430</v>
      </c>
      <c r="E752" s="817"/>
    </row>
    <row r="753" spans="1:5" ht="15" x14ac:dyDescent="0.25">
      <c r="A753" s="764"/>
      <c r="B753" s="631" t="s">
        <v>1834</v>
      </c>
      <c r="C753" s="796" t="s">
        <v>982</v>
      </c>
      <c r="D753" s="796">
        <v>81720</v>
      </c>
      <c r="E753" s="817"/>
    </row>
    <row r="754" spans="1:5" ht="15" x14ac:dyDescent="0.25">
      <c r="A754" s="764"/>
      <c r="B754" s="631" t="s">
        <v>1835</v>
      </c>
      <c r="C754" s="796" t="s">
        <v>982</v>
      </c>
      <c r="D754" s="796">
        <v>16344</v>
      </c>
      <c r="E754" s="817"/>
    </row>
    <row r="755" spans="1:5" ht="15" x14ac:dyDescent="0.25">
      <c r="A755" s="764"/>
      <c r="B755" s="631" t="s">
        <v>1665</v>
      </c>
      <c r="C755" s="796" t="s">
        <v>1651</v>
      </c>
      <c r="D755" s="796">
        <v>10215</v>
      </c>
      <c r="E755" s="817"/>
    </row>
    <row r="756" spans="1:5" ht="15" x14ac:dyDescent="0.25">
      <c r="A756" s="764"/>
      <c r="B756" s="631" t="s">
        <v>1814</v>
      </c>
      <c r="C756" s="796" t="s">
        <v>1263</v>
      </c>
      <c r="D756" s="796">
        <v>4086</v>
      </c>
      <c r="E756" s="817"/>
    </row>
    <row r="757" spans="1:5" ht="15" x14ac:dyDescent="0.25">
      <c r="A757" s="764"/>
      <c r="B757" s="631" t="s">
        <v>1839</v>
      </c>
      <c r="C757" s="796" t="s">
        <v>1297</v>
      </c>
      <c r="D757" s="796">
        <v>234945</v>
      </c>
      <c r="E757" s="817"/>
    </row>
    <row r="758" spans="1:5" ht="15" x14ac:dyDescent="0.25">
      <c r="A758" s="764"/>
      <c r="B758" s="631" t="s">
        <v>1840</v>
      </c>
      <c r="C758" s="796" t="s">
        <v>982</v>
      </c>
      <c r="D758" s="796">
        <v>102150</v>
      </c>
      <c r="E758" s="817"/>
    </row>
    <row r="759" spans="1:5" ht="15" x14ac:dyDescent="0.25">
      <c r="A759" s="764"/>
      <c r="B759" s="631" t="s">
        <v>1841</v>
      </c>
      <c r="C759" s="796" t="s">
        <v>1251</v>
      </c>
      <c r="D759" s="796">
        <v>4903.2</v>
      </c>
      <c r="E759" s="817"/>
    </row>
    <row r="760" spans="1:5" ht="15" x14ac:dyDescent="0.25">
      <c r="A760" s="764"/>
      <c r="B760" s="631" t="s">
        <v>1842</v>
      </c>
      <c r="C760" s="796" t="s">
        <v>982</v>
      </c>
      <c r="D760" s="796">
        <v>1430.1</v>
      </c>
      <c r="E760" s="817"/>
    </row>
    <row r="761" spans="1:5" ht="15" x14ac:dyDescent="0.25">
      <c r="A761" s="764"/>
      <c r="B761" s="631" t="s">
        <v>1843</v>
      </c>
      <c r="C761" s="796" t="s">
        <v>1251</v>
      </c>
      <c r="D761" s="796">
        <v>3677.4</v>
      </c>
      <c r="E761" s="817"/>
    </row>
    <row r="762" spans="1:5" ht="15" x14ac:dyDescent="0.25">
      <c r="A762" s="764"/>
      <c r="B762" s="631" t="s">
        <v>1844</v>
      </c>
      <c r="C762" s="796" t="s">
        <v>982</v>
      </c>
      <c r="D762" s="796">
        <v>18484.25</v>
      </c>
      <c r="E762" s="817"/>
    </row>
    <row r="763" spans="1:5" ht="15" x14ac:dyDescent="0.25">
      <c r="A763" s="764"/>
      <c r="B763" s="631" t="s">
        <v>1845</v>
      </c>
      <c r="C763" s="796" t="s">
        <v>1846</v>
      </c>
      <c r="D763" s="796">
        <v>76612.5</v>
      </c>
      <c r="E763" s="817"/>
    </row>
    <row r="764" spans="1:5" ht="15" x14ac:dyDescent="0.25">
      <c r="A764" s="764"/>
      <c r="B764" s="631" t="s">
        <v>1847</v>
      </c>
      <c r="C764" s="796" t="s">
        <v>982</v>
      </c>
      <c r="D764" s="796">
        <v>10215</v>
      </c>
      <c r="E764" s="817"/>
    </row>
    <row r="765" spans="1:5" ht="15" x14ac:dyDescent="0.25">
      <c r="A765" s="764"/>
      <c r="B765" s="631" t="s">
        <v>1848</v>
      </c>
      <c r="C765" s="796" t="s">
        <v>1849</v>
      </c>
      <c r="D765" s="796">
        <v>10215</v>
      </c>
      <c r="E765" s="817"/>
    </row>
    <row r="766" spans="1:5" ht="15" x14ac:dyDescent="0.25">
      <c r="A766" s="764"/>
      <c r="B766" s="631" t="s">
        <v>1850</v>
      </c>
      <c r="C766" s="796" t="s">
        <v>1249</v>
      </c>
      <c r="D766" s="796">
        <v>18387</v>
      </c>
      <c r="E766" s="817"/>
    </row>
    <row r="767" spans="1:5" ht="15" x14ac:dyDescent="0.25">
      <c r="A767" s="764"/>
      <c r="B767" s="631" t="s">
        <v>1851</v>
      </c>
      <c r="C767" s="796" t="s">
        <v>982</v>
      </c>
      <c r="D767" s="796">
        <v>129824.08</v>
      </c>
      <c r="E767" s="817"/>
    </row>
    <row r="768" spans="1:5" ht="15" x14ac:dyDescent="0.25">
      <c r="A768" s="764"/>
      <c r="B768" s="631" t="s">
        <v>1852</v>
      </c>
      <c r="C768" s="796" t="s">
        <v>1853</v>
      </c>
      <c r="D768" s="796">
        <v>51075</v>
      </c>
      <c r="E768" s="817"/>
    </row>
    <row r="769" spans="1:5" ht="15" x14ac:dyDescent="0.25">
      <c r="A769" s="764"/>
      <c r="B769" s="631" t="s">
        <v>1855</v>
      </c>
      <c r="C769" s="796" t="s">
        <v>1470</v>
      </c>
      <c r="D769" s="796">
        <v>980640</v>
      </c>
      <c r="E769" s="817"/>
    </row>
    <row r="770" spans="1:5" ht="15" x14ac:dyDescent="0.25">
      <c r="A770" s="764"/>
      <c r="B770" s="631" t="s">
        <v>1856</v>
      </c>
      <c r="C770" s="796" t="s">
        <v>1857</v>
      </c>
      <c r="D770" s="796">
        <v>75591</v>
      </c>
      <c r="E770" s="817"/>
    </row>
    <row r="771" spans="1:5" ht="15" x14ac:dyDescent="0.25">
      <c r="A771" s="764"/>
      <c r="B771" s="631" t="s">
        <v>1858</v>
      </c>
      <c r="C771" s="796" t="s">
        <v>1859</v>
      </c>
      <c r="D771" s="796">
        <v>14301</v>
      </c>
      <c r="E771" s="817"/>
    </row>
    <row r="772" spans="1:5" ht="15" x14ac:dyDescent="0.25">
      <c r="A772" s="764"/>
      <c r="B772" s="631" t="s">
        <v>1860</v>
      </c>
      <c r="C772" s="796" t="s">
        <v>1251</v>
      </c>
      <c r="D772" s="796">
        <v>4086</v>
      </c>
      <c r="E772" s="817"/>
    </row>
    <row r="773" spans="1:5" ht="15" x14ac:dyDescent="0.25">
      <c r="A773" s="764"/>
      <c r="B773" s="631" t="s">
        <v>1861</v>
      </c>
      <c r="C773" s="796" t="s">
        <v>1261</v>
      </c>
      <c r="D773" s="796">
        <v>20430</v>
      </c>
      <c r="E773" s="817"/>
    </row>
    <row r="774" spans="1:5" ht="15" x14ac:dyDescent="0.25">
      <c r="A774" s="764"/>
      <c r="B774" s="631" t="s">
        <v>1862</v>
      </c>
      <c r="C774" s="796" t="s">
        <v>1651</v>
      </c>
      <c r="D774" s="796">
        <v>20430</v>
      </c>
      <c r="E774" s="817"/>
    </row>
    <row r="775" spans="1:5" ht="15" x14ac:dyDescent="0.25">
      <c r="A775" s="764"/>
      <c r="B775" s="631" t="s">
        <v>1863</v>
      </c>
      <c r="C775" s="796" t="s">
        <v>1246</v>
      </c>
      <c r="D775" s="796">
        <v>3064.5</v>
      </c>
      <c r="E775" s="817"/>
    </row>
    <row r="776" spans="1:5" ht="15" x14ac:dyDescent="0.25">
      <c r="A776" s="764"/>
      <c r="B776" s="631" t="s">
        <v>1864</v>
      </c>
      <c r="C776" s="796" t="s">
        <v>1244</v>
      </c>
      <c r="D776" s="796">
        <v>12258</v>
      </c>
      <c r="E776" s="817"/>
    </row>
    <row r="777" spans="1:5" ht="15" x14ac:dyDescent="0.25">
      <c r="A777" s="764"/>
      <c r="B777" s="631" t="s">
        <v>1837</v>
      </c>
      <c r="C777" s="796" t="s">
        <v>982</v>
      </c>
      <c r="D777" s="796">
        <v>1532250</v>
      </c>
      <c r="E777" s="817"/>
    </row>
    <row r="778" spans="1:5" ht="15" x14ac:dyDescent="0.25">
      <c r="A778" s="764"/>
      <c r="B778" s="631" t="s">
        <v>1813</v>
      </c>
      <c r="C778" s="796" t="s">
        <v>1251</v>
      </c>
      <c r="D778" s="796">
        <v>4903.2</v>
      </c>
      <c r="E778" s="817"/>
    </row>
    <row r="779" spans="1:5" ht="15" x14ac:dyDescent="0.25">
      <c r="A779" s="764"/>
      <c r="B779" s="631" t="s">
        <v>1874</v>
      </c>
      <c r="C779" s="796" t="s">
        <v>1403</v>
      </c>
      <c r="D779" s="796">
        <v>4086</v>
      </c>
      <c r="E779" s="817"/>
    </row>
    <row r="780" spans="1:5" ht="15" x14ac:dyDescent="0.25">
      <c r="A780" s="764"/>
      <c r="B780" s="631" t="s">
        <v>1875</v>
      </c>
      <c r="C780" s="796" t="s">
        <v>1319</v>
      </c>
      <c r="D780" s="796">
        <v>24516</v>
      </c>
      <c r="E780" s="817"/>
    </row>
    <row r="781" spans="1:5" ht="15" x14ac:dyDescent="0.25">
      <c r="A781" s="764"/>
      <c r="B781" s="631" t="s">
        <v>1876</v>
      </c>
      <c r="C781" s="796" t="s">
        <v>1877</v>
      </c>
      <c r="D781" s="796">
        <v>370925.95</v>
      </c>
      <c r="E781" s="817"/>
    </row>
    <row r="782" spans="1:5" ht="15" x14ac:dyDescent="0.25">
      <c r="A782" s="764"/>
      <c r="B782" s="631" t="s">
        <v>1878</v>
      </c>
      <c r="C782" s="796" t="s">
        <v>1879</v>
      </c>
      <c r="D782" s="796">
        <v>23348.43</v>
      </c>
      <c r="E782" s="817"/>
    </row>
    <row r="783" spans="1:5" ht="15" x14ac:dyDescent="0.25">
      <c r="A783" s="764"/>
      <c r="B783" s="631" t="s">
        <v>1880</v>
      </c>
      <c r="C783" s="796" t="s">
        <v>1881</v>
      </c>
      <c r="D783" s="796">
        <v>40860</v>
      </c>
      <c r="E783" s="817"/>
    </row>
    <row r="784" spans="1:5" ht="15" x14ac:dyDescent="0.25">
      <c r="A784" s="764"/>
      <c r="B784" s="631" t="s">
        <v>1882</v>
      </c>
      <c r="C784" s="796" t="s">
        <v>1883</v>
      </c>
      <c r="D784" s="796">
        <v>26559</v>
      </c>
      <c r="E784" s="817"/>
    </row>
    <row r="785" spans="1:5" ht="15" x14ac:dyDescent="0.25">
      <c r="A785" s="764"/>
      <c r="B785" s="631" t="s">
        <v>1884</v>
      </c>
      <c r="C785" s="796" t="s">
        <v>1885</v>
      </c>
      <c r="D785" s="796">
        <v>71505</v>
      </c>
      <c r="E785" s="817"/>
    </row>
    <row r="786" spans="1:5" ht="15" x14ac:dyDescent="0.25">
      <c r="A786" s="764"/>
      <c r="B786" s="631" t="s">
        <v>1886</v>
      </c>
      <c r="C786" s="796" t="s">
        <v>1741</v>
      </c>
      <c r="D786" s="796">
        <v>8172</v>
      </c>
      <c r="E786" s="817"/>
    </row>
    <row r="787" spans="1:5" ht="15" x14ac:dyDescent="0.25">
      <c r="A787" s="764"/>
      <c r="B787" s="631" t="s">
        <v>1889</v>
      </c>
      <c r="C787" s="796" t="s">
        <v>982</v>
      </c>
      <c r="D787" s="796">
        <v>9193.5</v>
      </c>
      <c r="E787" s="817"/>
    </row>
    <row r="788" spans="1:5" ht="15" x14ac:dyDescent="0.25">
      <c r="A788" s="764"/>
      <c r="B788" s="631" t="s">
        <v>1890</v>
      </c>
      <c r="C788" s="796" t="s">
        <v>1263</v>
      </c>
      <c r="D788" s="796">
        <v>817.2</v>
      </c>
      <c r="E788" s="817"/>
    </row>
    <row r="789" spans="1:5" ht="15" x14ac:dyDescent="0.25">
      <c r="A789" s="764"/>
      <c r="B789" s="631" t="s">
        <v>1891</v>
      </c>
      <c r="C789" s="796" t="s">
        <v>1246</v>
      </c>
      <c r="D789" s="796">
        <v>817.2</v>
      </c>
      <c r="E789" s="817"/>
    </row>
    <row r="790" spans="1:5" ht="15" x14ac:dyDescent="0.25">
      <c r="A790" s="764"/>
      <c r="B790" s="631" t="s">
        <v>1892</v>
      </c>
      <c r="C790" s="796" t="s">
        <v>1893</v>
      </c>
      <c r="D790" s="796">
        <v>18387</v>
      </c>
      <c r="E790" s="817"/>
    </row>
    <row r="791" spans="1:5" ht="15" x14ac:dyDescent="0.25">
      <c r="A791" s="764"/>
      <c r="B791" s="631" t="s">
        <v>1894</v>
      </c>
      <c r="C791" s="796" t="s">
        <v>1895</v>
      </c>
      <c r="D791" s="796">
        <v>347310</v>
      </c>
      <c r="E791" s="817"/>
    </row>
    <row r="792" spans="1:5" ht="15" x14ac:dyDescent="0.25">
      <c r="A792" s="764"/>
      <c r="B792" s="631" t="s">
        <v>1956</v>
      </c>
      <c r="C792" s="796" t="s">
        <v>982</v>
      </c>
      <c r="D792" s="796">
        <v>18484.25</v>
      </c>
      <c r="E792" s="817"/>
    </row>
    <row r="793" spans="1:5" ht="15" x14ac:dyDescent="0.25">
      <c r="A793" s="764"/>
      <c r="B793" s="631" t="s">
        <v>1957</v>
      </c>
      <c r="C793" s="796" t="s">
        <v>1778</v>
      </c>
      <c r="D793" s="796">
        <v>92731.45</v>
      </c>
      <c r="E793" s="817"/>
    </row>
    <row r="794" spans="1:5" ht="15" x14ac:dyDescent="0.25">
      <c r="A794" s="764"/>
      <c r="B794" s="631" t="s">
        <v>1958</v>
      </c>
      <c r="C794" s="796" t="s">
        <v>1251</v>
      </c>
      <c r="D794" s="796">
        <v>4086</v>
      </c>
      <c r="E794" s="817"/>
    </row>
    <row r="795" spans="1:5" ht="15" x14ac:dyDescent="0.25">
      <c r="A795" s="764"/>
      <c r="B795" s="631" t="s">
        <v>1922</v>
      </c>
      <c r="C795" s="796" t="s">
        <v>1923</v>
      </c>
      <c r="D795" s="796">
        <v>8172</v>
      </c>
      <c r="E795" s="817"/>
    </row>
    <row r="796" spans="1:5" ht="15" x14ac:dyDescent="0.25">
      <c r="A796" s="764"/>
      <c r="B796" s="631" t="s">
        <v>2060</v>
      </c>
      <c r="C796" s="796" t="s">
        <v>982</v>
      </c>
      <c r="D796" s="796">
        <v>408.6</v>
      </c>
      <c r="E796" s="817"/>
    </row>
    <row r="797" spans="1:5" ht="15" x14ac:dyDescent="0.25">
      <c r="A797" s="764"/>
      <c r="B797" s="631" t="s">
        <v>1887</v>
      </c>
      <c r="C797" s="796" t="s">
        <v>1888</v>
      </c>
      <c r="D797" s="796">
        <v>255375</v>
      </c>
      <c r="E797" s="817"/>
    </row>
    <row r="798" spans="1:5" ht="15" x14ac:dyDescent="0.25">
      <c r="A798" s="764"/>
      <c r="B798" s="631" t="s">
        <v>1898</v>
      </c>
      <c r="C798" s="796" t="s">
        <v>1899</v>
      </c>
      <c r="D798" s="796">
        <v>741851.88</v>
      </c>
      <c r="E798" s="817"/>
    </row>
    <row r="799" spans="1:5" ht="15" x14ac:dyDescent="0.25">
      <c r="A799" s="764"/>
      <c r="B799" s="631" t="s">
        <v>1900</v>
      </c>
      <c r="C799" s="796" t="s">
        <v>982</v>
      </c>
      <c r="D799" s="796">
        <v>38817</v>
      </c>
      <c r="E799" s="817"/>
    </row>
    <row r="800" spans="1:5" ht="15" x14ac:dyDescent="0.25">
      <c r="A800" s="764"/>
      <c r="B800" s="631" t="s">
        <v>1927</v>
      </c>
      <c r="C800" s="796" t="s">
        <v>982</v>
      </c>
      <c r="D800" s="796">
        <v>19408.5</v>
      </c>
      <c r="E800" s="817"/>
    </row>
    <row r="801" spans="1:5" ht="15" x14ac:dyDescent="0.25">
      <c r="A801" s="764"/>
      <c r="B801" s="631" t="s">
        <v>1928</v>
      </c>
      <c r="C801" s="796" t="s">
        <v>982</v>
      </c>
      <c r="D801" s="796">
        <v>11236.5</v>
      </c>
      <c r="E801" s="817"/>
    </row>
    <row r="802" spans="1:5" ht="15" x14ac:dyDescent="0.25">
      <c r="A802" s="764"/>
      <c r="B802" s="631" t="s">
        <v>1872</v>
      </c>
      <c r="C802" s="796" t="s">
        <v>1873</v>
      </c>
      <c r="D802" s="796">
        <v>2043</v>
      </c>
      <c r="E802" s="817"/>
    </row>
    <row r="803" spans="1:5" ht="15" x14ac:dyDescent="0.25">
      <c r="A803" s="764"/>
      <c r="B803" s="631" t="s">
        <v>1901</v>
      </c>
      <c r="C803" s="796" t="s">
        <v>1536</v>
      </c>
      <c r="D803" s="796">
        <v>9193.5</v>
      </c>
      <c r="E803" s="817"/>
    </row>
    <row r="804" spans="1:5" ht="15" x14ac:dyDescent="0.25">
      <c r="A804" s="764"/>
      <c r="B804" s="631" t="s">
        <v>1902</v>
      </c>
      <c r="C804" s="796" t="s">
        <v>1251</v>
      </c>
      <c r="D804" s="796">
        <v>6741.9</v>
      </c>
      <c r="E804" s="817"/>
    </row>
    <row r="805" spans="1:5" ht="15" x14ac:dyDescent="0.25">
      <c r="A805" s="764"/>
      <c r="B805" s="631" t="s">
        <v>1903</v>
      </c>
      <c r="C805" s="796" t="s">
        <v>1904</v>
      </c>
      <c r="D805" s="796">
        <v>24516</v>
      </c>
      <c r="E805" s="817"/>
    </row>
    <row r="806" spans="1:5" ht="15" x14ac:dyDescent="0.25">
      <c r="A806" s="764"/>
      <c r="B806" s="631" t="s">
        <v>1905</v>
      </c>
      <c r="C806" s="796" t="s">
        <v>1906</v>
      </c>
      <c r="D806" s="796">
        <v>71505</v>
      </c>
      <c r="E806" s="817"/>
    </row>
    <row r="807" spans="1:5" ht="15" x14ac:dyDescent="0.25">
      <c r="A807" s="764"/>
      <c r="B807" s="631" t="s">
        <v>1907</v>
      </c>
      <c r="C807" s="796" t="s">
        <v>1908</v>
      </c>
      <c r="D807" s="796">
        <v>40860</v>
      </c>
      <c r="E807" s="817"/>
    </row>
    <row r="808" spans="1:5" ht="15" x14ac:dyDescent="0.25">
      <c r="A808" s="764"/>
      <c r="B808" s="631" t="s">
        <v>1909</v>
      </c>
      <c r="C808" s="796" t="s">
        <v>1246</v>
      </c>
      <c r="D808" s="796">
        <v>3064.5</v>
      </c>
      <c r="E808" s="817"/>
    </row>
    <row r="809" spans="1:5" ht="15" x14ac:dyDescent="0.25">
      <c r="A809" s="764"/>
      <c r="B809" s="631" t="s">
        <v>1910</v>
      </c>
      <c r="C809" s="796" t="s">
        <v>1246</v>
      </c>
      <c r="D809" s="796">
        <v>9193.5</v>
      </c>
      <c r="E809" s="817"/>
    </row>
    <row r="810" spans="1:5" ht="15" x14ac:dyDescent="0.25">
      <c r="A810" s="764"/>
      <c r="B810" s="631" t="s">
        <v>1911</v>
      </c>
      <c r="C810" s="796" t="s">
        <v>1251</v>
      </c>
      <c r="D810" s="796">
        <v>6129</v>
      </c>
      <c r="E810" s="817"/>
    </row>
    <row r="811" spans="1:5" ht="15" x14ac:dyDescent="0.25">
      <c r="A811" s="764"/>
      <c r="B811" s="631" t="s">
        <v>1912</v>
      </c>
      <c r="C811" s="796" t="s">
        <v>1913</v>
      </c>
      <c r="D811" s="796">
        <v>3064.5</v>
      </c>
      <c r="E811" s="817"/>
    </row>
    <row r="812" spans="1:5" ht="15" x14ac:dyDescent="0.25">
      <c r="A812" s="764"/>
      <c r="B812" s="631" t="s">
        <v>1914</v>
      </c>
      <c r="C812" s="796" t="s">
        <v>1293</v>
      </c>
      <c r="D812" s="796">
        <v>282128.51</v>
      </c>
      <c r="E812" s="817"/>
    </row>
    <row r="813" spans="1:5" ht="15" x14ac:dyDescent="0.25">
      <c r="A813" s="764"/>
      <c r="B813" s="631" t="s">
        <v>1915</v>
      </c>
      <c r="C813" s="796" t="s">
        <v>1916</v>
      </c>
      <c r="D813" s="796">
        <v>16344</v>
      </c>
      <c r="E813" s="817"/>
    </row>
    <row r="814" spans="1:5" ht="15" x14ac:dyDescent="0.25">
      <c r="A814" s="764"/>
      <c r="B814" s="631" t="s">
        <v>1919</v>
      </c>
      <c r="C814" s="796" t="s">
        <v>1920</v>
      </c>
      <c r="D814" s="796">
        <v>173655</v>
      </c>
      <c r="E814" s="817"/>
    </row>
    <row r="815" spans="1:5" ht="15" x14ac:dyDescent="0.25">
      <c r="A815" s="764"/>
      <c r="B815" s="631" t="s">
        <v>1921</v>
      </c>
      <c r="C815" s="796" t="s">
        <v>1246</v>
      </c>
      <c r="D815" s="796">
        <v>73548</v>
      </c>
      <c r="E815" s="817"/>
    </row>
    <row r="816" spans="1:5" ht="15" x14ac:dyDescent="0.25">
      <c r="A816" s="764"/>
      <c r="B816" s="631" t="s">
        <v>1924</v>
      </c>
      <c r="C816" s="796" t="s">
        <v>1925</v>
      </c>
      <c r="D816" s="796">
        <v>3473100</v>
      </c>
      <c r="E816" s="817"/>
    </row>
    <row r="817" spans="1:5" ht="15" x14ac:dyDescent="0.25">
      <c r="A817" s="764"/>
      <c r="B817" s="631" t="s">
        <v>1926</v>
      </c>
      <c r="C817" s="796" t="s">
        <v>1627</v>
      </c>
      <c r="D817" s="796">
        <v>10215</v>
      </c>
      <c r="E817" s="817"/>
    </row>
    <row r="818" spans="1:5" ht="15" x14ac:dyDescent="0.25">
      <c r="A818" s="764"/>
      <c r="B818" s="631" t="s">
        <v>1929</v>
      </c>
      <c r="C818" s="796" t="s">
        <v>982</v>
      </c>
      <c r="D818" s="796">
        <v>2247.3000000000002</v>
      </c>
      <c r="E818" s="817"/>
    </row>
    <row r="819" spans="1:5" ht="15" x14ac:dyDescent="0.25">
      <c r="A819" s="764"/>
      <c r="B819" s="631" t="s">
        <v>1865</v>
      </c>
      <c r="C819" s="796" t="s">
        <v>1328</v>
      </c>
      <c r="D819" s="796">
        <v>9339.35</v>
      </c>
      <c r="E819" s="817"/>
    </row>
    <row r="820" spans="1:5" ht="15" x14ac:dyDescent="0.25">
      <c r="A820" s="764"/>
      <c r="B820" s="631" t="s">
        <v>1867</v>
      </c>
      <c r="C820" s="796" t="s">
        <v>1251</v>
      </c>
      <c r="D820" s="796">
        <v>22473</v>
      </c>
      <c r="E820" s="817"/>
    </row>
    <row r="821" spans="1:5" ht="15" x14ac:dyDescent="0.25">
      <c r="A821" s="764"/>
      <c r="B821" s="631" t="s">
        <v>1868</v>
      </c>
      <c r="C821" s="796" t="s">
        <v>1251</v>
      </c>
      <c r="D821" s="796">
        <v>10215</v>
      </c>
      <c r="E821" s="817"/>
    </row>
    <row r="822" spans="1:5" ht="15" x14ac:dyDescent="0.25">
      <c r="A822" s="764"/>
      <c r="B822" s="631" t="s">
        <v>1869</v>
      </c>
      <c r="C822" s="796" t="s">
        <v>1870</v>
      </c>
      <c r="D822" s="796">
        <v>81720</v>
      </c>
      <c r="E822" s="817"/>
    </row>
    <row r="823" spans="1:5" ht="15" x14ac:dyDescent="0.25">
      <c r="A823" s="764"/>
      <c r="B823" s="631" t="s">
        <v>1975</v>
      </c>
      <c r="C823" s="796" t="s">
        <v>1255</v>
      </c>
      <c r="D823" s="796">
        <v>24516</v>
      </c>
      <c r="E823" s="817"/>
    </row>
    <row r="824" spans="1:5" ht="15" x14ac:dyDescent="0.25">
      <c r="A824" s="764"/>
      <c r="B824" s="631" t="s">
        <v>1932</v>
      </c>
      <c r="C824" s="796" t="s">
        <v>982</v>
      </c>
      <c r="D824" s="796">
        <v>12258</v>
      </c>
      <c r="E824" s="817"/>
    </row>
    <row r="825" spans="1:5" ht="15" x14ac:dyDescent="0.25">
      <c r="A825" s="764"/>
      <c r="B825" s="631" t="s">
        <v>1982</v>
      </c>
      <c r="C825" s="796" t="s">
        <v>1244</v>
      </c>
      <c r="D825" s="796">
        <v>12258</v>
      </c>
      <c r="E825" s="817"/>
    </row>
    <row r="826" spans="1:5" ht="15" x14ac:dyDescent="0.25">
      <c r="A826" s="764"/>
      <c r="B826" s="631" t="s">
        <v>1930</v>
      </c>
      <c r="C826" s="796" t="s">
        <v>982</v>
      </c>
      <c r="D826" s="796">
        <v>9193.5</v>
      </c>
      <c r="E826" s="817"/>
    </row>
    <row r="827" spans="1:5" ht="15" x14ac:dyDescent="0.25">
      <c r="A827" s="764"/>
      <c r="B827" s="631" t="s">
        <v>1936</v>
      </c>
      <c r="C827" s="796" t="s">
        <v>982</v>
      </c>
      <c r="D827" s="796">
        <v>12258</v>
      </c>
      <c r="E827" s="817"/>
    </row>
    <row r="828" spans="1:5" ht="15" x14ac:dyDescent="0.25">
      <c r="A828" s="764"/>
      <c r="B828" s="631" t="s">
        <v>1937</v>
      </c>
      <c r="C828" s="796" t="s">
        <v>1297</v>
      </c>
      <c r="D828" s="796">
        <v>166916.64000000001</v>
      </c>
      <c r="E828" s="817"/>
    </row>
    <row r="829" spans="1:5" ht="15" x14ac:dyDescent="0.25">
      <c r="A829" s="764"/>
      <c r="B829" s="631" t="s">
        <v>1938</v>
      </c>
      <c r="C829" s="796" t="s">
        <v>1401</v>
      </c>
      <c r="D829" s="796">
        <v>5107.5</v>
      </c>
      <c r="E829" s="817"/>
    </row>
    <row r="830" spans="1:5" ht="15" x14ac:dyDescent="0.25">
      <c r="A830" s="764"/>
      <c r="B830" s="631" t="s">
        <v>1939</v>
      </c>
      <c r="C830" s="796" t="s">
        <v>1940</v>
      </c>
      <c r="D830" s="796">
        <v>3064.5</v>
      </c>
      <c r="E830" s="817"/>
    </row>
    <row r="831" spans="1:5" ht="15" x14ac:dyDescent="0.25">
      <c r="A831" s="764"/>
      <c r="B831" s="631" t="s">
        <v>1941</v>
      </c>
      <c r="C831" s="796" t="s">
        <v>1942</v>
      </c>
      <c r="D831" s="796">
        <v>817200</v>
      </c>
      <c r="E831" s="817"/>
    </row>
    <row r="832" spans="1:5" ht="15" x14ac:dyDescent="0.25">
      <c r="A832" s="764"/>
      <c r="B832" s="631" t="s">
        <v>1943</v>
      </c>
      <c r="C832" s="796" t="s">
        <v>1944</v>
      </c>
      <c r="D832" s="796">
        <v>2451.6</v>
      </c>
      <c r="E832" s="817"/>
    </row>
    <row r="833" spans="1:5" ht="15" x14ac:dyDescent="0.25">
      <c r="A833" s="764"/>
      <c r="B833" s="631" t="s">
        <v>1945</v>
      </c>
      <c r="C833" s="796" t="s">
        <v>982</v>
      </c>
      <c r="D833" s="796">
        <v>14301</v>
      </c>
      <c r="E833" s="817"/>
    </row>
    <row r="834" spans="1:5" ht="15" x14ac:dyDescent="0.25">
      <c r="A834" s="764"/>
      <c r="B834" s="631" t="s">
        <v>1946</v>
      </c>
      <c r="C834" s="796" t="s">
        <v>982</v>
      </c>
      <c r="D834" s="796">
        <v>12258</v>
      </c>
      <c r="E834" s="817"/>
    </row>
    <row r="835" spans="1:5" ht="15" x14ac:dyDescent="0.25">
      <c r="A835" s="764"/>
      <c r="B835" s="631" t="s">
        <v>1947</v>
      </c>
      <c r="C835" s="796" t="s">
        <v>982</v>
      </c>
      <c r="D835" s="796">
        <v>153225</v>
      </c>
      <c r="E835" s="817"/>
    </row>
    <row r="836" spans="1:5" ht="15" x14ac:dyDescent="0.25">
      <c r="A836" s="764"/>
      <c r="B836" s="631" t="s">
        <v>1949</v>
      </c>
      <c r="C836" s="796" t="s">
        <v>982</v>
      </c>
      <c r="D836" s="796">
        <v>36774</v>
      </c>
      <c r="E836" s="817"/>
    </row>
    <row r="837" spans="1:5" ht="15" x14ac:dyDescent="0.25">
      <c r="A837" s="764"/>
      <c r="B837" s="631" t="s">
        <v>1950</v>
      </c>
      <c r="C837" s="796" t="s">
        <v>982</v>
      </c>
      <c r="D837" s="796">
        <v>12646.99</v>
      </c>
      <c r="E837" s="817"/>
    </row>
    <row r="838" spans="1:5" ht="15" x14ac:dyDescent="0.25">
      <c r="A838" s="764"/>
      <c r="B838" s="631" t="s">
        <v>1952</v>
      </c>
      <c r="C838" s="796" t="s">
        <v>1297</v>
      </c>
      <c r="D838" s="796">
        <v>20430</v>
      </c>
      <c r="E838" s="817"/>
    </row>
    <row r="839" spans="1:5" ht="15" x14ac:dyDescent="0.25">
      <c r="A839" s="764"/>
      <c r="B839" s="631" t="s">
        <v>1953</v>
      </c>
      <c r="C839" s="796" t="s">
        <v>1251</v>
      </c>
      <c r="D839" s="796">
        <v>26559</v>
      </c>
      <c r="E839" s="817"/>
    </row>
    <row r="840" spans="1:5" ht="15" x14ac:dyDescent="0.25">
      <c r="A840" s="764"/>
      <c r="B840" s="631" t="s">
        <v>1954</v>
      </c>
      <c r="C840" s="796" t="s">
        <v>982</v>
      </c>
      <c r="D840" s="796">
        <v>449460</v>
      </c>
      <c r="E840" s="817"/>
    </row>
    <row r="841" spans="1:5" ht="15" x14ac:dyDescent="0.25">
      <c r="A841" s="764"/>
      <c r="B841" s="631" t="s">
        <v>1633</v>
      </c>
      <c r="C841" s="796" t="s">
        <v>1283</v>
      </c>
      <c r="D841" s="796">
        <v>30645</v>
      </c>
      <c r="E841" s="817"/>
    </row>
    <row r="842" spans="1:5" ht="15" x14ac:dyDescent="0.25">
      <c r="A842" s="764"/>
      <c r="B842" s="631" t="s">
        <v>1282</v>
      </c>
      <c r="C842" s="796" t="s">
        <v>982</v>
      </c>
      <c r="D842" s="796">
        <v>16344</v>
      </c>
      <c r="E842" s="817"/>
    </row>
    <row r="843" spans="1:5" ht="15" x14ac:dyDescent="0.25">
      <c r="A843" s="764"/>
      <c r="B843" s="631" t="s">
        <v>1284</v>
      </c>
      <c r="C843" s="796" t="s">
        <v>1460</v>
      </c>
      <c r="D843" s="796">
        <v>99085.5</v>
      </c>
      <c r="E843" s="817"/>
    </row>
    <row r="844" spans="1:5" ht="15" x14ac:dyDescent="0.25">
      <c r="A844" s="764"/>
      <c r="B844" s="631" t="s">
        <v>1972</v>
      </c>
      <c r="C844" s="796" t="s">
        <v>982</v>
      </c>
      <c r="D844" s="796">
        <v>61290</v>
      </c>
      <c r="E844" s="817"/>
    </row>
    <row r="845" spans="1:5" ht="15" x14ac:dyDescent="0.25">
      <c r="A845" s="764"/>
      <c r="B845" s="631" t="s">
        <v>1871</v>
      </c>
      <c r="C845" s="796" t="s">
        <v>1918</v>
      </c>
      <c r="D845" s="796">
        <v>7150.5</v>
      </c>
      <c r="E845" s="817"/>
    </row>
    <row r="846" spans="1:5" ht="15" x14ac:dyDescent="0.25">
      <c r="A846" s="764"/>
      <c r="B846" s="631" t="s">
        <v>1917</v>
      </c>
      <c r="C846" s="796" t="s">
        <v>982</v>
      </c>
      <c r="D846" s="796">
        <v>108279</v>
      </c>
      <c r="E846" s="817"/>
    </row>
    <row r="847" spans="1:5" ht="15" x14ac:dyDescent="0.25">
      <c r="A847" s="764"/>
      <c r="B847" s="631" t="s">
        <v>1866</v>
      </c>
      <c r="C847" s="796" t="s">
        <v>1251</v>
      </c>
      <c r="D847" s="796">
        <v>222555.59</v>
      </c>
      <c r="E847" s="817"/>
    </row>
    <row r="848" spans="1:5" ht="15" x14ac:dyDescent="0.25">
      <c r="A848" s="764"/>
      <c r="B848" s="631" t="s">
        <v>1959</v>
      </c>
      <c r="C848" s="796" t="s">
        <v>1961</v>
      </c>
      <c r="D848" s="796">
        <v>6129</v>
      </c>
      <c r="E848" s="817"/>
    </row>
    <row r="849" spans="1:5" ht="15" x14ac:dyDescent="0.25">
      <c r="A849" s="764"/>
      <c r="B849" s="631" t="s">
        <v>1960</v>
      </c>
      <c r="C849" s="796" t="s">
        <v>1963</v>
      </c>
      <c r="D849" s="796">
        <v>71505</v>
      </c>
      <c r="E849" s="817"/>
    </row>
    <row r="850" spans="1:5" ht="15" x14ac:dyDescent="0.25">
      <c r="A850" s="764"/>
      <c r="B850" s="631" t="s">
        <v>1962</v>
      </c>
      <c r="C850" s="796" t="s">
        <v>1965</v>
      </c>
      <c r="D850" s="796">
        <v>12258</v>
      </c>
      <c r="E850" s="817"/>
    </row>
    <row r="851" spans="1:5" ht="15" x14ac:dyDescent="0.25">
      <c r="A851" s="818"/>
      <c r="B851" s="631" t="s">
        <v>1964</v>
      </c>
      <c r="C851" s="821" t="s">
        <v>1403</v>
      </c>
      <c r="D851" s="796">
        <v>20430</v>
      </c>
      <c r="E851" s="805"/>
    </row>
    <row r="852" spans="1:5" ht="15" x14ac:dyDescent="0.25">
      <c r="A852" s="761"/>
      <c r="B852" s="631" t="s">
        <v>1966</v>
      </c>
      <c r="C852" s="796" t="s">
        <v>982</v>
      </c>
      <c r="D852" s="796">
        <v>1634.4</v>
      </c>
      <c r="E852" s="82"/>
    </row>
    <row r="853" spans="1:5" ht="15" x14ac:dyDescent="0.25">
      <c r="A853" s="819"/>
      <c r="B853" s="631" t="s">
        <v>1967</v>
      </c>
      <c r="C853" s="796" t="s">
        <v>1969</v>
      </c>
      <c r="D853" s="796">
        <v>20430</v>
      </c>
      <c r="E853" s="758"/>
    </row>
    <row r="854" spans="1:5" ht="15" x14ac:dyDescent="0.25">
      <c r="A854" s="819"/>
      <c r="B854" s="631" t="s">
        <v>1968</v>
      </c>
      <c r="C854" s="796" t="s">
        <v>1971</v>
      </c>
      <c r="D854" s="796">
        <v>77634</v>
      </c>
      <c r="E854" s="758"/>
    </row>
    <row r="855" spans="1:5" ht="15" x14ac:dyDescent="0.25">
      <c r="A855" s="819"/>
      <c r="B855" s="631" t="s">
        <v>1970</v>
      </c>
      <c r="C855" s="796" t="s">
        <v>1246</v>
      </c>
      <c r="D855" s="796">
        <v>51075</v>
      </c>
      <c r="E855" s="758"/>
    </row>
    <row r="856" spans="1:5" ht="15" x14ac:dyDescent="0.25">
      <c r="A856" s="819"/>
      <c r="B856" s="631" t="s">
        <v>1976</v>
      </c>
      <c r="C856" s="796" t="s">
        <v>1251</v>
      </c>
      <c r="D856" s="796">
        <v>81720</v>
      </c>
      <c r="E856" s="758"/>
    </row>
    <row r="857" spans="1:5" ht="15" x14ac:dyDescent="0.25">
      <c r="A857" s="819"/>
      <c r="B857" s="631" t="s">
        <v>1977</v>
      </c>
      <c r="C857" s="796" t="s">
        <v>1979</v>
      </c>
      <c r="D857" s="796">
        <v>71505</v>
      </c>
      <c r="E857" s="758"/>
    </row>
    <row r="858" spans="1:5" ht="15" x14ac:dyDescent="0.25">
      <c r="A858" s="819"/>
      <c r="B858" s="631" t="s">
        <v>1978</v>
      </c>
      <c r="C858" s="796" t="s">
        <v>982</v>
      </c>
      <c r="D858" s="796">
        <v>12258</v>
      </c>
      <c r="E858" s="758"/>
    </row>
    <row r="859" spans="1:5" ht="15" x14ac:dyDescent="0.25">
      <c r="A859" s="819"/>
      <c r="B859" s="631" t="s">
        <v>1980</v>
      </c>
      <c r="C859" s="796" t="s">
        <v>1251</v>
      </c>
      <c r="D859" s="796">
        <v>17365.5</v>
      </c>
      <c r="E859" s="758"/>
    </row>
    <row r="860" spans="1:5" ht="15" x14ac:dyDescent="0.25">
      <c r="A860" s="819"/>
      <c r="B860" s="631" t="s">
        <v>1981</v>
      </c>
      <c r="C860" s="796" t="s">
        <v>1984</v>
      </c>
      <c r="D860" s="796">
        <v>20430</v>
      </c>
      <c r="E860" s="758"/>
    </row>
    <row r="861" spans="1:5" ht="15" x14ac:dyDescent="0.25">
      <c r="A861" s="819"/>
      <c r="B861" s="631" t="s">
        <v>1983</v>
      </c>
      <c r="C861" s="796" t="s">
        <v>1263</v>
      </c>
      <c r="D861" s="796">
        <v>20430</v>
      </c>
      <c r="E861" s="758"/>
    </row>
    <row r="862" spans="1:5" ht="15" x14ac:dyDescent="0.25">
      <c r="A862" s="819"/>
      <c r="B862" s="631" t="s">
        <v>1955</v>
      </c>
      <c r="C862" s="796" t="s">
        <v>1263</v>
      </c>
      <c r="D862" s="796">
        <v>5107.5</v>
      </c>
      <c r="E862" s="758"/>
    </row>
    <row r="863" spans="1:5" ht="15" x14ac:dyDescent="0.25">
      <c r="A863" s="819"/>
      <c r="B863" s="631" t="s">
        <v>1931</v>
      </c>
      <c r="C863" s="796" t="s">
        <v>1934</v>
      </c>
      <c r="D863" s="796">
        <v>204.3</v>
      </c>
      <c r="E863" s="758"/>
    </row>
    <row r="864" spans="1:5" ht="15" x14ac:dyDescent="0.25">
      <c r="A864" s="819"/>
      <c r="B864" s="631" t="s">
        <v>1933</v>
      </c>
      <c r="C864" s="796" t="s">
        <v>982</v>
      </c>
      <c r="D864" s="796">
        <v>36774</v>
      </c>
      <c r="E864" s="758"/>
    </row>
    <row r="865" spans="1:5" ht="15" x14ac:dyDescent="0.25">
      <c r="A865" s="819"/>
      <c r="B865" s="631" t="s">
        <v>1935</v>
      </c>
      <c r="C865" s="796" t="s">
        <v>1974</v>
      </c>
      <c r="D865" s="796">
        <v>40860</v>
      </c>
      <c r="E865" s="758"/>
    </row>
    <row r="866" spans="1:5" ht="15" x14ac:dyDescent="0.25">
      <c r="A866" s="819"/>
      <c r="B866" s="631" t="s">
        <v>1973</v>
      </c>
      <c r="C866" s="796" t="s">
        <v>982</v>
      </c>
      <c r="D866" s="796">
        <v>129824.05</v>
      </c>
      <c r="E866" s="758"/>
    </row>
    <row r="867" spans="1:5" ht="15" x14ac:dyDescent="0.25">
      <c r="A867" s="819"/>
      <c r="B867" s="631" t="s">
        <v>1987</v>
      </c>
      <c r="C867" s="796" t="s">
        <v>1251</v>
      </c>
      <c r="D867" s="796">
        <v>71505</v>
      </c>
      <c r="E867" s="758"/>
    </row>
    <row r="868" spans="1:5" ht="15" x14ac:dyDescent="0.25">
      <c r="A868" s="819"/>
      <c r="B868" s="631" t="s">
        <v>1988</v>
      </c>
      <c r="C868" s="796" t="s">
        <v>1992</v>
      </c>
      <c r="D868" s="796">
        <v>22473</v>
      </c>
      <c r="E868" s="758"/>
    </row>
    <row r="869" spans="1:5" ht="15" x14ac:dyDescent="0.25">
      <c r="A869" s="819"/>
      <c r="B869" s="631" t="s">
        <v>1991</v>
      </c>
      <c r="C869" s="796" t="s">
        <v>1994</v>
      </c>
      <c r="D869" s="796">
        <v>73548</v>
      </c>
      <c r="E869" s="758"/>
    </row>
    <row r="870" spans="1:5" ht="15" x14ac:dyDescent="0.25">
      <c r="A870" s="819"/>
      <c r="B870" s="631" t="s">
        <v>1993</v>
      </c>
      <c r="C870" s="796" t="s">
        <v>982</v>
      </c>
      <c r="D870" s="796">
        <v>4086</v>
      </c>
      <c r="E870" s="758"/>
    </row>
    <row r="871" spans="1:5" ht="15" x14ac:dyDescent="0.25">
      <c r="A871" s="819"/>
      <c r="B871" s="631" t="s">
        <v>1995</v>
      </c>
      <c r="C871" s="796" t="s">
        <v>982</v>
      </c>
      <c r="D871" s="796">
        <v>16344</v>
      </c>
      <c r="E871" s="758"/>
    </row>
    <row r="872" spans="1:5" ht="15" x14ac:dyDescent="0.25">
      <c r="A872" s="819"/>
      <c r="B872" s="631" t="s">
        <v>1996</v>
      </c>
      <c r="C872" s="796" t="s">
        <v>982</v>
      </c>
      <c r="D872" s="796">
        <v>1430.1</v>
      </c>
      <c r="E872" s="758"/>
    </row>
    <row r="873" spans="1:5" ht="15" x14ac:dyDescent="0.25">
      <c r="A873" s="819"/>
      <c r="B873" s="631" t="s">
        <v>1997</v>
      </c>
      <c r="C873" s="796" t="s">
        <v>1293</v>
      </c>
      <c r="D873" s="796">
        <v>10701.3</v>
      </c>
      <c r="E873" s="758"/>
    </row>
    <row r="874" spans="1:5" ht="15" x14ac:dyDescent="0.25">
      <c r="A874" s="819"/>
      <c r="B874" s="631" t="s">
        <v>1998</v>
      </c>
      <c r="C874" s="796" t="s">
        <v>982</v>
      </c>
      <c r="D874" s="796">
        <v>6129</v>
      </c>
      <c r="E874" s="758"/>
    </row>
    <row r="875" spans="1:5" ht="15" x14ac:dyDescent="0.25">
      <c r="A875" s="819"/>
      <c r="B875" s="631" t="s">
        <v>1999</v>
      </c>
      <c r="C875" s="796" t="s">
        <v>1403</v>
      </c>
      <c r="D875" s="796">
        <v>18387</v>
      </c>
      <c r="E875" s="758"/>
    </row>
    <row r="876" spans="1:5" ht="15" x14ac:dyDescent="0.25">
      <c r="A876" s="819"/>
      <c r="B876" s="631" t="s">
        <v>2000</v>
      </c>
      <c r="C876" s="796" t="s">
        <v>2002</v>
      </c>
      <c r="D876" s="796">
        <v>8172</v>
      </c>
      <c r="E876" s="758"/>
    </row>
    <row r="877" spans="1:5" ht="15" x14ac:dyDescent="0.25">
      <c r="A877" s="819"/>
      <c r="B877" s="631" t="s">
        <v>2001</v>
      </c>
      <c r="C877" s="796" t="s">
        <v>2004</v>
      </c>
      <c r="D877" s="796">
        <v>77828.5</v>
      </c>
      <c r="E877" s="758"/>
    </row>
    <row r="878" spans="1:5" ht="15" x14ac:dyDescent="0.25">
      <c r="A878" s="819"/>
      <c r="B878" s="631" t="s">
        <v>2003</v>
      </c>
      <c r="C878" s="796" t="s">
        <v>982</v>
      </c>
      <c r="D878" s="796">
        <v>132795</v>
      </c>
      <c r="E878" s="758"/>
    </row>
    <row r="879" spans="1:5" ht="15" x14ac:dyDescent="0.25">
      <c r="A879" s="819"/>
      <c r="B879" s="631" t="s">
        <v>2005</v>
      </c>
      <c r="C879" s="796" t="s">
        <v>982</v>
      </c>
      <c r="D879" s="796">
        <v>14301</v>
      </c>
      <c r="E879" s="758"/>
    </row>
    <row r="880" spans="1:5" ht="15" x14ac:dyDescent="0.25">
      <c r="A880" s="819"/>
      <c r="B880" s="631" t="s">
        <v>2006</v>
      </c>
      <c r="C880" s="796" t="s">
        <v>1246</v>
      </c>
      <c r="D880" s="796">
        <v>13279.5</v>
      </c>
      <c r="E880" s="758"/>
    </row>
    <row r="881" spans="1:5" ht="15" x14ac:dyDescent="0.25">
      <c r="A881" s="819"/>
      <c r="B881" s="631" t="s">
        <v>2007</v>
      </c>
      <c r="C881" s="796" t="s">
        <v>982</v>
      </c>
      <c r="D881" s="796">
        <v>3064.5</v>
      </c>
      <c r="E881" s="758"/>
    </row>
    <row r="882" spans="1:5" ht="15" x14ac:dyDescent="0.25">
      <c r="A882" s="819"/>
      <c r="B882" s="631" t="s">
        <v>2008</v>
      </c>
      <c r="C882" s="796" t="s">
        <v>2073</v>
      </c>
      <c r="D882" s="796">
        <v>1430.1</v>
      </c>
      <c r="E882" s="758"/>
    </row>
    <row r="883" spans="1:5" ht="15" x14ac:dyDescent="0.25">
      <c r="A883" s="819"/>
      <c r="B883" s="631" t="s">
        <v>2072</v>
      </c>
      <c r="C883" s="796" t="s">
        <v>1319</v>
      </c>
      <c r="D883" s="796">
        <v>36774</v>
      </c>
      <c r="E883" s="758"/>
    </row>
    <row r="884" spans="1:5" ht="15" x14ac:dyDescent="0.25">
      <c r="A884" s="819"/>
      <c r="B884" s="631" t="s">
        <v>2074</v>
      </c>
      <c r="C884" s="796" t="s">
        <v>982</v>
      </c>
      <c r="D884" s="796">
        <v>77828.5</v>
      </c>
      <c r="E884" s="758"/>
    </row>
    <row r="885" spans="1:5" ht="15" x14ac:dyDescent="0.25">
      <c r="A885" s="819"/>
      <c r="B885" s="631" t="s">
        <v>2075</v>
      </c>
      <c r="C885" s="796" t="s">
        <v>1741</v>
      </c>
      <c r="D885" s="796">
        <v>26559</v>
      </c>
      <c r="E885" s="758"/>
    </row>
    <row r="886" spans="1:5" ht="15" x14ac:dyDescent="0.25">
      <c r="A886" s="819"/>
      <c r="B886" s="631" t="s">
        <v>2076</v>
      </c>
      <c r="C886" s="796" t="s">
        <v>1293</v>
      </c>
      <c r="D886" s="796">
        <v>6129</v>
      </c>
      <c r="E886" s="758"/>
    </row>
    <row r="887" spans="1:5" ht="15" x14ac:dyDescent="0.25">
      <c r="A887" s="819"/>
      <c r="B887" s="631" t="s">
        <v>2077</v>
      </c>
      <c r="C887" s="796" t="s">
        <v>982</v>
      </c>
      <c r="D887" s="796">
        <v>6129</v>
      </c>
      <c r="E887" s="758"/>
    </row>
    <row r="888" spans="1:5" ht="15" x14ac:dyDescent="0.25">
      <c r="A888" s="819"/>
      <c r="B888" s="631" t="s">
        <v>1986</v>
      </c>
      <c r="C888" s="796" t="s">
        <v>982</v>
      </c>
      <c r="D888" s="796">
        <v>51075</v>
      </c>
      <c r="E888" s="758"/>
    </row>
    <row r="889" spans="1:5" ht="15" x14ac:dyDescent="0.25">
      <c r="A889" s="819"/>
      <c r="B889" s="631" t="s">
        <v>2013</v>
      </c>
      <c r="C889" s="796" t="s">
        <v>2018</v>
      </c>
      <c r="D889" s="796">
        <v>18484.25</v>
      </c>
      <c r="E889" s="758"/>
    </row>
    <row r="890" spans="1:5" ht="15" x14ac:dyDescent="0.25">
      <c r="A890" s="819"/>
      <c r="B890" s="631" t="s">
        <v>2017</v>
      </c>
      <c r="C890" s="796" t="s">
        <v>2021</v>
      </c>
      <c r="D890" s="796">
        <v>16344</v>
      </c>
      <c r="E890" s="758"/>
    </row>
    <row r="891" spans="1:5" ht="15" x14ac:dyDescent="0.25">
      <c r="A891" s="819"/>
      <c r="B891" s="631" t="s">
        <v>2020</v>
      </c>
      <c r="C891" s="796" t="s">
        <v>2023</v>
      </c>
      <c r="D891" s="796">
        <v>71505</v>
      </c>
      <c r="E891" s="758"/>
    </row>
    <row r="892" spans="1:5" ht="15" x14ac:dyDescent="0.25">
      <c r="A892" s="819"/>
      <c r="B892" s="631" t="s">
        <v>2022</v>
      </c>
      <c r="C892" s="796" t="s">
        <v>982</v>
      </c>
      <c r="D892" s="796">
        <v>10215</v>
      </c>
      <c r="E892" s="758"/>
    </row>
    <row r="893" spans="1:5" ht="15" x14ac:dyDescent="0.25">
      <c r="A893" s="819"/>
      <c r="B893" s="631" t="s">
        <v>2024</v>
      </c>
      <c r="C893" s="796" t="s">
        <v>982</v>
      </c>
      <c r="D893" s="796">
        <v>10215</v>
      </c>
      <c r="E893" s="758"/>
    </row>
    <row r="894" spans="1:5" ht="15" x14ac:dyDescent="0.25">
      <c r="A894" s="819"/>
      <c r="B894" s="631" t="s">
        <v>2027</v>
      </c>
      <c r="C894" s="796" t="s">
        <v>2029</v>
      </c>
      <c r="D894" s="796">
        <v>16344</v>
      </c>
      <c r="E894" s="758"/>
    </row>
    <row r="895" spans="1:5" ht="15" x14ac:dyDescent="0.25">
      <c r="A895" s="819"/>
      <c r="B895" s="631" t="s">
        <v>2028</v>
      </c>
      <c r="C895" s="796" t="s">
        <v>2010</v>
      </c>
      <c r="D895" s="796">
        <v>37795.5</v>
      </c>
      <c r="E895" s="758"/>
    </row>
    <row r="896" spans="1:5" ht="15" x14ac:dyDescent="0.25">
      <c r="A896" s="819"/>
      <c r="B896" s="631" t="s">
        <v>2009</v>
      </c>
      <c r="C896" s="796" t="s">
        <v>2012</v>
      </c>
      <c r="D896" s="796">
        <v>10215</v>
      </c>
      <c r="E896" s="758"/>
    </row>
    <row r="897" spans="1:5" ht="15" x14ac:dyDescent="0.25">
      <c r="A897" s="819"/>
      <c r="B897" s="631" t="s">
        <v>2011</v>
      </c>
      <c r="C897" s="796" t="s">
        <v>982</v>
      </c>
      <c r="D897" s="796">
        <v>26559</v>
      </c>
      <c r="E897" s="758"/>
    </row>
    <row r="898" spans="1:5" ht="15" x14ac:dyDescent="0.25">
      <c r="A898" s="819"/>
      <c r="B898" s="631" t="s">
        <v>2014</v>
      </c>
      <c r="C898" s="796" t="s">
        <v>2016</v>
      </c>
      <c r="D898" s="796">
        <v>18387</v>
      </c>
      <c r="E898" s="758"/>
    </row>
    <row r="899" spans="1:5" ht="15" x14ac:dyDescent="0.25">
      <c r="A899" s="819"/>
      <c r="B899" s="631" t="s">
        <v>2015</v>
      </c>
      <c r="C899" s="796" t="s">
        <v>1918</v>
      </c>
      <c r="D899" s="796">
        <v>42903</v>
      </c>
      <c r="E899" s="758"/>
    </row>
    <row r="900" spans="1:5" ht="15" x14ac:dyDescent="0.25">
      <c r="A900" s="819"/>
      <c r="B900" s="631" t="s">
        <v>2019</v>
      </c>
      <c r="C900" s="796" t="s">
        <v>1401</v>
      </c>
      <c r="D900" s="796">
        <v>551610</v>
      </c>
      <c r="E900" s="758"/>
    </row>
    <row r="901" spans="1:5" ht="15" x14ac:dyDescent="0.25">
      <c r="A901" s="819"/>
      <c r="B901" s="631" t="s">
        <v>2025</v>
      </c>
      <c r="C901" s="796" t="s">
        <v>982</v>
      </c>
      <c r="D901" s="796">
        <v>4086</v>
      </c>
      <c r="E901" s="758"/>
    </row>
    <row r="902" spans="1:5" ht="15" x14ac:dyDescent="0.25">
      <c r="A902" s="819"/>
      <c r="B902" s="631" t="s">
        <v>2026</v>
      </c>
      <c r="C902" s="796" t="s">
        <v>1251</v>
      </c>
      <c r="D902" s="796">
        <v>173655</v>
      </c>
      <c r="E902" s="758"/>
    </row>
    <row r="903" spans="1:5" ht="15" x14ac:dyDescent="0.25">
      <c r="A903" s="819"/>
      <c r="B903" s="631" t="s">
        <v>2032</v>
      </c>
      <c r="C903" s="796" t="s">
        <v>1319</v>
      </c>
      <c r="D903" s="796">
        <v>5107.5</v>
      </c>
      <c r="E903" s="758"/>
    </row>
    <row r="904" spans="1:5" ht="15" x14ac:dyDescent="0.25">
      <c r="A904" s="819"/>
      <c r="B904" s="631" t="s">
        <v>2035</v>
      </c>
      <c r="C904" s="796" t="s">
        <v>1883</v>
      </c>
      <c r="D904" s="796">
        <v>4086</v>
      </c>
      <c r="E904" s="758"/>
    </row>
    <row r="905" spans="1:5" ht="15" x14ac:dyDescent="0.25">
      <c r="A905" s="819"/>
      <c r="B905" s="631" t="s">
        <v>2036</v>
      </c>
      <c r="C905" s="796" t="s">
        <v>982</v>
      </c>
      <c r="D905" s="796">
        <v>6129</v>
      </c>
      <c r="E905" s="758"/>
    </row>
    <row r="906" spans="1:5" ht="15" x14ac:dyDescent="0.25">
      <c r="A906" s="819"/>
      <c r="B906" s="631" t="s">
        <v>2037</v>
      </c>
      <c r="C906" s="796" t="s">
        <v>1319</v>
      </c>
      <c r="D906" s="796">
        <v>28602</v>
      </c>
      <c r="E906" s="758"/>
    </row>
    <row r="907" spans="1:5" ht="15" x14ac:dyDescent="0.25">
      <c r="A907" s="819"/>
      <c r="B907" s="631" t="s">
        <v>2038</v>
      </c>
      <c r="C907" s="796" t="s">
        <v>2040</v>
      </c>
      <c r="D907" s="796">
        <v>6129</v>
      </c>
      <c r="E907" s="758"/>
    </row>
    <row r="908" spans="1:5" ht="15" x14ac:dyDescent="0.25">
      <c r="A908" s="819"/>
      <c r="B908" s="631" t="s">
        <v>2039</v>
      </c>
      <c r="C908" s="796" t="s">
        <v>982</v>
      </c>
      <c r="D908" s="796">
        <v>20430</v>
      </c>
      <c r="E908" s="758"/>
    </row>
    <row r="909" spans="1:5" ht="15" x14ac:dyDescent="0.25">
      <c r="A909" s="819"/>
      <c r="B909" s="631" t="s">
        <v>2041</v>
      </c>
      <c r="C909" s="796" t="s">
        <v>982</v>
      </c>
      <c r="D909" s="796">
        <v>8172</v>
      </c>
      <c r="E909" s="758"/>
    </row>
    <row r="910" spans="1:5" ht="15" x14ac:dyDescent="0.25">
      <c r="A910" s="819"/>
      <c r="B910" s="631" t="s">
        <v>2042</v>
      </c>
      <c r="C910" s="796" t="s">
        <v>1293</v>
      </c>
      <c r="D910" s="796">
        <v>9193.5</v>
      </c>
      <c r="E910" s="758"/>
    </row>
    <row r="911" spans="1:5" ht="15" x14ac:dyDescent="0.25">
      <c r="A911" s="819"/>
      <c r="B911" s="631" t="s">
        <v>1985</v>
      </c>
      <c r="C911" s="796" t="s">
        <v>982</v>
      </c>
      <c r="D911" s="796">
        <v>65376</v>
      </c>
      <c r="E911" s="758"/>
    </row>
    <row r="912" spans="1:5" ht="15" x14ac:dyDescent="0.25">
      <c r="A912" s="819"/>
      <c r="B912" s="631" t="s">
        <v>2047</v>
      </c>
      <c r="C912" s="796" t="s">
        <v>2050</v>
      </c>
      <c r="D912" s="796">
        <v>2451.6</v>
      </c>
      <c r="E912" s="758"/>
    </row>
    <row r="913" spans="1:5" ht="15" x14ac:dyDescent="0.25">
      <c r="A913" s="819"/>
      <c r="B913" s="631" t="s">
        <v>2049</v>
      </c>
      <c r="C913" s="796" t="s">
        <v>2052</v>
      </c>
      <c r="D913" s="796">
        <v>3064.5</v>
      </c>
      <c r="E913" s="758"/>
    </row>
    <row r="914" spans="1:5" ht="15" x14ac:dyDescent="0.25">
      <c r="A914" s="819"/>
      <c r="B914" s="631" t="s">
        <v>2051</v>
      </c>
      <c r="C914" s="796" t="s">
        <v>2102</v>
      </c>
      <c r="D914" s="796">
        <v>20430</v>
      </c>
      <c r="E914" s="758"/>
    </row>
    <row r="915" spans="1:5" ht="15" x14ac:dyDescent="0.25">
      <c r="A915" s="819"/>
      <c r="B915" s="631" t="s">
        <v>2101</v>
      </c>
      <c r="C915" s="796" t="s">
        <v>1401</v>
      </c>
      <c r="D915" s="796">
        <v>2043</v>
      </c>
      <c r="E915" s="758"/>
    </row>
    <row r="916" spans="1:5" ht="15" x14ac:dyDescent="0.25">
      <c r="A916" s="819"/>
      <c r="B916" s="631" t="s">
        <v>2103</v>
      </c>
      <c r="C916" s="796" t="s">
        <v>982</v>
      </c>
      <c r="D916" s="796">
        <v>18484.259999999998</v>
      </c>
      <c r="E916" s="758"/>
    </row>
    <row r="917" spans="1:5" ht="15" x14ac:dyDescent="0.25">
      <c r="A917" s="819"/>
      <c r="B917" s="631" t="s">
        <v>2048</v>
      </c>
      <c r="C917" s="796" t="s">
        <v>982</v>
      </c>
      <c r="D917" s="796">
        <v>17365.5</v>
      </c>
      <c r="E917" s="758"/>
    </row>
    <row r="918" spans="1:5" ht="15" x14ac:dyDescent="0.25">
      <c r="A918" s="819"/>
      <c r="B918" s="631" t="s">
        <v>2104</v>
      </c>
      <c r="C918" s="796" t="s">
        <v>2106</v>
      </c>
      <c r="D918" s="796">
        <v>22473</v>
      </c>
      <c r="E918" s="758"/>
    </row>
    <row r="919" spans="1:5" ht="15" x14ac:dyDescent="0.25">
      <c r="A919" s="819"/>
      <c r="B919" s="631" t="s">
        <v>2105</v>
      </c>
      <c r="C919" s="796" t="s">
        <v>982</v>
      </c>
      <c r="D919" s="796">
        <v>143010</v>
      </c>
      <c r="E919" s="758"/>
    </row>
    <row r="920" spans="1:5" ht="15" x14ac:dyDescent="0.25">
      <c r="A920" s="819"/>
      <c r="B920" s="631" t="s">
        <v>2053</v>
      </c>
      <c r="C920" s="796" t="s">
        <v>1251</v>
      </c>
      <c r="D920" s="796">
        <v>15322.5</v>
      </c>
      <c r="E920" s="758"/>
    </row>
    <row r="921" spans="1:5" ht="15" x14ac:dyDescent="0.25">
      <c r="A921" s="819"/>
      <c r="B921" s="631" t="s">
        <v>2054</v>
      </c>
      <c r="C921" s="796" t="s">
        <v>2056</v>
      </c>
      <c r="D921" s="796">
        <v>1021.5</v>
      </c>
      <c r="E921" s="758"/>
    </row>
    <row r="922" spans="1:5" ht="15" x14ac:dyDescent="0.25">
      <c r="A922" s="819"/>
      <c r="B922" s="631" t="s">
        <v>2055</v>
      </c>
      <c r="C922" s="796" t="s">
        <v>1251</v>
      </c>
      <c r="D922" s="796">
        <v>12258</v>
      </c>
      <c r="E922" s="758"/>
    </row>
    <row r="923" spans="1:5" ht="15" x14ac:dyDescent="0.25">
      <c r="A923" s="819"/>
      <c r="B923" s="631" t="s">
        <v>2057</v>
      </c>
      <c r="C923" s="796" t="s">
        <v>1246</v>
      </c>
      <c r="D923" s="796">
        <v>20430</v>
      </c>
      <c r="E923" s="758"/>
    </row>
    <row r="924" spans="1:5" ht="15" x14ac:dyDescent="0.25">
      <c r="A924" s="819"/>
      <c r="B924" s="631" t="s">
        <v>2058</v>
      </c>
      <c r="C924" s="796" t="s">
        <v>1319</v>
      </c>
      <c r="D924" s="796">
        <v>367740</v>
      </c>
      <c r="E924" s="758"/>
    </row>
    <row r="925" spans="1:5" ht="15" x14ac:dyDescent="0.25">
      <c r="A925" s="819"/>
      <c r="B925" s="631" t="s">
        <v>2059</v>
      </c>
      <c r="C925" s="796" t="s">
        <v>982</v>
      </c>
      <c r="D925" s="796">
        <v>10215</v>
      </c>
      <c r="E925" s="758"/>
    </row>
    <row r="926" spans="1:5" ht="15" x14ac:dyDescent="0.25">
      <c r="A926" s="819"/>
      <c r="B926" s="631" t="s">
        <v>2061</v>
      </c>
      <c r="C926" s="796" t="s">
        <v>982</v>
      </c>
      <c r="D926" s="796">
        <v>6129</v>
      </c>
      <c r="E926" s="758"/>
    </row>
    <row r="927" spans="1:5" ht="15" x14ac:dyDescent="0.25">
      <c r="A927" s="819"/>
      <c r="B927" s="631" t="s">
        <v>2062</v>
      </c>
      <c r="C927" s="796" t="s">
        <v>1386</v>
      </c>
      <c r="D927" s="796">
        <v>161397</v>
      </c>
      <c r="E927" s="758"/>
    </row>
    <row r="928" spans="1:5" ht="15" x14ac:dyDescent="0.25">
      <c r="A928" s="819"/>
      <c r="B928" s="631" t="s">
        <v>2063</v>
      </c>
      <c r="C928" s="796" t="s">
        <v>2065</v>
      </c>
      <c r="D928" s="796">
        <v>8172</v>
      </c>
      <c r="E928" s="758"/>
    </row>
    <row r="929" spans="1:5" ht="15" x14ac:dyDescent="0.25">
      <c r="A929" s="819"/>
      <c r="B929" s="631" t="s">
        <v>2064</v>
      </c>
      <c r="C929" s="796" t="s">
        <v>1651</v>
      </c>
      <c r="D929" s="796">
        <v>18484.25</v>
      </c>
      <c r="E929" s="758"/>
    </row>
    <row r="930" spans="1:5" ht="15" x14ac:dyDescent="0.25">
      <c r="A930" s="819"/>
      <c r="B930" s="631" t="s">
        <v>2066</v>
      </c>
      <c r="C930" s="796" t="s">
        <v>2068</v>
      </c>
      <c r="D930" s="796">
        <v>30645</v>
      </c>
      <c r="E930" s="758"/>
    </row>
    <row r="931" spans="1:5" ht="15" x14ac:dyDescent="0.25">
      <c r="A931" s="819"/>
      <c r="B931" s="631" t="s">
        <v>2067</v>
      </c>
      <c r="C931" s="796" t="s">
        <v>982</v>
      </c>
      <c r="D931" s="796">
        <v>61290</v>
      </c>
      <c r="E931" s="758"/>
    </row>
    <row r="932" spans="1:5" ht="15" x14ac:dyDescent="0.25">
      <c r="A932" s="819"/>
      <c r="B932" s="631" t="s">
        <v>2069</v>
      </c>
      <c r="C932" s="796" t="s">
        <v>982</v>
      </c>
      <c r="D932" s="796">
        <v>20430</v>
      </c>
      <c r="E932" s="758"/>
    </row>
    <row r="933" spans="1:5" ht="15" x14ac:dyDescent="0.25">
      <c r="A933" s="819"/>
      <c r="B933" s="631" t="s">
        <v>1896</v>
      </c>
      <c r="C933" s="796" t="s">
        <v>982</v>
      </c>
      <c r="D933" s="796">
        <v>126666</v>
      </c>
      <c r="E933" s="758"/>
    </row>
    <row r="934" spans="1:5" ht="15" x14ac:dyDescent="0.25">
      <c r="A934" s="819"/>
      <c r="B934" s="631" t="s">
        <v>1897</v>
      </c>
      <c r="C934" s="796" t="s">
        <v>982</v>
      </c>
      <c r="D934" s="796">
        <v>118494</v>
      </c>
      <c r="E934" s="758"/>
    </row>
    <row r="935" spans="1:5" ht="15" x14ac:dyDescent="0.25">
      <c r="A935" s="819"/>
      <c r="B935" s="631" t="s">
        <v>2046</v>
      </c>
      <c r="C935" s="796" t="s">
        <v>2079</v>
      </c>
      <c r="D935" s="796">
        <v>61290</v>
      </c>
      <c r="E935" s="758"/>
    </row>
    <row r="936" spans="1:5" ht="15" x14ac:dyDescent="0.25">
      <c r="A936" s="819"/>
      <c r="B936" s="631" t="s">
        <v>2078</v>
      </c>
      <c r="C936" s="796" t="s">
        <v>982</v>
      </c>
      <c r="D936" s="796">
        <v>923436</v>
      </c>
      <c r="E936" s="758"/>
    </row>
    <row r="937" spans="1:5" ht="15" x14ac:dyDescent="0.25">
      <c r="A937" s="819"/>
      <c r="B937" s="631" t="s">
        <v>2080</v>
      </c>
      <c r="C937" s="796" t="s">
        <v>1251</v>
      </c>
      <c r="D937" s="796">
        <v>40860</v>
      </c>
      <c r="E937" s="758"/>
    </row>
    <row r="938" spans="1:5" ht="15" x14ac:dyDescent="0.25">
      <c r="A938" s="819"/>
      <c r="B938" s="631" t="s">
        <v>2081</v>
      </c>
      <c r="C938" s="796" t="s">
        <v>2083</v>
      </c>
      <c r="D938" s="796">
        <v>108279</v>
      </c>
      <c r="E938" s="758"/>
    </row>
    <row r="939" spans="1:5" ht="15" x14ac:dyDescent="0.25">
      <c r="A939" s="819"/>
      <c r="B939" s="631" t="s">
        <v>2082</v>
      </c>
      <c r="C939" s="796" t="s">
        <v>2085</v>
      </c>
      <c r="D939" s="796">
        <v>20430</v>
      </c>
      <c r="E939" s="758"/>
    </row>
    <row r="940" spans="1:5" ht="15" x14ac:dyDescent="0.25">
      <c r="A940" s="819"/>
      <c r="B940" s="631" t="s">
        <v>2084</v>
      </c>
      <c r="C940" s="796" t="s">
        <v>2087</v>
      </c>
      <c r="D940" s="796">
        <v>97042.5</v>
      </c>
      <c r="E940" s="758"/>
    </row>
    <row r="941" spans="1:5" ht="15" x14ac:dyDescent="0.25">
      <c r="A941" s="819"/>
      <c r="B941" s="631" t="s">
        <v>2086</v>
      </c>
      <c r="C941" s="796" t="s">
        <v>1494</v>
      </c>
      <c r="D941" s="796">
        <v>61290</v>
      </c>
      <c r="E941" s="758"/>
    </row>
    <row r="942" spans="1:5" ht="15" x14ac:dyDescent="0.25">
      <c r="A942" s="819"/>
      <c r="B942" s="631" t="s">
        <v>2088</v>
      </c>
      <c r="C942" s="796" t="s">
        <v>982</v>
      </c>
      <c r="D942" s="796">
        <v>20430</v>
      </c>
      <c r="E942" s="758"/>
    </row>
    <row r="943" spans="1:5" ht="15" x14ac:dyDescent="0.25">
      <c r="A943" s="819"/>
      <c r="B943" s="631" t="s">
        <v>2089</v>
      </c>
      <c r="C943" s="796" t="s">
        <v>982</v>
      </c>
      <c r="D943" s="796">
        <v>4086</v>
      </c>
      <c r="E943" s="758"/>
    </row>
    <row r="944" spans="1:5" ht="15" x14ac:dyDescent="0.25">
      <c r="A944" s="819"/>
      <c r="B944" s="631" t="s">
        <v>2090</v>
      </c>
      <c r="C944" s="796" t="s">
        <v>1386</v>
      </c>
      <c r="D944" s="796">
        <v>1430.1</v>
      </c>
      <c r="E944" s="758"/>
    </row>
    <row r="945" spans="1:5" ht="15" x14ac:dyDescent="0.25">
      <c r="A945" s="819"/>
      <c r="B945" s="631" t="s">
        <v>2091</v>
      </c>
      <c r="C945" s="796" t="s">
        <v>2031</v>
      </c>
      <c r="D945" s="796">
        <v>5837.05</v>
      </c>
      <c r="E945" s="758"/>
    </row>
    <row r="946" spans="1:5" ht="15" x14ac:dyDescent="0.25">
      <c r="A946" s="819"/>
      <c r="B946" s="631" t="s">
        <v>2030</v>
      </c>
      <c r="C946" s="796" t="s">
        <v>1319</v>
      </c>
      <c r="D946" s="796">
        <v>20430</v>
      </c>
      <c r="E946" s="758"/>
    </row>
    <row r="947" spans="1:5" ht="15" x14ac:dyDescent="0.25">
      <c r="A947" s="819"/>
      <c r="B947" s="631" t="s">
        <v>2033</v>
      </c>
      <c r="C947" s="796" t="s">
        <v>1990</v>
      </c>
      <c r="D947" s="796">
        <v>8172</v>
      </c>
      <c r="E947" s="758"/>
    </row>
    <row r="948" spans="1:5" ht="15" x14ac:dyDescent="0.25">
      <c r="A948" s="819"/>
      <c r="B948" s="631" t="s">
        <v>1989</v>
      </c>
      <c r="C948" s="796" t="s">
        <v>982</v>
      </c>
      <c r="D948" s="796">
        <v>16344</v>
      </c>
      <c r="E948" s="758"/>
    </row>
    <row r="949" spans="1:5" ht="15" x14ac:dyDescent="0.25">
      <c r="A949" s="819"/>
      <c r="B949" s="631" t="s">
        <v>2034</v>
      </c>
      <c r="C949" s="796" t="s">
        <v>982</v>
      </c>
      <c r="D949" s="796">
        <v>2655.9</v>
      </c>
      <c r="E949" s="758"/>
    </row>
    <row r="950" spans="1:5" ht="15" x14ac:dyDescent="0.25">
      <c r="A950" s="819"/>
      <c r="B950" s="631" t="s">
        <v>2094</v>
      </c>
      <c r="C950" s="796" t="s">
        <v>982</v>
      </c>
      <c r="D950" s="796">
        <v>20430</v>
      </c>
      <c r="E950" s="758"/>
    </row>
    <row r="951" spans="1:5" ht="15" x14ac:dyDescent="0.25">
      <c r="A951" s="819"/>
      <c r="B951" s="631" t="s">
        <v>2092</v>
      </c>
      <c r="C951" s="796" t="s">
        <v>2093</v>
      </c>
      <c r="D951" s="796">
        <v>1736.55</v>
      </c>
      <c r="E951" s="758"/>
    </row>
    <row r="952" spans="1:5" ht="15" x14ac:dyDescent="0.25">
      <c r="A952" s="819"/>
      <c r="B952" s="631" t="s">
        <v>2095</v>
      </c>
      <c r="C952" s="796" t="s">
        <v>2096</v>
      </c>
      <c r="D952" s="796">
        <v>4903.2</v>
      </c>
      <c r="E952" s="758"/>
    </row>
    <row r="953" spans="1:5" ht="15" x14ac:dyDescent="0.25">
      <c r="A953" s="819"/>
      <c r="B953" s="631" t="s">
        <v>2097</v>
      </c>
      <c r="C953" s="796" t="s">
        <v>982</v>
      </c>
      <c r="D953" s="796">
        <v>674190</v>
      </c>
      <c r="E953" s="758"/>
    </row>
    <row r="954" spans="1:5" ht="15" x14ac:dyDescent="0.25">
      <c r="A954" s="819"/>
      <c r="B954" s="631" t="s">
        <v>2098</v>
      </c>
      <c r="C954" s="796" t="s">
        <v>1578</v>
      </c>
      <c r="D954" s="796">
        <v>653760</v>
      </c>
      <c r="E954" s="758"/>
    </row>
    <row r="955" spans="1:5" ht="15" x14ac:dyDescent="0.25">
      <c r="A955" s="819"/>
      <c r="B955" s="631" t="s">
        <v>2099</v>
      </c>
      <c r="C955" s="796" t="s">
        <v>982</v>
      </c>
      <c r="D955" s="796">
        <v>10215</v>
      </c>
      <c r="E955" s="758"/>
    </row>
    <row r="956" spans="1:5" ht="15" x14ac:dyDescent="0.25">
      <c r="A956" s="819"/>
      <c r="B956" s="631" t="s">
        <v>2100</v>
      </c>
      <c r="C956" s="796" t="s">
        <v>982</v>
      </c>
      <c r="D956" s="796">
        <v>715.05</v>
      </c>
      <c r="E956" s="758"/>
    </row>
    <row r="957" spans="1:5" ht="15" x14ac:dyDescent="0.25">
      <c r="A957" s="819"/>
      <c r="B957" s="631" t="s">
        <v>2070</v>
      </c>
      <c r="C957" s="796" t="s">
        <v>2071</v>
      </c>
      <c r="D957" s="796">
        <v>20430</v>
      </c>
      <c r="E957" s="758"/>
    </row>
    <row r="958" spans="1:5" ht="15" x14ac:dyDescent="0.25">
      <c r="A958" s="819"/>
      <c r="B958" s="631" t="s">
        <v>2043</v>
      </c>
      <c r="C958" s="796" t="s">
        <v>982</v>
      </c>
      <c r="D958" s="796">
        <v>24516</v>
      </c>
      <c r="E958" s="758"/>
    </row>
    <row r="959" spans="1:5" ht="15" x14ac:dyDescent="0.25">
      <c r="A959" s="819"/>
      <c r="B959" s="631" t="s">
        <v>2044</v>
      </c>
      <c r="C959" s="796" t="s">
        <v>2045</v>
      </c>
      <c r="D959" s="796">
        <v>167526</v>
      </c>
      <c r="E959" s="758"/>
    </row>
    <row r="960" spans="1:5" ht="15" x14ac:dyDescent="0.25">
      <c r="A960" s="820"/>
      <c r="B960" s="628" t="s">
        <v>2107</v>
      </c>
      <c r="C960" s="822"/>
      <c r="D960" s="816">
        <v>-54655.73</v>
      </c>
      <c r="E960" s="758"/>
    </row>
  </sheetData>
  <mergeCells count="4">
    <mergeCell ref="B1:E1"/>
    <mergeCell ref="B2:E2"/>
    <mergeCell ref="B3:E3"/>
    <mergeCell ref="A7:B7"/>
  </mergeCells>
  <pageMargins left="0.7" right="0.7" top="0.75" bottom="0.75" header="0.3" footer="0.3"/>
  <pageSetup scale="5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zoomScaleNormal="100" workbookViewId="0">
      <selection activeCell="H28" sqref="H28"/>
    </sheetView>
  </sheetViews>
  <sheetFormatPr baseColWidth="10" defaultRowHeight="12.75" x14ac:dyDescent="0.2"/>
  <cols>
    <col min="1" max="1" width="4.85546875" style="752" customWidth="1"/>
    <col min="2" max="2" width="30.85546875" style="752" customWidth="1"/>
    <col min="3" max="3" width="84.42578125" style="752" customWidth="1"/>
    <col min="4" max="4" width="31.7109375" style="752" customWidth="1"/>
    <col min="5" max="5" width="4.85546875" style="752" customWidth="1"/>
    <col min="6" max="256" width="11.42578125" style="752"/>
    <col min="257" max="257" width="4.85546875" style="752" customWidth="1"/>
    <col min="258" max="258" width="30.85546875" style="752" customWidth="1"/>
    <col min="259" max="259" width="84.42578125" style="752" customWidth="1"/>
    <col min="260" max="260" width="42.7109375" style="752" customWidth="1"/>
    <col min="261" max="261" width="4.85546875" style="752" customWidth="1"/>
    <col min="262" max="512" width="11.42578125" style="752"/>
    <col min="513" max="513" width="4.85546875" style="752" customWidth="1"/>
    <col min="514" max="514" width="30.85546875" style="752" customWidth="1"/>
    <col min="515" max="515" width="84.42578125" style="752" customWidth="1"/>
    <col min="516" max="516" width="42.7109375" style="752" customWidth="1"/>
    <col min="517" max="517" width="4.85546875" style="752" customWidth="1"/>
    <col min="518" max="768" width="11.42578125" style="752"/>
    <col min="769" max="769" width="4.85546875" style="752" customWidth="1"/>
    <col min="770" max="770" width="30.85546875" style="752" customWidth="1"/>
    <col min="771" max="771" width="84.42578125" style="752" customWidth="1"/>
    <col min="772" max="772" width="42.7109375" style="752" customWidth="1"/>
    <col min="773" max="773" width="4.85546875" style="752" customWidth="1"/>
    <col min="774" max="1024" width="11.42578125" style="752"/>
    <col min="1025" max="1025" width="4.85546875" style="752" customWidth="1"/>
    <col min="1026" max="1026" width="30.85546875" style="752" customWidth="1"/>
    <col min="1027" max="1027" width="84.42578125" style="752" customWidth="1"/>
    <col min="1028" max="1028" width="42.7109375" style="752" customWidth="1"/>
    <col min="1029" max="1029" width="4.85546875" style="752" customWidth="1"/>
    <col min="1030" max="1280" width="11.42578125" style="752"/>
    <col min="1281" max="1281" width="4.85546875" style="752" customWidth="1"/>
    <col min="1282" max="1282" width="30.85546875" style="752" customWidth="1"/>
    <col min="1283" max="1283" width="84.42578125" style="752" customWidth="1"/>
    <col min="1284" max="1284" width="42.7109375" style="752" customWidth="1"/>
    <col min="1285" max="1285" width="4.85546875" style="752" customWidth="1"/>
    <col min="1286" max="1536" width="11.42578125" style="752"/>
    <col min="1537" max="1537" width="4.85546875" style="752" customWidth="1"/>
    <col min="1538" max="1538" width="30.85546875" style="752" customWidth="1"/>
    <col min="1539" max="1539" width="84.42578125" style="752" customWidth="1"/>
    <col min="1540" max="1540" width="42.7109375" style="752" customWidth="1"/>
    <col min="1541" max="1541" width="4.85546875" style="752" customWidth="1"/>
    <col min="1542" max="1792" width="11.42578125" style="752"/>
    <col min="1793" max="1793" width="4.85546875" style="752" customWidth="1"/>
    <col min="1794" max="1794" width="30.85546875" style="752" customWidth="1"/>
    <col min="1795" max="1795" width="84.42578125" style="752" customWidth="1"/>
    <col min="1796" max="1796" width="42.7109375" style="752" customWidth="1"/>
    <col min="1797" max="1797" width="4.85546875" style="752" customWidth="1"/>
    <col min="1798" max="2048" width="11.42578125" style="752"/>
    <col min="2049" max="2049" width="4.85546875" style="752" customWidth="1"/>
    <col min="2050" max="2050" width="30.85546875" style="752" customWidth="1"/>
    <col min="2051" max="2051" width="84.42578125" style="752" customWidth="1"/>
    <col min="2052" max="2052" width="42.7109375" style="752" customWidth="1"/>
    <col min="2053" max="2053" width="4.85546875" style="752" customWidth="1"/>
    <col min="2054" max="2304" width="11.42578125" style="752"/>
    <col min="2305" max="2305" width="4.85546875" style="752" customWidth="1"/>
    <col min="2306" max="2306" width="30.85546875" style="752" customWidth="1"/>
    <col min="2307" max="2307" width="84.42578125" style="752" customWidth="1"/>
    <col min="2308" max="2308" width="42.7109375" style="752" customWidth="1"/>
    <col min="2309" max="2309" width="4.85546875" style="752" customWidth="1"/>
    <col min="2310" max="2560" width="11.42578125" style="752"/>
    <col min="2561" max="2561" width="4.85546875" style="752" customWidth="1"/>
    <col min="2562" max="2562" width="30.85546875" style="752" customWidth="1"/>
    <col min="2563" max="2563" width="84.42578125" style="752" customWidth="1"/>
    <col min="2564" max="2564" width="42.7109375" style="752" customWidth="1"/>
    <col min="2565" max="2565" width="4.85546875" style="752" customWidth="1"/>
    <col min="2566" max="2816" width="11.42578125" style="752"/>
    <col min="2817" max="2817" width="4.85546875" style="752" customWidth="1"/>
    <col min="2818" max="2818" width="30.85546875" style="752" customWidth="1"/>
    <col min="2819" max="2819" width="84.42578125" style="752" customWidth="1"/>
    <col min="2820" max="2820" width="42.7109375" style="752" customWidth="1"/>
    <col min="2821" max="2821" width="4.85546875" style="752" customWidth="1"/>
    <col min="2822" max="3072" width="11.42578125" style="752"/>
    <col min="3073" max="3073" width="4.85546875" style="752" customWidth="1"/>
    <col min="3074" max="3074" width="30.85546875" style="752" customWidth="1"/>
    <col min="3075" max="3075" width="84.42578125" style="752" customWidth="1"/>
    <col min="3076" max="3076" width="42.7109375" style="752" customWidth="1"/>
    <col min="3077" max="3077" width="4.85546875" style="752" customWidth="1"/>
    <col min="3078" max="3328" width="11.42578125" style="752"/>
    <col min="3329" max="3329" width="4.85546875" style="752" customWidth="1"/>
    <col min="3330" max="3330" width="30.85546875" style="752" customWidth="1"/>
    <col min="3331" max="3331" width="84.42578125" style="752" customWidth="1"/>
    <col min="3332" max="3332" width="42.7109375" style="752" customWidth="1"/>
    <col min="3333" max="3333" width="4.85546875" style="752" customWidth="1"/>
    <col min="3334" max="3584" width="11.42578125" style="752"/>
    <col min="3585" max="3585" width="4.85546875" style="752" customWidth="1"/>
    <col min="3586" max="3586" width="30.85546875" style="752" customWidth="1"/>
    <col min="3587" max="3587" width="84.42578125" style="752" customWidth="1"/>
    <col min="3588" max="3588" width="42.7109375" style="752" customWidth="1"/>
    <col min="3589" max="3589" width="4.85546875" style="752" customWidth="1"/>
    <col min="3590" max="3840" width="11.42578125" style="752"/>
    <col min="3841" max="3841" width="4.85546875" style="752" customWidth="1"/>
    <col min="3842" max="3842" width="30.85546875" style="752" customWidth="1"/>
    <col min="3843" max="3843" width="84.42578125" style="752" customWidth="1"/>
    <col min="3844" max="3844" width="42.7109375" style="752" customWidth="1"/>
    <col min="3845" max="3845" width="4.85546875" style="752" customWidth="1"/>
    <col min="3846" max="4096" width="11.42578125" style="752"/>
    <col min="4097" max="4097" width="4.85546875" style="752" customWidth="1"/>
    <col min="4098" max="4098" width="30.85546875" style="752" customWidth="1"/>
    <col min="4099" max="4099" width="84.42578125" style="752" customWidth="1"/>
    <col min="4100" max="4100" width="42.7109375" style="752" customWidth="1"/>
    <col min="4101" max="4101" width="4.85546875" style="752" customWidth="1"/>
    <col min="4102" max="4352" width="11.42578125" style="752"/>
    <col min="4353" max="4353" width="4.85546875" style="752" customWidth="1"/>
    <col min="4354" max="4354" width="30.85546875" style="752" customWidth="1"/>
    <col min="4355" max="4355" width="84.42578125" style="752" customWidth="1"/>
    <col min="4356" max="4356" width="42.7109375" style="752" customWidth="1"/>
    <col min="4357" max="4357" width="4.85546875" style="752" customWidth="1"/>
    <col min="4358" max="4608" width="11.42578125" style="752"/>
    <col min="4609" max="4609" width="4.85546875" style="752" customWidth="1"/>
    <col min="4610" max="4610" width="30.85546875" style="752" customWidth="1"/>
    <col min="4611" max="4611" width="84.42578125" style="752" customWidth="1"/>
    <col min="4612" max="4612" width="42.7109375" style="752" customWidth="1"/>
    <col min="4613" max="4613" width="4.85546875" style="752" customWidth="1"/>
    <col min="4614" max="4864" width="11.42578125" style="752"/>
    <col min="4865" max="4865" width="4.85546875" style="752" customWidth="1"/>
    <col min="4866" max="4866" width="30.85546875" style="752" customWidth="1"/>
    <col min="4867" max="4867" width="84.42578125" style="752" customWidth="1"/>
    <col min="4868" max="4868" width="42.7109375" style="752" customWidth="1"/>
    <col min="4869" max="4869" width="4.85546875" style="752" customWidth="1"/>
    <col min="4870" max="5120" width="11.42578125" style="752"/>
    <col min="5121" max="5121" width="4.85546875" style="752" customWidth="1"/>
    <col min="5122" max="5122" width="30.85546875" style="752" customWidth="1"/>
    <col min="5123" max="5123" width="84.42578125" style="752" customWidth="1"/>
    <col min="5124" max="5124" width="42.7109375" style="752" customWidth="1"/>
    <col min="5125" max="5125" width="4.85546875" style="752" customWidth="1"/>
    <col min="5126" max="5376" width="11.42578125" style="752"/>
    <col min="5377" max="5377" width="4.85546875" style="752" customWidth="1"/>
    <col min="5378" max="5378" width="30.85546875" style="752" customWidth="1"/>
    <col min="5379" max="5379" width="84.42578125" style="752" customWidth="1"/>
    <col min="5380" max="5380" width="42.7109375" style="752" customWidth="1"/>
    <col min="5381" max="5381" width="4.85546875" style="752" customWidth="1"/>
    <col min="5382" max="5632" width="11.42578125" style="752"/>
    <col min="5633" max="5633" width="4.85546875" style="752" customWidth="1"/>
    <col min="5634" max="5634" width="30.85546875" style="752" customWidth="1"/>
    <col min="5635" max="5635" width="84.42578125" style="752" customWidth="1"/>
    <col min="5636" max="5636" width="42.7109375" style="752" customWidth="1"/>
    <col min="5637" max="5637" width="4.85546875" style="752" customWidth="1"/>
    <col min="5638" max="5888" width="11.42578125" style="752"/>
    <col min="5889" max="5889" width="4.85546875" style="752" customWidth="1"/>
    <col min="5890" max="5890" width="30.85546875" style="752" customWidth="1"/>
    <col min="5891" max="5891" width="84.42578125" style="752" customWidth="1"/>
    <col min="5892" max="5892" width="42.7109375" style="752" customWidth="1"/>
    <col min="5893" max="5893" width="4.85546875" style="752" customWidth="1"/>
    <col min="5894" max="6144" width="11.42578125" style="752"/>
    <col min="6145" max="6145" width="4.85546875" style="752" customWidth="1"/>
    <col min="6146" max="6146" width="30.85546875" style="752" customWidth="1"/>
    <col min="6147" max="6147" width="84.42578125" style="752" customWidth="1"/>
    <col min="6148" max="6148" width="42.7109375" style="752" customWidth="1"/>
    <col min="6149" max="6149" width="4.85546875" style="752" customWidth="1"/>
    <col min="6150" max="6400" width="11.42578125" style="752"/>
    <col min="6401" max="6401" width="4.85546875" style="752" customWidth="1"/>
    <col min="6402" max="6402" width="30.85546875" style="752" customWidth="1"/>
    <col min="6403" max="6403" width="84.42578125" style="752" customWidth="1"/>
    <col min="6404" max="6404" width="42.7109375" style="752" customWidth="1"/>
    <col min="6405" max="6405" width="4.85546875" style="752" customWidth="1"/>
    <col min="6406" max="6656" width="11.42578125" style="752"/>
    <col min="6657" max="6657" width="4.85546875" style="752" customWidth="1"/>
    <col min="6658" max="6658" width="30.85546875" style="752" customWidth="1"/>
    <col min="6659" max="6659" width="84.42578125" style="752" customWidth="1"/>
    <col min="6660" max="6660" width="42.7109375" style="752" customWidth="1"/>
    <col min="6661" max="6661" width="4.85546875" style="752" customWidth="1"/>
    <col min="6662" max="6912" width="11.42578125" style="752"/>
    <col min="6913" max="6913" width="4.85546875" style="752" customWidth="1"/>
    <col min="6914" max="6914" width="30.85546875" style="752" customWidth="1"/>
    <col min="6915" max="6915" width="84.42578125" style="752" customWidth="1"/>
    <col min="6916" max="6916" width="42.7109375" style="752" customWidth="1"/>
    <col min="6917" max="6917" width="4.85546875" style="752" customWidth="1"/>
    <col min="6918" max="7168" width="11.42578125" style="752"/>
    <col min="7169" max="7169" width="4.85546875" style="752" customWidth="1"/>
    <col min="7170" max="7170" width="30.85546875" style="752" customWidth="1"/>
    <col min="7171" max="7171" width="84.42578125" style="752" customWidth="1"/>
    <col min="7172" max="7172" width="42.7109375" style="752" customWidth="1"/>
    <col min="7173" max="7173" width="4.85546875" style="752" customWidth="1"/>
    <col min="7174" max="7424" width="11.42578125" style="752"/>
    <col min="7425" max="7425" width="4.85546875" style="752" customWidth="1"/>
    <col min="7426" max="7426" width="30.85546875" style="752" customWidth="1"/>
    <col min="7427" max="7427" width="84.42578125" style="752" customWidth="1"/>
    <col min="7428" max="7428" width="42.7109375" style="752" customWidth="1"/>
    <col min="7429" max="7429" width="4.85546875" style="752" customWidth="1"/>
    <col min="7430" max="7680" width="11.42578125" style="752"/>
    <col min="7681" max="7681" width="4.85546875" style="752" customWidth="1"/>
    <col min="7682" max="7682" width="30.85546875" style="752" customWidth="1"/>
    <col min="7683" max="7683" width="84.42578125" style="752" customWidth="1"/>
    <col min="7684" max="7684" width="42.7109375" style="752" customWidth="1"/>
    <col min="7685" max="7685" width="4.85546875" style="752" customWidth="1"/>
    <col min="7686" max="7936" width="11.42578125" style="752"/>
    <col min="7937" max="7937" width="4.85546875" style="752" customWidth="1"/>
    <col min="7938" max="7938" width="30.85546875" style="752" customWidth="1"/>
    <col min="7939" max="7939" width="84.42578125" style="752" customWidth="1"/>
    <col min="7940" max="7940" width="42.7109375" style="752" customWidth="1"/>
    <col min="7941" max="7941" width="4.85546875" style="752" customWidth="1"/>
    <col min="7942" max="8192" width="11.42578125" style="752"/>
    <col min="8193" max="8193" width="4.85546875" style="752" customWidth="1"/>
    <col min="8194" max="8194" width="30.85546875" style="752" customWidth="1"/>
    <col min="8195" max="8195" width="84.42578125" style="752" customWidth="1"/>
    <col min="8196" max="8196" width="42.7109375" style="752" customWidth="1"/>
    <col min="8197" max="8197" width="4.85546875" style="752" customWidth="1"/>
    <col min="8198" max="8448" width="11.42578125" style="752"/>
    <col min="8449" max="8449" width="4.85546875" style="752" customWidth="1"/>
    <col min="8450" max="8450" width="30.85546875" style="752" customWidth="1"/>
    <col min="8451" max="8451" width="84.42578125" style="752" customWidth="1"/>
    <col min="8452" max="8452" width="42.7109375" style="752" customWidth="1"/>
    <col min="8453" max="8453" width="4.85546875" style="752" customWidth="1"/>
    <col min="8454" max="8704" width="11.42578125" style="752"/>
    <col min="8705" max="8705" width="4.85546875" style="752" customWidth="1"/>
    <col min="8706" max="8706" width="30.85546875" style="752" customWidth="1"/>
    <col min="8707" max="8707" width="84.42578125" style="752" customWidth="1"/>
    <col min="8708" max="8708" width="42.7109375" style="752" customWidth="1"/>
    <col min="8709" max="8709" width="4.85546875" style="752" customWidth="1"/>
    <col min="8710" max="8960" width="11.42578125" style="752"/>
    <col min="8961" max="8961" width="4.85546875" style="752" customWidth="1"/>
    <col min="8962" max="8962" width="30.85546875" style="752" customWidth="1"/>
    <col min="8963" max="8963" width="84.42578125" style="752" customWidth="1"/>
    <col min="8964" max="8964" width="42.7109375" style="752" customWidth="1"/>
    <col min="8965" max="8965" width="4.85546875" style="752" customWidth="1"/>
    <col min="8966" max="9216" width="11.42578125" style="752"/>
    <col min="9217" max="9217" width="4.85546875" style="752" customWidth="1"/>
    <col min="9218" max="9218" width="30.85546875" style="752" customWidth="1"/>
    <col min="9219" max="9219" width="84.42578125" style="752" customWidth="1"/>
    <col min="9220" max="9220" width="42.7109375" style="752" customWidth="1"/>
    <col min="9221" max="9221" width="4.85546875" style="752" customWidth="1"/>
    <col min="9222" max="9472" width="11.42578125" style="752"/>
    <col min="9473" max="9473" width="4.85546875" style="752" customWidth="1"/>
    <col min="9474" max="9474" width="30.85546875" style="752" customWidth="1"/>
    <col min="9475" max="9475" width="84.42578125" style="752" customWidth="1"/>
    <col min="9476" max="9476" width="42.7109375" style="752" customWidth="1"/>
    <col min="9477" max="9477" width="4.85546875" style="752" customWidth="1"/>
    <col min="9478" max="9728" width="11.42578125" style="752"/>
    <col min="9729" max="9729" width="4.85546875" style="752" customWidth="1"/>
    <col min="9730" max="9730" width="30.85546875" style="752" customWidth="1"/>
    <col min="9731" max="9731" width="84.42578125" style="752" customWidth="1"/>
    <col min="9732" max="9732" width="42.7109375" style="752" customWidth="1"/>
    <col min="9733" max="9733" width="4.85546875" style="752" customWidth="1"/>
    <col min="9734" max="9984" width="11.42578125" style="752"/>
    <col min="9985" max="9985" width="4.85546875" style="752" customWidth="1"/>
    <col min="9986" max="9986" width="30.85546875" style="752" customWidth="1"/>
    <col min="9987" max="9987" width="84.42578125" style="752" customWidth="1"/>
    <col min="9988" max="9988" width="42.7109375" style="752" customWidth="1"/>
    <col min="9989" max="9989" width="4.85546875" style="752" customWidth="1"/>
    <col min="9990" max="10240" width="11.42578125" style="752"/>
    <col min="10241" max="10241" width="4.85546875" style="752" customWidth="1"/>
    <col min="10242" max="10242" width="30.85546875" style="752" customWidth="1"/>
    <col min="10243" max="10243" width="84.42578125" style="752" customWidth="1"/>
    <col min="10244" max="10244" width="42.7109375" style="752" customWidth="1"/>
    <col min="10245" max="10245" width="4.85546875" style="752" customWidth="1"/>
    <col min="10246" max="10496" width="11.42578125" style="752"/>
    <col min="10497" max="10497" width="4.85546875" style="752" customWidth="1"/>
    <col min="10498" max="10498" width="30.85546875" style="752" customWidth="1"/>
    <col min="10499" max="10499" width="84.42578125" style="752" customWidth="1"/>
    <col min="10500" max="10500" width="42.7109375" style="752" customWidth="1"/>
    <col min="10501" max="10501" width="4.85546875" style="752" customWidth="1"/>
    <col min="10502" max="10752" width="11.42578125" style="752"/>
    <col min="10753" max="10753" width="4.85546875" style="752" customWidth="1"/>
    <col min="10754" max="10754" width="30.85546875" style="752" customWidth="1"/>
    <col min="10755" max="10755" width="84.42578125" style="752" customWidth="1"/>
    <col min="10756" max="10756" width="42.7109375" style="752" customWidth="1"/>
    <col min="10757" max="10757" width="4.85546875" style="752" customWidth="1"/>
    <col min="10758" max="11008" width="11.42578125" style="752"/>
    <col min="11009" max="11009" width="4.85546875" style="752" customWidth="1"/>
    <col min="11010" max="11010" width="30.85546875" style="752" customWidth="1"/>
    <col min="11011" max="11011" width="84.42578125" style="752" customWidth="1"/>
    <col min="11012" max="11012" width="42.7109375" style="752" customWidth="1"/>
    <col min="11013" max="11013" width="4.85546875" style="752" customWidth="1"/>
    <col min="11014" max="11264" width="11.42578125" style="752"/>
    <col min="11265" max="11265" width="4.85546875" style="752" customWidth="1"/>
    <col min="11266" max="11266" width="30.85546875" style="752" customWidth="1"/>
    <col min="11267" max="11267" width="84.42578125" style="752" customWidth="1"/>
    <col min="11268" max="11268" width="42.7109375" style="752" customWidth="1"/>
    <col min="11269" max="11269" width="4.85546875" style="752" customWidth="1"/>
    <col min="11270" max="11520" width="11.42578125" style="752"/>
    <col min="11521" max="11521" width="4.85546875" style="752" customWidth="1"/>
    <col min="11522" max="11522" width="30.85546875" style="752" customWidth="1"/>
    <col min="11523" max="11523" width="84.42578125" style="752" customWidth="1"/>
    <col min="11524" max="11524" width="42.7109375" style="752" customWidth="1"/>
    <col min="11525" max="11525" width="4.85546875" style="752" customWidth="1"/>
    <col min="11526" max="11776" width="11.42578125" style="752"/>
    <col min="11777" max="11777" width="4.85546875" style="752" customWidth="1"/>
    <col min="11778" max="11778" width="30.85546875" style="752" customWidth="1"/>
    <col min="11779" max="11779" width="84.42578125" style="752" customWidth="1"/>
    <col min="11780" max="11780" width="42.7109375" style="752" customWidth="1"/>
    <col min="11781" max="11781" width="4.85546875" style="752" customWidth="1"/>
    <col min="11782" max="12032" width="11.42578125" style="752"/>
    <col min="12033" max="12033" width="4.85546875" style="752" customWidth="1"/>
    <col min="12034" max="12034" width="30.85546875" style="752" customWidth="1"/>
    <col min="12035" max="12035" width="84.42578125" style="752" customWidth="1"/>
    <col min="12036" max="12036" width="42.7109375" style="752" customWidth="1"/>
    <col min="12037" max="12037" width="4.85546875" style="752" customWidth="1"/>
    <col min="12038" max="12288" width="11.42578125" style="752"/>
    <col min="12289" max="12289" width="4.85546875" style="752" customWidth="1"/>
    <col min="12290" max="12290" width="30.85546875" style="752" customWidth="1"/>
    <col min="12291" max="12291" width="84.42578125" style="752" customWidth="1"/>
    <col min="12292" max="12292" width="42.7109375" style="752" customWidth="1"/>
    <col min="12293" max="12293" width="4.85546875" style="752" customWidth="1"/>
    <col min="12294" max="12544" width="11.42578125" style="752"/>
    <col min="12545" max="12545" width="4.85546875" style="752" customWidth="1"/>
    <col min="12546" max="12546" width="30.85546875" style="752" customWidth="1"/>
    <col min="12547" max="12547" width="84.42578125" style="752" customWidth="1"/>
    <col min="12548" max="12548" width="42.7109375" style="752" customWidth="1"/>
    <col min="12549" max="12549" width="4.85546875" style="752" customWidth="1"/>
    <col min="12550" max="12800" width="11.42578125" style="752"/>
    <col min="12801" max="12801" width="4.85546875" style="752" customWidth="1"/>
    <col min="12802" max="12802" width="30.85546875" style="752" customWidth="1"/>
    <col min="12803" max="12803" width="84.42578125" style="752" customWidth="1"/>
    <col min="12804" max="12804" width="42.7109375" style="752" customWidth="1"/>
    <col min="12805" max="12805" width="4.85546875" style="752" customWidth="1"/>
    <col min="12806" max="13056" width="11.42578125" style="752"/>
    <col min="13057" max="13057" width="4.85546875" style="752" customWidth="1"/>
    <col min="13058" max="13058" width="30.85546875" style="752" customWidth="1"/>
    <col min="13059" max="13059" width="84.42578125" style="752" customWidth="1"/>
    <col min="13060" max="13060" width="42.7109375" style="752" customWidth="1"/>
    <col min="13061" max="13061" width="4.85546875" style="752" customWidth="1"/>
    <col min="13062" max="13312" width="11.42578125" style="752"/>
    <col min="13313" max="13313" width="4.85546875" style="752" customWidth="1"/>
    <col min="13314" max="13314" width="30.85546875" style="752" customWidth="1"/>
    <col min="13315" max="13315" width="84.42578125" style="752" customWidth="1"/>
    <col min="13316" max="13316" width="42.7109375" style="752" customWidth="1"/>
    <col min="13317" max="13317" width="4.85546875" style="752" customWidth="1"/>
    <col min="13318" max="13568" width="11.42578125" style="752"/>
    <col min="13569" max="13569" width="4.85546875" style="752" customWidth="1"/>
    <col min="13570" max="13570" width="30.85546875" style="752" customWidth="1"/>
    <col min="13571" max="13571" width="84.42578125" style="752" customWidth="1"/>
    <col min="13572" max="13572" width="42.7109375" style="752" customWidth="1"/>
    <col min="13573" max="13573" width="4.85546875" style="752" customWidth="1"/>
    <col min="13574" max="13824" width="11.42578125" style="752"/>
    <col min="13825" max="13825" width="4.85546875" style="752" customWidth="1"/>
    <col min="13826" max="13826" width="30.85546875" style="752" customWidth="1"/>
    <col min="13827" max="13827" width="84.42578125" style="752" customWidth="1"/>
    <col min="13828" max="13828" width="42.7109375" style="752" customWidth="1"/>
    <col min="13829" max="13829" width="4.85546875" style="752" customWidth="1"/>
    <col min="13830" max="14080" width="11.42578125" style="752"/>
    <col min="14081" max="14081" width="4.85546875" style="752" customWidth="1"/>
    <col min="14082" max="14082" width="30.85546875" style="752" customWidth="1"/>
    <col min="14083" max="14083" width="84.42578125" style="752" customWidth="1"/>
    <col min="14084" max="14084" width="42.7109375" style="752" customWidth="1"/>
    <col min="14085" max="14085" width="4.85546875" style="752" customWidth="1"/>
    <col min="14086" max="14336" width="11.42578125" style="752"/>
    <col min="14337" max="14337" width="4.85546875" style="752" customWidth="1"/>
    <col min="14338" max="14338" width="30.85546875" style="752" customWidth="1"/>
    <col min="14339" max="14339" width="84.42578125" style="752" customWidth="1"/>
    <col min="14340" max="14340" width="42.7109375" style="752" customWidth="1"/>
    <col min="14341" max="14341" width="4.85546875" style="752" customWidth="1"/>
    <col min="14342" max="14592" width="11.42578125" style="752"/>
    <col min="14593" max="14593" width="4.85546875" style="752" customWidth="1"/>
    <col min="14594" max="14594" width="30.85546875" style="752" customWidth="1"/>
    <col min="14595" max="14595" width="84.42578125" style="752" customWidth="1"/>
    <col min="14596" max="14596" width="42.7109375" style="752" customWidth="1"/>
    <col min="14597" max="14597" width="4.85546875" style="752" customWidth="1"/>
    <col min="14598" max="14848" width="11.42578125" style="752"/>
    <col min="14849" max="14849" width="4.85546875" style="752" customWidth="1"/>
    <col min="14850" max="14850" width="30.85546875" style="752" customWidth="1"/>
    <col min="14851" max="14851" width="84.42578125" style="752" customWidth="1"/>
    <col min="14852" max="14852" width="42.7109375" style="752" customWidth="1"/>
    <col min="14853" max="14853" width="4.85546875" style="752" customWidth="1"/>
    <col min="14854" max="15104" width="11.42578125" style="752"/>
    <col min="15105" max="15105" width="4.85546875" style="752" customWidth="1"/>
    <col min="15106" max="15106" width="30.85546875" style="752" customWidth="1"/>
    <col min="15107" max="15107" width="84.42578125" style="752" customWidth="1"/>
    <col min="15108" max="15108" width="42.7109375" style="752" customWidth="1"/>
    <col min="15109" max="15109" width="4.85546875" style="752" customWidth="1"/>
    <col min="15110" max="15360" width="11.42578125" style="752"/>
    <col min="15361" max="15361" width="4.85546875" style="752" customWidth="1"/>
    <col min="15362" max="15362" width="30.85546875" style="752" customWidth="1"/>
    <col min="15363" max="15363" width="84.42578125" style="752" customWidth="1"/>
    <col min="15364" max="15364" width="42.7109375" style="752" customWidth="1"/>
    <col min="15365" max="15365" width="4.85546875" style="752" customWidth="1"/>
    <col min="15366" max="15616" width="11.42578125" style="752"/>
    <col min="15617" max="15617" width="4.85546875" style="752" customWidth="1"/>
    <col min="15618" max="15618" width="30.85546875" style="752" customWidth="1"/>
    <col min="15619" max="15619" width="84.42578125" style="752" customWidth="1"/>
    <col min="15620" max="15620" width="42.7109375" style="752" customWidth="1"/>
    <col min="15621" max="15621" width="4.85546875" style="752" customWidth="1"/>
    <col min="15622" max="15872" width="11.42578125" style="752"/>
    <col min="15873" max="15873" width="4.85546875" style="752" customWidth="1"/>
    <col min="15874" max="15874" width="30.85546875" style="752" customWidth="1"/>
    <col min="15875" max="15875" width="84.42578125" style="752" customWidth="1"/>
    <col min="15876" max="15876" width="42.7109375" style="752" customWidth="1"/>
    <col min="15877" max="15877" width="4.85546875" style="752" customWidth="1"/>
    <col min="15878" max="16128" width="11.42578125" style="752"/>
    <col min="16129" max="16129" width="4.85546875" style="752" customWidth="1"/>
    <col min="16130" max="16130" width="30.85546875" style="752" customWidth="1"/>
    <col min="16131" max="16131" width="84.42578125" style="752" customWidth="1"/>
    <col min="16132" max="16132" width="42.7109375" style="752" customWidth="1"/>
    <col min="16133" max="16133" width="4.85546875" style="752" customWidth="1"/>
    <col min="16134" max="16384" width="11.42578125" style="752"/>
  </cols>
  <sheetData>
    <row r="1" spans="1:8" s="202" customFormat="1" x14ac:dyDescent="0.2">
      <c r="B1" s="1052" t="s">
        <v>820</v>
      </c>
      <c r="C1" s="1052"/>
      <c r="D1" s="1052"/>
      <c r="E1" s="1052"/>
    </row>
    <row r="2" spans="1:8" s="202" customFormat="1" x14ac:dyDescent="0.2">
      <c r="B2" s="1052" t="s">
        <v>2205</v>
      </c>
      <c r="C2" s="1052"/>
      <c r="D2" s="1052"/>
      <c r="E2" s="1052"/>
    </row>
    <row r="3" spans="1:8" s="202" customFormat="1" x14ac:dyDescent="0.2">
      <c r="B3" s="1052" t="s">
        <v>0</v>
      </c>
      <c r="C3" s="1052"/>
      <c r="D3" s="1052"/>
      <c r="E3" s="1052"/>
    </row>
    <row r="4" spans="1:8" x14ac:dyDescent="0.2">
      <c r="A4" s="749"/>
      <c r="B4" s="750" t="s">
        <v>3</v>
      </c>
      <c r="C4" s="746" t="s">
        <v>2108</v>
      </c>
      <c r="D4" s="266"/>
      <c r="E4" s="751"/>
      <c r="F4" s="232"/>
      <c r="G4" s="232"/>
      <c r="H4" s="232"/>
    </row>
    <row r="5" spans="1:8" x14ac:dyDescent="0.2">
      <c r="A5" s="749"/>
      <c r="B5" s="753"/>
      <c r="C5" s="754"/>
      <c r="D5" s="754"/>
      <c r="E5" s="755"/>
    </row>
    <row r="6" spans="1:8" s="758" customFormat="1" x14ac:dyDescent="0.2">
      <c r="A6" s="756"/>
      <c r="B6" s="757"/>
      <c r="C6" s="756"/>
      <c r="D6" s="756"/>
      <c r="E6" s="757"/>
    </row>
    <row r="7" spans="1:8" s="153" customFormat="1" x14ac:dyDescent="0.2">
      <c r="A7" s="1053" t="s">
        <v>817</v>
      </c>
      <c r="B7" s="1055"/>
      <c r="C7" s="759" t="s">
        <v>821</v>
      </c>
      <c r="D7" s="759" t="s">
        <v>819</v>
      </c>
      <c r="E7" s="760"/>
    </row>
    <row r="8" spans="1:8" s="758" customFormat="1" x14ac:dyDescent="0.2">
      <c r="A8" s="761"/>
      <c r="B8" s="762"/>
      <c r="C8" s="762"/>
      <c r="D8" s="762"/>
      <c r="E8" s="763"/>
    </row>
    <row r="9" spans="1:8" x14ac:dyDescent="0.2">
      <c r="A9" s="764"/>
      <c r="B9" s="765"/>
      <c r="C9" s="766"/>
      <c r="D9" s="767">
        <v>0</v>
      </c>
      <c r="E9" s="768"/>
    </row>
    <row r="10" spans="1:8" x14ac:dyDescent="0.2">
      <c r="A10" s="764"/>
      <c r="B10" s="765"/>
      <c r="C10" s="766" t="s">
        <v>542</v>
      </c>
      <c r="D10" s="767">
        <v>0</v>
      </c>
      <c r="E10" s="768"/>
    </row>
    <row r="11" spans="1:8" x14ac:dyDescent="0.2">
      <c r="A11" s="764"/>
      <c r="B11" s="765"/>
      <c r="C11" s="766"/>
      <c r="D11" s="767">
        <v>0</v>
      </c>
      <c r="E11" s="768"/>
    </row>
    <row r="12" spans="1:8" x14ac:dyDescent="0.2">
      <c r="A12" s="764"/>
      <c r="B12" s="765"/>
      <c r="C12" s="766"/>
      <c r="D12" s="767">
        <v>0</v>
      </c>
      <c r="E12" s="768"/>
    </row>
    <row r="13" spans="1:8" x14ac:dyDescent="0.2">
      <c r="A13" s="764"/>
      <c r="B13" s="765"/>
      <c r="C13" s="766"/>
      <c r="D13" s="767">
        <v>0</v>
      </c>
      <c r="E13" s="768"/>
    </row>
    <row r="14" spans="1:8" x14ac:dyDescent="0.2">
      <c r="A14" s="764"/>
      <c r="B14" s="765"/>
      <c r="C14" s="766"/>
      <c r="D14" s="767">
        <v>0</v>
      </c>
      <c r="E14" s="768"/>
    </row>
    <row r="15" spans="1:8" x14ac:dyDescent="0.2">
      <c r="A15" s="764"/>
      <c r="B15" s="765"/>
      <c r="C15" s="766"/>
      <c r="D15" s="767">
        <v>0</v>
      </c>
      <c r="E15" s="768"/>
    </row>
    <row r="16" spans="1:8" x14ac:dyDescent="0.2">
      <c r="A16" s="764"/>
      <c r="B16" s="765"/>
      <c r="C16" s="766"/>
      <c r="D16" s="767">
        <v>0</v>
      </c>
      <c r="E16" s="768"/>
    </row>
    <row r="17" spans="1:5" x14ac:dyDescent="0.2">
      <c r="A17" s="769"/>
      <c r="B17" s="747"/>
      <c r="C17" s="766"/>
      <c r="D17" s="767">
        <v>0</v>
      </c>
      <c r="E17" s="768"/>
    </row>
    <row r="18" spans="1:5" x14ac:dyDescent="0.2">
      <c r="A18" s="769"/>
      <c r="B18" s="747"/>
      <c r="C18" s="766"/>
      <c r="D18" s="767">
        <v>0</v>
      </c>
      <c r="E18" s="768"/>
    </row>
    <row r="19" spans="1:5" x14ac:dyDescent="0.2">
      <c r="A19" s="769"/>
      <c r="B19" s="747"/>
      <c r="C19" s="766"/>
      <c r="D19" s="767">
        <v>0</v>
      </c>
      <c r="E19" s="768"/>
    </row>
    <row r="20" spans="1:5" x14ac:dyDescent="0.2">
      <c r="A20" s="769"/>
      <c r="B20" s="747"/>
      <c r="C20" s="766"/>
      <c r="D20" s="767">
        <v>0</v>
      </c>
      <c r="E20" s="768"/>
    </row>
    <row r="21" spans="1:5" x14ac:dyDescent="0.2">
      <c r="A21" s="769"/>
      <c r="B21" s="747"/>
      <c r="C21" s="766"/>
      <c r="D21" s="767">
        <v>0</v>
      </c>
      <c r="E21" s="768"/>
    </row>
    <row r="22" spans="1:5" x14ac:dyDescent="0.2">
      <c r="A22" s="769"/>
      <c r="B22" s="747"/>
      <c r="C22" s="766"/>
      <c r="D22" s="767">
        <v>0</v>
      </c>
      <c r="E22" s="768"/>
    </row>
    <row r="23" spans="1:5" x14ac:dyDescent="0.2">
      <c r="A23" s="769"/>
      <c r="B23" s="747"/>
      <c r="C23" s="766"/>
      <c r="D23" s="767">
        <v>0</v>
      </c>
      <c r="E23" s="768"/>
    </row>
    <row r="24" spans="1:5" x14ac:dyDescent="0.2">
      <c r="A24" s="769"/>
      <c r="B24" s="747"/>
      <c r="C24" s="766"/>
      <c r="D24" s="767">
        <v>0</v>
      </c>
      <c r="E24" s="768"/>
    </row>
    <row r="25" spans="1:5" x14ac:dyDescent="0.2">
      <c r="A25" s="769"/>
      <c r="B25" s="747"/>
      <c r="C25" s="766"/>
      <c r="D25" s="767">
        <v>0</v>
      </c>
      <c r="E25" s="768"/>
    </row>
    <row r="26" spans="1:5" x14ac:dyDescent="0.2">
      <c r="A26" s="769"/>
      <c r="B26" s="747"/>
      <c r="C26" s="766"/>
      <c r="D26" s="767">
        <v>0</v>
      </c>
      <c r="E26" s="768"/>
    </row>
    <row r="27" spans="1:5" x14ac:dyDescent="0.2">
      <c r="A27" s="769"/>
      <c r="B27" s="747"/>
      <c r="C27" s="766"/>
      <c r="D27" s="767">
        <v>0</v>
      </c>
      <c r="E27" s="768"/>
    </row>
    <row r="28" spans="1:5" x14ac:dyDescent="0.2">
      <c r="A28" s="769"/>
      <c r="B28" s="747"/>
      <c r="C28" s="766"/>
      <c r="D28" s="767">
        <v>0</v>
      </c>
      <c r="E28" s="768"/>
    </row>
    <row r="29" spans="1:5" x14ac:dyDescent="0.2">
      <c r="A29" s="769"/>
      <c r="B29" s="747"/>
      <c r="C29" s="766"/>
      <c r="D29" s="767">
        <v>0</v>
      </c>
      <c r="E29" s="768"/>
    </row>
    <row r="30" spans="1:5" x14ac:dyDescent="0.2">
      <c r="A30" s="769"/>
      <c r="B30" s="747"/>
      <c r="C30" s="766"/>
      <c r="D30" s="767">
        <v>0</v>
      </c>
      <c r="E30" s="768"/>
    </row>
    <row r="31" spans="1:5" x14ac:dyDescent="0.2">
      <c r="A31" s="764"/>
      <c r="B31" s="765"/>
      <c r="C31" s="766"/>
      <c r="D31" s="767">
        <v>0</v>
      </c>
      <c r="E31" s="768"/>
    </row>
    <row r="32" spans="1:5" x14ac:dyDescent="0.2">
      <c r="A32" s="764"/>
      <c r="B32" s="765"/>
      <c r="C32" s="766"/>
      <c r="D32" s="767">
        <v>0</v>
      </c>
      <c r="E32" s="768"/>
    </row>
    <row r="33" spans="1:9" x14ac:dyDescent="0.2">
      <c r="A33" s="764"/>
      <c r="B33" s="765"/>
      <c r="C33" s="766"/>
      <c r="D33" s="767">
        <v>0</v>
      </c>
      <c r="E33" s="768"/>
    </row>
    <row r="34" spans="1:9" x14ac:dyDescent="0.2">
      <c r="A34" s="764"/>
      <c r="B34" s="765"/>
      <c r="C34" s="766"/>
      <c r="D34" s="767">
        <v>0</v>
      </c>
      <c r="E34" s="768"/>
    </row>
    <row r="35" spans="1:9" x14ac:dyDescent="0.2">
      <c r="A35" s="764"/>
      <c r="B35" s="765"/>
      <c r="C35" s="766"/>
      <c r="D35" s="767">
        <v>0</v>
      </c>
      <c r="E35" s="768"/>
    </row>
    <row r="36" spans="1:9" x14ac:dyDescent="0.2">
      <c r="A36" s="764"/>
      <c r="B36" s="765"/>
      <c r="C36" s="766"/>
      <c r="D36" s="767">
        <v>0</v>
      </c>
      <c r="E36" s="768"/>
    </row>
    <row r="37" spans="1:9" x14ac:dyDescent="0.2">
      <c r="A37" s="764"/>
      <c r="B37" s="765"/>
      <c r="C37" s="766"/>
      <c r="D37" s="767">
        <v>0</v>
      </c>
      <c r="E37" s="768"/>
    </row>
    <row r="38" spans="1:9" x14ac:dyDescent="0.2">
      <c r="A38" s="764"/>
      <c r="B38" s="765"/>
      <c r="C38" s="766"/>
      <c r="D38" s="767">
        <v>0</v>
      </c>
      <c r="E38" s="768"/>
    </row>
    <row r="39" spans="1:9" x14ac:dyDescent="0.2">
      <c r="A39" s="764"/>
      <c r="B39" s="765"/>
      <c r="C39" s="766"/>
      <c r="D39" s="767">
        <v>0</v>
      </c>
      <c r="E39" s="768"/>
    </row>
    <row r="40" spans="1:9" x14ac:dyDescent="0.2">
      <c r="A40" s="764"/>
      <c r="B40" s="765"/>
      <c r="C40" s="766"/>
      <c r="D40" s="767">
        <v>0</v>
      </c>
      <c r="E40" s="768"/>
    </row>
    <row r="41" spans="1:9" x14ac:dyDescent="0.2">
      <c r="A41" s="764"/>
      <c r="B41" s="765"/>
      <c r="C41" s="766"/>
      <c r="D41" s="767">
        <v>0</v>
      </c>
      <c r="E41" s="768"/>
    </row>
    <row r="42" spans="1:9" x14ac:dyDescent="0.2">
      <c r="A42" s="764"/>
      <c r="B42" s="765"/>
      <c r="C42" s="766"/>
      <c r="D42" s="767">
        <v>0</v>
      </c>
      <c r="E42" s="768"/>
    </row>
    <row r="43" spans="1:9" x14ac:dyDescent="0.2">
      <c r="A43" s="770"/>
      <c r="B43" s="771"/>
      <c r="C43" s="772"/>
      <c r="D43" s="773"/>
      <c r="E43" s="774"/>
    </row>
    <row r="44" spans="1:9" x14ac:dyDescent="0.2">
      <c r="A44" s="775"/>
      <c r="B44" s="776"/>
      <c r="C44" s="1056"/>
      <c r="D44" s="1057"/>
      <c r="E44" s="1057"/>
    </row>
    <row r="45" spans="1:9" x14ac:dyDescent="0.2">
      <c r="A45" s="625"/>
      <c r="B45" s="625"/>
      <c r="C45" s="625"/>
      <c r="E45" s="82"/>
      <c r="F45" s="82"/>
      <c r="G45" s="625"/>
      <c r="H45" s="625"/>
      <c r="I45" s="625"/>
    </row>
  </sheetData>
  <mergeCells count="5">
    <mergeCell ref="B1:E1"/>
    <mergeCell ref="B2:E2"/>
    <mergeCell ref="B3:E3"/>
    <mergeCell ref="A7:B7"/>
    <mergeCell ref="C44:E44"/>
  </mergeCells>
  <pageMargins left="0.7" right="0.7" top="0.75" bottom="0.75" header="0.3" footer="0.3"/>
  <pageSetup scale="58" orientation="portrait" r:id="rId1"/>
  <colBreaks count="1" manualBreakCount="1">
    <brk id="5"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6"/>
  <sheetViews>
    <sheetView showGridLines="0" topLeftCell="A23" zoomScale="80" zoomScaleNormal="80" zoomScalePageLayoutView="80" workbookViewId="0">
      <selection activeCell="I16" sqref="I16"/>
    </sheetView>
  </sheetViews>
  <sheetFormatPr baseColWidth="10" defaultRowHeight="12.75" x14ac:dyDescent="0.2"/>
  <cols>
    <col min="1" max="1" width="4.5703125" style="22" customWidth="1"/>
    <col min="2" max="2" width="24.7109375" style="22" customWidth="1"/>
    <col min="3" max="3" width="40" style="22" customWidth="1"/>
    <col min="4" max="5" width="18.7109375" style="22" customWidth="1"/>
    <col min="6" max="6" width="10.7109375" style="22" customWidth="1"/>
    <col min="7" max="7" width="24.7109375" style="22" customWidth="1"/>
    <col min="8" max="8" width="29.7109375" style="112" customWidth="1"/>
    <col min="9" max="10" width="18.7109375" style="22" customWidth="1"/>
    <col min="11" max="11" width="4.5703125" style="22" customWidth="1"/>
    <col min="12" max="14" width="0" style="22" hidden="1" customWidth="1"/>
    <col min="15" max="16384" width="11.42578125" style="22"/>
  </cols>
  <sheetData>
    <row r="1" spans="1:15" ht="14.1" customHeight="1" x14ac:dyDescent="0.2">
      <c r="A1" s="109"/>
      <c r="B1" s="20"/>
      <c r="C1" s="838"/>
      <c r="D1" s="838"/>
      <c r="E1" s="838"/>
      <c r="F1" s="838"/>
      <c r="G1" s="838"/>
      <c r="H1" s="838"/>
      <c r="I1" s="838"/>
      <c r="J1" s="110"/>
      <c r="K1" s="110"/>
    </row>
    <row r="2" spans="1:15" ht="14.1" customHeight="1" x14ac:dyDescent="0.2">
      <c r="A2" s="21"/>
      <c r="B2" s="20"/>
      <c r="C2" s="838" t="s">
        <v>442</v>
      </c>
      <c r="D2" s="838"/>
      <c r="E2" s="838"/>
      <c r="F2" s="838"/>
      <c r="G2" s="838"/>
      <c r="H2" s="838"/>
      <c r="I2" s="838"/>
      <c r="J2" s="21"/>
      <c r="K2" s="21"/>
    </row>
    <row r="3" spans="1:15" ht="14.1" customHeight="1" x14ac:dyDescent="0.2">
      <c r="A3" s="838" t="s">
        <v>2153</v>
      </c>
      <c r="B3" s="838"/>
      <c r="C3" s="838"/>
      <c r="D3" s="838"/>
      <c r="E3" s="838"/>
      <c r="F3" s="838"/>
      <c r="G3" s="838"/>
      <c r="H3" s="838"/>
      <c r="I3" s="838"/>
      <c r="J3" s="838"/>
      <c r="K3" s="838"/>
    </row>
    <row r="4" spans="1:15" ht="14.1" customHeight="1" x14ac:dyDescent="0.2">
      <c r="A4" s="838" t="s">
        <v>0</v>
      </c>
      <c r="B4" s="838"/>
      <c r="C4" s="838"/>
      <c r="D4" s="838"/>
      <c r="E4" s="838"/>
      <c r="F4" s="838"/>
      <c r="G4" s="838"/>
      <c r="H4" s="838"/>
      <c r="I4" s="838"/>
      <c r="J4" s="838"/>
      <c r="K4" s="838"/>
    </row>
    <row r="5" spans="1:15" ht="20.100000000000001" customHeight="1" x14ac:dyDescent="0.2">
      <c r="A5" s="26"/>
      <c r="B5" s="27"/>
      <c r="C5" s="28"/>
      <c r="D5" s="27" t="s">
        <v>3</v>
      </c>
      <c r="E5" s="837" t="str">
        <f>EA!F7</f>
        <v>Museo Iconográfico del Quijote</v>
      </c>
      <c r="F5" s="837"/>
      <c r="G5" s="837"/>
      <c r="H5" s="28"/>
      <c r="I5" s="28"/>
      <c r="J5" s="28"/>
    </row>
    <row r="6" spans="1:15" ht="3" customHeight="1" x14ac:dyDescent="0.2">
      <c r="A6" s="111"/>
      <c r="B6" s="111"/>
      <c r="C6" s="111"/>
      <c r="D6" s="111"/>
      <c r="E6" s="111"/>
      <c r="F6" s="111"/>
    </row>
    <row r="7" spans="1:15" s="29" customFormat="1" ht="3" customHeight="1" x14ac:dyDescent="0.2">
      <c r="A7" s="26"/>
      <c r="B7" s="30"/>
      <c r="C7" s="30"/>
      <c r="D7" s="30"/>
      <c r="E7" s="30"/>
      <c r="F7" s="31"/>
      <c r="H7" s="113"/>
    </row>
    <row r="8" spans="1:15" s="29" customFormat="1" ht="3" customHeight="1" x14ac:dyDescent="0.2">
      <c r="A8" s="33"/>
      <c r="B8" s="33"/>
      <c r="C8" s="33"/>
      <c r="D8" s="34"/>
      <c r="E8" s="34"/>
      <c r="F8" s="35"/>
      <c r="H8" s="113"/>
    </row>
    <row r="9" spans="1:15" s="29" customFormat="1" ht="20.100000000000001" customHeight="1" x14ac:dyDescent="0.2">
      <c r="A9" s="36"/>
      <c r="B9" s="841" t="s">
        <v>74</v>
      </c>
      <c r="C9" s="841"/>
      <c r="D9" s="37" t="s">
        <v>65</v>
      </c>
      <c r="E9" s="37" t="s">
        <v>66</v>
      </c>
      <c r="F9" s="38"/>
      <c r="G9" s="841" t="s">
        <v>74</v>
      </c>
      <c r="H9" s="841"/>
      <c r="I9" s="37" t="s">
        <v>65</v>
      </c>
      <c r="J9" s="37" t="s">
        <v>66</v>
      </c>
      <c r="K9" s="39"/>
    </row>
    <row r="10" spans="1:15" ht="3" customHeight="1" x14ac:dyDescent="0.2">
      <c r="A10" s="41"/>
      <c r="B10" s="42"/>
      <c r="C10" s="42"/>
      <c r="D10" s="43"/>
      <c r="E10" s="43"/>
      <c r="F10" s="32"/>
      <c r="G10" s="29"/>
      <c r="H10" s="113"/>
      <c r="I10" s="29"/>
      <c r="J10" s="29"/>
      <c r="K10" s="44"/>
    </row>
    <row r="11" spans="1:15" s="29" customFormat="1" ht="3" customHeight="1" x14ac:dyDescent="0.2">
      <c r="A11" s="114"/>
      <c r="B11" s="115"/>
      <c r="C11" s="115"/>
      <c r="D11" s="116"/>
      <c r="E11" s="116"/>
      <c r="F11" s="47"/>
      <c r="H11" s="113"/>
      <c r="K11" s="44"/>
      <c r="L11" s="478"/>
    </row>
    <row r="12" spans="1:15" x14ac:dyDescent="0.2">
      <c r="A12" s="53"/>
      <c r="B12" s="826" t="s">
        <v>5</v>
      </c>
      <c r="C12" s="826"/>
      <c r="D12" s="117">
        <f>D14+D24</f>
        <v>3420112.2699999982</v>
      </c>
      <c r="E12" s="117">
        <f>E14+E24</f>
        <v>1346172.35</v>
      </c>
      <c r="F12" s="145"/>
      <c r="G12" s="826" t="s">
        <v>6</v>
      </c>
      <c r="H12" s="826"/>
      <c r="I12" s="117">
        <f>I14+I25</f>
        <v>915823.29</v>
      </c>
      <c r="J12" s="117">
        <f>J14+J25</f>
        <v>0</v>
      </c>
      <c r="K12" s="44"/>
      <c r="L12" s="145"/>
      <c r="O12" s="438"/>
    </row>
    <row r="13" spans="1:15" x14ac:dyDescent="0.2">
      <c r="A13" s="50"/>
      <c r="B13" s="55"/>
      <c r="C13" s="81"/>
      <c r="D13" s="118"/>
      <c r="E13" s="118"/>
      <c r="F13" s="47"/>
      <c r="G13" s="55"/>
      <c r="H13" s="55"/>
      <c r="I13" s="118"/>
      <c r="J13" s="118"/>
      <c r="K13" s="44"/>
    </row>
    <row r="14" spans="1:15" x14ac:dyDescent="0.2">
      <c r="A14" s="50"/>
      <c r="B14" s="826" t="s">
        <v>7</v>
      </c>
      <c r="C14" s="826"/>
      <c r="D14" s="117">
        <f>SUM(D16:D22)</f>
        <v>255.63999999999942</v>
      </c>
      <c r="E14" s="117">
        <f>SUM(E16:E22)</f>
        <v>1247806.8500000001</v>
      </c>
      <c r="F14" s="47"/>
      <c r="G14" s="826" t="s">
        <v>8</v>
      </c>
      <c r="H14" s="826"/>
      <c r="I14" s="117">
        <f>SUM(I16:I23)</f>
        <v>915823.29</v>
      </c>
      <c r="J14" s="117">
        <f>SUM(J16:J23)</f>
        <v>0</v>
      </c>
      <c r="K14" s="44"/>
    </row>
    <row r="15" spans="1:15" x14ac:dyDescent="0.2">
      <c r="A15" s="50"/>
      <c r="B15" s="55"/>
      <c r="C15" s="81"/>
      <c r="D15" s="118"/>
      <c r="E15" s="118"/>
      <c r="F15" s="47"/>
      <c r="G15" s="55"/>
      <c r="H15" s="55"/>
      <c r="I15" s="118"/>
      <c r="J15" s="118"/>
      <c r="K15" s="44"/>
    </row>
    <row r="16" spans="1:15" x14ac:dyDescent="0.2">
      <c r="A16" s="53"/>
      <c r="B16" s="833" t="s">
        <v>9</v>
      </c>
      <c r="C16" s="833"/>
      <c r="D16" s="119">
        <f>IF(ESF!D16&lt;ESF!E16,ESF!E16-ESF!D16,0)</f>
        <v>0</v>
      </c>
      <c r="E16" s="119">
        <f>IF(D16&gt;0,0,ESF!D16-ESF!E16)</f>
        <v>1186842.52</v>
      </c>
      <c r="F16" s="47"/>
      <c r="G16" s="833" t="s">
        <v>10</v>
      </c>
      <c r="H16" s="833"/>
      <c r="I16" s="119">
        <f>IF(ESF!I16&gt;ESF!J16,ESF!I16-ESF!J16,0)</f>
        <v>915823.29</v>
      </c>
      <c r="J16" s="119">
        <f>IF(I16&gt;0,0,ESF!J16-ESF!I16)</f>
        <v>0</v>
      </c>
      <c r="K16" s="44"/>
    </row>
    <row r="17" spans="1:11" x14ac:dyDescent="0.2">
      <c r="A17" s="53"/>
      <c r="B17" s="833" t="s">
        <v>11</v>
      </c>
      <c r="C17" s="833"/>
      <c r="D17" s="119">
        <f>IF(ESF!D17&lt;ESF!E17,ESF!E17-ESF!D17,0)</f>
        <v>255.63999999999942</v>
      </c>
      <c r="E17" s="119">
        <f>IF(D17&gt;0,0,ESF!D17-ESF!E17)</f>
        <v>0</v>
      </c>
      <c r="F17" s="47"/>
      <c r="G17" s="833" t="s">
        <v>12</v>
      </c>
      <c r="H17" s="833"/>
      <c r="I17" s="119">
        <f>IF(ESF!I17&gt;ESF!J17,ESF!I17-ESF!J17,0)</f>
        <v>0</v>
      </c>
      <c r="J17" s="119">
        <f>IF(I17&gt;0,0,ESF!J17-ESF!I17)</f>
        <v>0</v>
      </c>
      <c r="K17" s="44"/>
    </row>
    <row r="18" spans="1:11" x14ac:dyDescent="0.2">
      <c r="A18" s="53"/>
      <c r="B18" s="833" t="s">
        <v>13</v>
      </c>
      <c r="C18" s="833"/>
      <c r="D18" s="119">
        <f>IF(ESF!D18&lt;ESF!E18,ESF!E18-ESF!D18,0)</f>
        <v>0</v>
      </c>
      <c r="E18" s="119">
        <f>IF(D18&gt;0,0,ESF!D18-ESF!E18)</f>
        <v>0</v>
      </c>
      <c r="F18" s="47"/>
      <c r="G18" s="833" t="s">
        <v>14</v>
      </c>
      <c r="H18" s="833"/>
      <c r="I18" s="119">
        <f>IF(ESF!I18&gt;ESF!J18,ESF!I18-ESF!J18,0)</f>
        <v>0</v>
      </c>
      <c r="J18" s="119">
        <f>IF(I18&gt;0,0,ESF!J18-ESF!I18)</f>
        <v>0</v>
      </c>
      <c r="K18" s="44"/>
    </row>
    <row r="19" spans="1:11" x14ac:dyDescent="0.2">
      <c r="A19" s="53"/>
      <c r="B19" s="833" t="s">
        <v>15</v>
      </c>
      <c r="C19" s="833"/>
      <c r="D19" s="119">
        <f>IF(ESF!D19&lt;ESF!E19,ESF!E19-ESF!D19,0)</f>
        <v>0</v>
      </c>
      <c r="E19" s="119">
        <f>IF(D19&gt;0,0,ESF!D19-ESF!E19)</f>
        <v>60964.33</v>
      </c>
      <c r="F19" s="47"/>
      <c r="G19" s="833" t="s">
        <v>16</v>
      </c>
      <c r="H19" s="833"/>
      <c r="I19" s="119">
        <f>IF(ESF!I19&gt;ESF!J19,ESF!I19-ESF!J19,0)</f>
        <v>0</v>
      </c>
      <c r="J19" s="119">
        <f>IF(I19&gt;0,0,ESF!J19-ESF!I19)</f>
        <v>0</v>
      </c>
      <c r="K19" s="44"/>
    </row>
    <row r="20" spans="1:11" x14ac:dyDescent="0.2">
      <c r="A20" s="53"/>
      <c r="B20" s="833" t="s">
        <v>17</v>
      </c>
      <c r="C20" s="833"/>
      <c r="D20" s="119">
        <f>IF(ESF!D20&lt;ESF!E20,ESF!E20-ESF!D20,0)</f>
        <v>0</v>
      </c>
      <c r="E20" s="119">
        <f>IF(D20&gt;0,0,ESF!D20-ESF!E20)</f>
        <v>0</v>
      </c>
      <c r="F20" s="47"/>
      <c r="G20" s="833" t="s">
        <v>18</v>
      </c>
      <c r="H20" s="833"/>
      <c r="I20" s="119">
        <f>IF(ESF!I20&gt;ESF!J20,ESF!I20-ESF!J20,0)</f>
        <v>0</v>
      </c>
      <c r="J20" s="119">
        <f>IF(I20&gt;0,0,ESF!J20-ESF!I20)</f>
        <v>0</v>
      </c>
      <c r="K20" s="44"/>
    </row>
    <row r="21" spans="1:11" ht="25.5" customHeight="1" x14ac:dyDescent="0.2">
      <c r="A21" s="53"/>
      <c r="B21" s="833" t="s">
        <v>19</v>
      </c>
      <c r="C21" s="833"/>
      <c r="D21" s="119">
        <f>IF(ESF!D21&lt;ESF!E21,ESF!E21-ESF!D21,0)</f>
        <v>0</v>
      </c>
      <c r="E21" s="119">
        <f>IF(D21&gt;0,0,ESF!D21-ESF!E21)</f>
        <v>0</v>
      </c>
      <c r="F21" s="47"/>
      <c r="G21" s="836" t="s">
        <v>20</v>
      </c>
      <c r="H21" s="836"/>
      <c r="I21" s="119">
        <f>IF(ESF!I21&gt;ESF!J21,ESF!I21-ESF!J21,0)</f>
        <v>0</v>
      </c>
      <c r="J21" s="119">
        <f>IF(I21&gt;0,0,ESF!J21-ESF!I21)</f>
        <v>0</v>
      </c>
      <c r="K21" s="44"/>
    </row>
    <row r="22" spans="1:11" x14ac:dyDescent="0.2">
      <c r="A22" s="53"/>
      <c r="B22" s="833" t="s">
        <v>21</v>
      </c>
      <c r="C22" s="833"/>
      <c r="D22" s="119">
        <f>IF(ESF!D22&lt;ESF!E22,ESF!E22-ESF!D22,0)</f>
        <v>0</v>
      </c>
      <c r="E22" s="119">
        <f>IF(D22&gt;0,0,ESF!D22-ESF!E22)</f>
        <v>0</v>
      </c>
      <c r="F22" s="47"/>
      <c r="G22" s="833" t="s">
        <v>22</v>
      </c>
      <c r="H22" s="833"/>
      <c r="I22" s="119">
        <f>IF(ESF!I22&gt;ESF!J22,ESF!I22-ESF!J22,0)</f>
        <v>0</v>
      </c>
      <c r="J22" s="119">
        <f>IF(I22&gt;0,0,ESF!J22-ESF!I22)</f>
        <v>0</v>
      </c>
      <c r="K22" s="44"/>
    </row>
    <row r="23" spans="1:11" x14ac:dyDescent="0.2">
      <c r="A23" s="50"/>
      <c r="B23" s="55"/>
      <c r="C23" s="81"/>
      <c r="D23" s="118"/>
      <c r="E23" s="118"/>
      <c r="F23" s="47"/>
      <c r="G23" s="833" t="s">
        <v>23</v>
      </c>
      <c r="H23" s="833"/>
      <c r="I23" s="119">
        <f>IF(ESF!I23&gt;ESF!J23,ESF!I23-ESF!J23,0)</f>
        <v>0</v>
      </c>
      <c r="J23" s="119">
        <f>IF(I23&gt;0,0,ESF!J23-ESF!I23)</f>
        <v>0</v>
      </c>
      <c r="K23" s="44"/>
    </row>
    <row r="24" spans="1:11" x14ac:dyDescent="0.2">
      <c r="A24" s="50"/>
      <c r="B24" s="826" t="s">
        <v>26</v>
      </c>
      <c r="C24" s="826"/>
      <c r="D24" s="117">
        <f>SUM(D26:D34)</f>
        <v>3419856.629999998</v>
      </c>
      <c r="E24" s="117">
        <f>SUM(E26:E34)</f>
        <v>98365.5</v>
      </c>
      <c r="F24" s="47"/>
      <c r="G24" s="55"/>
      <c r="H24" s="55"/>
      <c r="I24" s="118"/>
      <c r="J24" s="118"/>
      <c r="K24" s="44"/>
    </row>
    <row r="25" spans="1:11" x14ac:dyDescent="0.2">
      <c r="A25" s="50"/>
      <c r="B25" s="55"/>
      <c r="C25" s="81"/>
      <c r="D25" s="118"/>
      <c r="E25" s="118"/>
      <c r="F25" s="47"/>
      <c r="G25" s="825" t="s">
        <v>27</v>
      </c>
      <c r="H25" s="825"/>
      <c r="I25" s="117">
        <f>SUM(I27:I32)</f>
        <v>0</v>
      </c>
      <c r="J25" s="117">
        <f>SUM(J27:J32)</f>
        <v>0</v>
      </c>
      <c r="K25" s="44"/>
    </row>
    <row r="26" spans="1:11" x14ac:dyDescent="0.2">
      <c r="A26" s="53"/>
      <c r="B26" s="833" t="s">
        <v>28</v>
      </c>
      <c r="C26" s="833"/>
      <c r="D26" s="119">
        <f>IF(ESF!D29&lt;ESF!E29,ESF!E29-ESF!D29,0)</f>
        <v>0</v>
      </c>
      <c r="E26" s="119">
        <f>IF(D26&gt;0,0,ESF!D29-ESF!E29)</f>
        <v>0</v>
      </c>
      <c r="F26" s="47"/>
      <c r="G26" s="55"/>
      <c r="H26" s="55"/>
      <c r="I26" s="118"/>
      <c r="J26" s="118"/>
      <c r="K26" s="44"/>
    </row>
    <row r="27" spans="1:11" x14ac:dyDescent="0.2">
      <c r="A27" s="53"/>
      <c r="B27" s="833" t="s">
        <v>30</v>
      </c>
      <c r="C27" s="833"/>
      <c r="D27" s="119">
        <f>IF(ESF!D30&lt;ESF!E30,ESF!E30-ESF!D30,0)</f>
        <v>0</v>
      </c>
      <c r="E27" s="119">
        <f>IF(D27&gt;0,0,ESF!D30-ESF!E30)</f>
        <v>0</v>
      </c>
      <c r="F27" s="47"/>
      <c r="G27" s="833" t="s">
        <v>29</v>
      </c>
      <c r="H27" s="833"/>
      <c r="I27" s="119">
        <f>IF(ESF!I29&gt;ESF!J29,ESF!I29-ESF!J29,0)</f>
        <v>0</v>
      </c>
      <c r="J27" s="119">
        <f>IF(I27&gt;0,0,ESF!J29-ESF!I29)</f>
        <v>0</v>
      </c>
      <c r="K27" s="44"/>
    </row>
    <row r="28" spans="1:11" x14ac:dyDescent="0.2">
      <c r="A28" s="53"/>
      <c r="B28" s="833" t="s">
        <v>32</v>
      </c>
      <c r="C28" s="833"/>
      <c r="D28" s="119">
        <f>IF(ESF!D31&lt;ESF!E31,ESF!E31-ESF!D31,0)</f>
        <v>0</v>
      </c>
      <c r="E28" s="119">
        <f>IF(D28&gt;0,0,ESF!D31-ESF!E31)</f>
        <v>0</v>
      </c>
      <c r="F28" s="47"/>
      <c r="G28" s="833" t="s">
        <v>31</v>
      </c>
      <c r="H28" s="833"/>
      <c r="I28" s="119">
        <f>IF(ESF!I30&gt;ESF!J30,ESF!I30-ESF!J30,0)</f>
        <v>0</v>
      </c>
      <c r="J28" s="119">
        <f>IF(I28&gt;0,0,ESF!J30-ESF!I30)</f>
        <v>0</v>
      </c>
      <c r="K28" s="44"/>
    </row>
    <row r="29" spans="1:11" x14ac:dyDescent="0.2">
      <c r="A29" s="53"/>
      <c r="B29" s="833" t="s">
        <v>34</v>
      </c>
      <c r="C29" s="833"/>
      <c r="D29" s="119">
        <f>IF(ESF!D32&lt;ESF!E32,ESF!E32-ESF!D32,0)</f>
        <v>3276113.3299999982</v>
      </c>
      <c r="E29" s="119">
        <f>IF(D29&gt;0,0,ESF!D32-ESF!E32)</f>
        <v>0</v>
      </c>
      <c r="F29" s="47"/>
      <c r="G29" s="833" t="s">
        <v>33</v>
      </c>
      <c r="H29" s="833"/>
      <c r="I29" s="119">
        <f>IF(ESF!I31&gt;ESF!J31,ESF!I31-ESF!J31,0)</f>
        <v>0</v>
      </c>
      <c r="J29" s="119">
        <f>IF(I29&gt;0,0,ESF!J31-ESF!I31)</f>
        <v>0</v>
      </c>
      <c r="K29" s="44"/>
    </row>
    <row r="30" spans="1:11" x14ac:dyDescent="0.2">
      <c r="A30" s="53"/>
      <c r="B30" s="833" t="s">
        <v>36</v>
      </c>
      <c r="C30" s="833"/>
      <c r="D30" s="119">
        <f>IF(ESF!D33&lt;ESF!E33,ESF!E33-ESF!D33,0)</f>
        <v>0</v>
      </c>
      <c r="E30" s="119">
        <f>IF(D30&gt;0,0,ESF!D33-ESF!E33)</f>
        <v>0</v>
      </c>
      <c r="F30" s="47"/>
      <c r="G30" s="833" t="s">
        <v>35</v>
      </c>
      <c r="H30" s="833"/>
      <c r="I30" s="119">
        <f>IF(ESF!I32&gt;ESF!J32,ESF!I32-ESF!J32,0)</f>
        <v>0</v>
      </c>
      <c r="J30" s="119">
        <f>IF(I30&gt;0,0,ESF!J32-ESF!I32)</f>
        <v>0</v>
      </c>
      <c r="K30" s="44"/>
    </row>
    <row r="31" spans="1:11" ht="26.1" customHeight="1" x14ac:dyDescent="0.2">
      <c r="A31" s="53"/>
      <c r="B31" s="836" t="s">
        <v>38</v>
      </c>
      <c r="C31" s="836"/>
      <c r="D31" s="119">
        <f>IF(ESF!D34&lt;ESF!E34,ESF!E34-ESF!D34,0)</f>
        <v>143743.30000000005</v>
      </c>
      <c r="E31" s="119">
        <f>IF(D31&gt;0,0,ESF!D34-ESF!E34)</f>
        <v>0</v>
      </c>
      <c r="F31" s="47"/>
      <c r="G31" s="836" t="s">
        <v>37</v>
      </c>
      <c r="H31" s="836"/>
      <c r="I31" s="119">
        <f>IF(ESF!I33&gt;ESF!J33,ESF!I33-ESF!J33,0)</f>
        <v>0</v>
      </c>
      <c r="J31" s="119">
        <f>IF(I31&gt;0,0,ESF!J33-ESF!I33)</f>
        <v>0</v>
      </c>
      <c r="K31" s="44"/>
    </row>
    <row r="32" spans="1:11" x14ac:dyDescent="0.2">
      <c r="A32" s="53"/>
      <c r="B32" s="833" t="s">
        <v>40</v>
      </c>
      <c r="C32" s="833"/>
      <c r="D32" s="119">
        <f>IF(ESF!D35&lt;ESF!E35,ESF!E35-ESF!D35,0)</f>
        <v>0</v>
      </c>
      <c r="E32" s="119">
        <f>IF(D32&gt;0,0,ESF!D35-ESF!E35)</f>
        <v>98365.5</v>
      </c>
      <c r="F32" s="47"/>
      <c r="G32" s="833" t="s">
        <v>39</v>
      </c>
      <c r="H32" s="833"/>
      <c r="I32" s="119">
        <f>IF(ESF!I34&gt;ESF!J34,ESF!I34-ESF!J34,0)</f>
        <v>0</v>
      </c>
      <c r="J32" s="119">
        <f>IF(I32&gt;0,0,ESF!J34-ESF!I34)</f>
        <v>0</v>
      </c>
      <c r="K32" s="44"/>
    </row>
    <row r="33" spans="1:15" ht="25.5" customHeight="1" x14ac:dyDescent="0.2">
      <c r="A33" s="53"/>
      <c r="B33" s="836" t="s">
        <v>41</v>
      </c>
      <c r="C33" s="836"/>
      <c r="D33" s="119">
        <f>IF(ESF!D36&lt;ESF!E36,ESF!E36-ESF!D36,0)</f>
        <v>0</v>
      </c>
      <c r="E33" s="119">
        <f>IF(D33&gt;0,0,ESF!D36-ESF!E36)</f>
        <v>0</v>
      </c>
      <c r="F33" s="47"/>
      <c r="G33" s="55"/>
      <c r="H33" s="55"/>
      <c r="I33" s="120"/>
      <c r="J33" s="120"/>
      <c r="K33" s="44"/>
    </row>
    <row r="34" spans="1:15" x14ac:dyDescent="0.2">
      <c r="A34" s="53"/>
      <c r="B34" s="833" t="s">
        <v>43</v>
      </c>
      <c r="C34" s="833"/>
      <c r="D34" s="119">
        <f>IF(ESF!D37&lt;ESF!E37,ESF!E37-ESF!D37,0)</f>
        <v>0</v>
      </c>
      <c r="E34" s="119">
        <f>IF(D34&gt;0,0,ESF!D37-ESF!E37)</f>
        <v>0</v>
      </c>
      <c r="F34" s="47"/>
      <c r="G34" s="826" t="s">
        <v>46</v>
      </c>
      <c r="H34" s="826"/>
      <c r="I34" s="117">
        <f>I36+I42+I50</f>
        <v>465893.92000000365</v>
      </c>
      <c r="J34" s="117">
        <f>J36+J42+J50</f>
        <v>3455657.129999998</v>
      </c>
      <c r="K34" s="44"/>
      <c r="L34" s="145"/>
      <c r="O34" s="438"/>
    </row>
    <row r="35" spans="1:15" x14ac:dyDescent="0.2">
      <c r="A35" s="50"/>
      <c r="B35" s="55"/>
      <c r="C35" s="81"/>
      <c r="D35" s="120"/>
      <c r="E35" s="120"/>
      <c r="F35" s="47"/>
      <c r="G35" s="55"/>
      <c r="H35" s="55"/>
      <c r="I35" s="118"/>
      <c r="J35" s="118"/>
      <c r="K35" s="44"/>
    </row>
    <row r="36" spans="1:15" x14ac:dyDescent="0.2">
      <c r="A36" s="53"/>
      <c r="B36" s="29"/>
      <c r="C36" s="29"/>
      <c r="D36" s="29"/>
      <c r="E36" s="29"/>
      <c r="F36" s="47"/>
      <c r="G36" s="826" t="s">
        <v>48</v>
      </c>
      <c r="H36" s="826"/>
      <c r="I36" s="117">
        <f>SUM(I38:I40)</f>
        <v>0</v>
      </c>
      <c r="J36" s="117">
        <f>SUM(J38:J40)</f>
        <v>3335293.3299999982</v>
      </c>
      <c r="K36" s="44"/>
    </row>
    <row r="37" spans="1:15" x14ac:dyDescent="0.2">
      <c r="A37" s="50"/>
      <c r="B37" s="29"/>
      <c r="C37" s="29"/>
      <c r="D37" s="29"/>
      <c r="E37" s="29"/>
      <c r="F37" s="47"/>
      <c r="G37" s="55"/>
      <c r="H37" s="55"/>
      <c r="I37" s="118"/>
      <c r="J37" s="118"/>
      <c r="K37" s="44"/>
    </row>
    <row r="38" spans="1:15" x14ac:dyDescent="0.2">
      <c r="A38" s="53"/>
      <c r="B38" s="29"/>
      <c r="C38" s="29"/>
      <c r="D38" s="29"/>
      <c r="E38" s="29"/>
      <c r="F38" s="47"/>
      <c r="G38" s="833" t="s">
        <v>49</v>
      </c>
      <c r="H38" s="833"/>
      <c r="I38" s="119">
        <f>IF(ESF!I44&gt;ESF!J44,ESF!I44-ESF!J44,0)</f>
        <v>0</v>
      </c>
      <c r="J38" s="119">
        <f>IF(I38&gt;0,0,ESF!J44-ESF!I44)</f>
        <v>0</v>
      </c>
      <c r="K38" s="44"/>
    </row>
    <row r="39" spans="1:15" x14ac:dyDescent="0.2">
      <c r="A39" s="50"/>
      <c r="B39" s="29"/>
      <c r="C39" s="29"/>
      <c r="D39" s="29"/>
      <c r="E39" s="29"/>
      <c r="F39" s="47"/>
      <c r="G39" s="833" t="s">
        <v>50</v>
      </c>
      <c r="H39" s="833"/>
      <c r="I39" s="119">
        <f>IF(ESF!I45&gt;ESF!J45,ESF!I45-ESF!J45,0)</f>
        <v>0</v>
      </c>
      <c r="J39" s="119">
        <f>IF(I39&gt;0,0,ESF!J45-ESF!I45)</f>
        <v>0</v>
      </c>
      <c r="K39" s="44"/>
    </row>
    <row r="40" spans="1:15" x14ac:dyDescent="0.2">
      <c r="A40" s="53"/>
      <c r="B40" s="29"/>
      <c r="C40" s="29"/>
      <c r="D40" s="29"/>
      <c r="E40" s="29"/>
      <c r="F40" s="47"/>
      <c r="G40" s="833" t="s">
        <v>51</v>
      </c>
      <c r="H40" s="833"/>
      <c r="I40" s="119">
        <f>IF(ESF!I46&gt;ESF!J46,ESF!I46-ESF!J46,0)</f>
        <v>0</v>
      </c>
      <c r="J40" s="119">
        <f>IF(I40&gt;0,0,ESF!J46-ESF!I46)</f>
        <v>3335293.3299999982</v>
      </c>
      <c r="K40" s="44"/>
    </row>
    <row r="41" spans="1:15" x14ac:dyDescent="0.2">
      <c r="A41" s="53"/>
      <c r="B41" s="29"/>
      <c r="C41" s="29"/>
      <c r="D41" s="29"/>
      <c r="E41" s="29"/>
      <c r="F41" s="47"/>
      <c r="G41" s="55"/>
      <c r="H41" s="55"/>
      <c r="I41" s="118"/>
      <c r="J41" s="118"/>
      <c r="K41" s="44"/>
    </row>
    <row r="42" spans="1:15" x14ac:dyDescent="0.2">
      <c r="A42" s="53"/>
      <c r="B42" s="29"/>
      <c r="C42" s="29"/>
      <c r="D42" s="29"/>
      <c r="E42" s="29"/>
      <c r="F42" s="47"/>
      <c r="G42" s="826" t="s">
        <v>52</v>
      </c>
      <c r="H42" s="826"/>
      <c r="I42" s="117">
        <f>SUM(I44:I48)</f>
        <v>465893.92000000365</v>
      </c>
      <c r="J42" s="117">
        <f>SUM(J44:J48)</f>
        <v>120363.79999999999</v>
      </c>
      <c r="K42" s="44"/>
    </row>
    <row r="43" spans="1:15" x14ac:dyDescent="0.2">
      <c r="A43" s="53"/>
      <c r="B43" s="29"/>
      <c r="C43" s="29"/>
      <c r="D43" s="29"/>
      <c r="E43" s="29"/>
      <c r="F43" s="47"/>
      <c r="G43" s="55"/>
      <c r="H43" s="55"/>
      <c r="I43" s="118"/>
      <c r="J43" s="118"/>
      <c r="K43" s="44"/>
    </row>
    <row r="44" spans="1:15" x14ac:dyDescent="0.2">
      <c r="A44" s="53"/>
      <c r="B44" s="29"/>
      <c r="C44" s="29"/>
      <c r="D44" s="29"/>
      <c r="E44" s="29"/>
      <c r="F44" s="47"/>
      <c r="G44" s="833" t="s">
        <v>53</v>
      </c>
      <c r="H44" s="833"/>
      <c r="I44" s="119">
        <f>IF(ESF!I50&gt;ESF!J50,ESF!I50-ESF!J50,0)</f>
        <v>465893.92000000365</v>
      </c>
      <c r="J44" s="119">
        <f>IF(I44&gt;0,0,ESF!J50-ESF!I50)</f>
        <v>0</v>
      </c>
      <c r="K44" s="44"/>
    </row>
    <row r="45" spans="1:15" x14ac:dyDescent="0.2">
      <c r="A45" s="53"/>
      <c r="B45" s="29"/>
      <c r="C45" s="29"/>
      <c r="D45" s="29"/>
      <c r="E45" s="29"/>
      <c r="F45" s="47"/>
      <c r="G45" s="833" t="s">
        <v>54</v>
      </c>
      <c r="H45" s="833"/>
      <c r="I45" s="119">
        <f>IF(ESF!I51&gt;ESF!J51,ESF!I51-ESF!J51,0)</f>
        <v>0</v>
      </c>
      <c r="J45" s="119">
        <f>IF(I45&gt;0,0,ESF!J51-ESF!I51)</f>
        <v>120363.79999999999</v>
      </c>
      <c r="K45" s="44"/>
    </row>
    <row r="46" spans="1:15" x14ac:dyDescent="0.2">
      <c r="A46" s="53"/>
      <c r="B46" s="29"/>
      <c r="C46" s="29"/>
      <c r="D46" s="29"/>
      <c r="E46" s="29"/>
      <c r="F46" s="47"/>
      <c r="G46" s="833" t="s">
        <v>55</v>
      </c>
      <c r="H46" s="833"/>
      <c r="I46" s="119">
        <f>IF(ESF!I52&gt;ESF!J52,ESF!I52-ESF!J52,0)</f>
        <v>0</v>
      </c>
      <c r="J46" s="119">
        <f>IF(I46&gt;0,0,ESF!J52-ESF!I52)</f>
        <v>0</v>
      </c>
      <c r="K46" s="44"/>
    </row>
    <row r="47" spans="1:15" x14ac:dyDescent="0.2">
      <c r="A47" s="53"/>
      <c r="B47" s="29"/>
      <c r="C47" s="29"/>
      <c r="D47" s="29"/>
      <c r="E47" s="29"/>
      <c r="F47" s="47"/>
      <c r="G47" s="833" t="s">
        <v>56</v>
      </c>
      <c r="H47" s="833"/>
      <c r="I47" s="119">
        <f>IF(ESF!I53&gt;ESF!J53,ESF!I53-ESF!J53,0)</f>
        <v>0</v>
      </c>
      <c r="J47" s="119">
        <f>IF(I47&gt;0,0,ESF!J53-ESF!I53)</f>
        <v>0</v>
      </c>
      <c r="K47" s="44"/>
    </row>
    <row r="48" spans="1:15" x14ac:dyDescent="0.2">
      <c r="A48" s="50"/>
      <c r="B48" s="29"/>
      <c r="C48" s="29"/>
      <c r="D48" s="29"/>
      <c r="E48" s="29"/>
      <c r="F48" s="47"/>
      <c r="G48" s="833" t="s">
        <v>57</v>
      </c>
      <c r="H48" s="833"/>
      <c r="I48" s="119">
        <f>IF(ESF!I54&gt;ESF!J54,ESF!I54-ESF!J54,0)</f>
        <v>0</v>
      </c>
      <c r="J48" s="119">
        <f>IF(I48&gt;0,0,ESF!J54-ESF!I54)</f>
        <v>0</v>
      </c>
      <c r="K48" s="44"/>
    </row>
    <row r="49" spans="1:11" x14ac:dyDescent="0.2">
      <c r="A49" s="53"/>
      <c r="B49" s="29"/>
      <c r="C49" s="29"/>
      <c r="D49" s="29"/>
      <c r="E49" s="29"/>
      <c r="F49" s="47"/>
      <c r="G49" s="55"/>
      <c r="H49" s="55"/>
      <c r="I49" s="118"/>
      <c r="J49" s="118"/>
      <c r="K49" s="44"/>
    </row>
    <row r="50" spans="1:11" ht="26.1" customHeight="1" x14ac:dyDescent="0.2">
      <c r="A50" s="50"/>
      <c r="B50" s="29"/>
      <c r="C50" s="29"/>
      <c r="D50" s="29"/>
      <c r="E50" s="29"/>
      <c r="F50" s="47"/>
      <c r="G50" s="826" t="s">
        <v>77</v>
      </c>
      <c r="H50" s="826"/>
      <c r="I50" s="117">
        <f>SUM(I52:I53)</f>
        <v>0</v>
      </c>
      <c r="J50" s="117">
        <f>SUM(J52:J53)</f>
        <v>0</v>
      </c>
      <c r="K50" s="44"/>
    </row>
    <row r="51" spans="1:11" x14ac:dyDescent="0.2">
      <c r="A51" s="53"/>
      <c r="B51" s="29"/>
      <c r="C51" s="29"/>
      <c r="D51" s="29"/>
      <c r="E51" s="29"/>
      <c r="F51" s="47"/>
      <c r="G51" s="55"/>
      <c r="H51" s="55"/>
      <c r="I51" s="118"/>
      <c r="J51" s="118"/>
      <c r="K51" s="44"/>
    </row>
    <row r="52" spans="1:11" x14ac:dyDescent="0.2">
      <c r="A52" s="53"/>
      <c r="B52" s="29"/>
      <c r="C52" s="29"/>
      <c r="D52" s="29"/>
      <c r="E52" s="29"/>
      <c r="F52" s="47"/>
      <c r="G52" s="833" t="s">
        <v>59</v>
      </c>
      <c r="H52" s="833"/>
      <c r="I52" s="119">
        <f>IF(ESF!I58&gt;ESF!J58,ESF!I58-ESF!J58,0)</f>
        <v>0</v>
      </c>
      <c r="J52" s="119">
        <f>IF(I52&gt;0,0,ESF!J58-ESF!I58)</f>
        <v>0</v>
      </c>
      <c r="K52" s="44"/>
    </row>
    <row r="53" spans="1:11" ht="19.5" customHeight="1" x14ac:dyDescent="0.2">
      <c r="A53" s="121"/>
      <c r="B53" s="69"/>
      <c r="C53" s="69"/>
      <c r="D53" s="69"/>
      <c r="E53" s="69"/>
      <c r="F53" s="107"/>
      <c r="G53" s="853" t="s">
        <v>60</v>
      </c>
      <c r="H53" s="853"/>
      <c r="I53" s="122">
        <f>IF(ESF!I59&gt;ESF!J59,ESF!I59-ESF!J59,0)</f>
        <v>0</v>
      </c>
      <c r="J53" s="122">
        <f>IF(I53&gt;0,0,ESF!J59-ESF!I59)</f>
        <v>0</v>
      </c>
      <c r="K53" s="71"/>
    </row>
    <row r="54" spans="1:11" ht="6" customHeight="1" x14ac:dyDescent="0.2">
      <c r="A54" s="123"/>
      <c r="B54" s="69"/>
      <c r="C54" s="72"/>
      <c r="D54" s="73"/>
      <c r="E54" s="74"/>
      <c r="F54" s="74"/>
      <c r="G54" s="69"/>
      <c r="H54" s="124"/>
      <c r="I54" s="73"/>
      <c r="J54" s="74"/>
      <c r="K54" s="74"/>
    </row>
    <row r="55" spans="1:11" ht="6" customHeight="1" x14ac:dyDescent="0.2">
      <c r="A55" s="29"/>
      <c r="C55" s="56"/>
      <c r="D55" s="77"/>
      <c r="E55" s="78"/>
      <c r="F55" s="78"/>
      <c r="H55" s="125"/>
      <c r="I55" s="77"/>
      <c r="J55" s="78"/>
      <c r="K55" s="78"/>
    </row>
    <row r="56" spans="1:11" ht="6" customHeight="1" x14ac:dyDescent="0.2">
      <c r="B56" s="56"/>
      <c r="C56" s="77"/>
      <c r="D56" s="78"/>
      <c r="E56" s="78"/>
      <c r="G56" s="79"/>
      <c r="H56" s="126"/>
      <c r="I56" s="78"/>
      <c r="J56" s="78"/>
    </row>
    <row r="57" spans="1:11" ht="15" customHeight="1" x14ac:dyDescent="0.2">
      <c r="B57" s="835" t="s">
        <v>76</v>
      </c>
      <c r="C57" s="835"/>
      <c r="D57" s="835"/>
      <c r="E57" s="835"/>
      <c r="F57" s="835"/>
      <c r="G57" s="835"/>
      <c r="H57" s="835"/>
      <c r="I57" s="835"/>
      <c r="J57" s="835"/>
    </row>
    <row r="58" spans="1:11" ht="9.75" customHeight="1" x14ac:dyDescent="0.2">
      <c r="B58" s="56"/>
      <c r="C58" s="77"/>
      <c r="D58" s="78"/>
      <c r="E58" s="78"/>
      <c r="G58" s="79"/>
      <c r="H58" s="126"/>
      <c r="I58" s="78"/>
      <c r="J58" s="78"/>
    </row>
    <row r="126" spans="1:1" x14ac:dyDescent="0.2">
      <c r="A126" s="69"/>
    </row>
  </sheetData>
  <sheetProtection formatCells="0" selectLockedCells="1"/>
  <mergeCells count="58">
    <mergeCell ref="G23:H23"/>
    <mergeCell ref="B17:C17"/>
    <mergeCell ref="B9:C9"/>
    <mergeCell ref="B18:C18"/>
    <mergeCell ref="G17:H17"/>
    <mergeCell ref="G22:H22"/>
    <mergeCell ref="G20:H20"/>
    <mergeCell ref="G21:H21"/>
    <mergeCell ref="G19:H19"/>
    <mergeCell ref="G18:H18"/>
    <mergeCell ref="G12:H12"/>
    <mergeCell ref="G14:H14"/>
    <mergeCell ref="G16:H16"/>
    <mergeCell ref="B12:C12"/>
    <mergeCell ref="B14:C14"/>
    <mergeCell ref="B16:C16"/>
    <mergeCell ref="C1:I1"/>
    <mergeCell ref="C2:I2"/>
    <mergeCell ref="G9:H9"/>
    <mergeCell ref="E5:G5"/>
    <mergeCell ref="A3:K3"/>
    <mergeCell ref="A4:K4"/>
    <mergeCell ref="G25:H25"/>
    <mergeCell ref="G27:H27"/>
    <mergeCell ref="G36:H36"/>
    <mergeCell ref="G38:H38"/>
    <mergeCell ref="G34:H34"/>
    <mergeCell ref="G28:H28"/>
    <mergeCell ref="G29:H29"/>
    <mergeCell ref="G30:H30"/>
    <mergeCell ref="G31:H31"/>
    <mergeCell ref="G52:H52"/>
    <mergeCell ref="B57:J57"/>
    <mergeCell ref="G53:H53"/>
    <mergeCell ref="B33:C33"/>
    <mergeCell ref="B32:C32"/>
    <mergeCell ref="G45:H45"/>
    <mergeCell ref="G46:H46"/>
    <mergeCell ref="G47:H47"/>
    <mergeCell ref="G48:H48"/>
    <mergeCell ref="G50:H50"/>
    <mergeCell ref="B34:C34"/>
    <mergeCell ref="G32:H32"/>
    <mergeCell ref="G39:H39"/>
    <mergeCell ref="G44:H44"/>
    <mergeCell ref="G42:H42"/>
    <mergeCell ref="G40:H40"/>
    <mergeCell ref="B31:C31"/>
    <mergeCell ref="B19:C19"/>
    <mergeCell ref="B20:C20"/>
    <mergeCell ref="B21:C21"/>
    <mergeCell ref="B22:C22"/>
    <mergeCell ref="B26:C26"/>
    <mergeCell ref="B27:C27"/>
    <mergeCell ref="B30:C30"/>
    <mergeCell ref="B28:C28"/>
    <mergeCell ref="B29:C29"/>
    <mergeCell ref="B24:C24"/>
  </mergeCells>
  <printOptions horizontalCentered="1" verticalCentered="1"/>
  <pageMargins left="0.39370078740157483" right="0" top="0.43307086614173229" bottom="0.70866141732283472" header="0.39370078740157483" footer="0"/>
  <pageSetup scale="63" orientation="landscape" r:id="rId1"/>
  <headerFooter scaleWithDoc="0">
    <oddFooter>&amp;R&amp;P</oddFooter>
  </headerFooter>
  <drawing r:id="rId2"/>
  <legacyDrawing r:id="rId3"/>
  <oleObjects>
    <mc:AlternateContent xmlns:mc="http://schemas.openxmlformats.org/markup-compatibility/2006">
      <mc:Choice Requires="x14">
        <oleObject progId="Excel.Sheet.12" shapeId="12290" r:id="rId4">
          <objectPr defaultSize="0" autoPict="0" r:id="rId5">
            <anchor moveWithCells="1" sizeWithCells="1">
              <from>
                <xdr:col>1</xdr:col>
                <xdr:colOff>57150</xdr:colOff>
                <xdr:row>58</xdr:row>
                <xdr:rowOff>152400</xdr:rowOff>
              </from>
              <to>
                <xdr:col>10</xdr:col>
                <xdr:colOff>285750</xdr:colOff>
                <xdr:row>62</xdr:row>
                <xdr:rowOff>152400</xdr:rowOff>
              </to>
            </anchor>
          </objectPr>
        </oleObject>
      </mc:Choice>
      <mc:Fallback>
        <oleObject progId="Excel.Sheet.12" shapeId="12290"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26"/>
  <sheetViews>
    <sheetView showGridLines="0" showWhiteSpace="0" zoomScale="70" zoomScaleNormal="70" zoomScalePageLayoutView="70" workbookViewId="0">
      <selection activeCell="A4" sqref="A4:Q4"/>
    </sheetView>
  </sheetViews>
  <sheetFormatPr baseColWidth="10" defaultRowHeight="12.75" x14ac:dyDescent="0.2"/>
  <cols>
    <col min="1" max="1" width="1.28515625" style="32" customWidth="1"/>
    <col min="2" max="3" width="3.7109375" style="32" customWidth="1"/>
    <col min="4" max="4" width="23.85546875" style="32" customWidth="1"/>
    <col min="5" max="5" width="21.42578125" style="32" customWidth="1"/>
    <col min="6" max="6" width="17.28515625" style="32" customWidth="1"/>
    <col min="7" max="8" width="18.7109375" style="47" customWidth="1"/>
    <col min="9" max="9" width="10.5703125" style="32" bestFit="1" customWidth="1"/>
    <col min="10" max="11" width="3.7109375" style="22" customWidth="1"/>
    <col min="12" max="16" width="18.7109375" style="22" customWidth="1"/>
    <col min="17" max="17" width="1.85546875" style="22" customWidth="1"/>
    <col min="18" max="16384" width="11.42578125" style="22"/>
  </cols>
  <sheetData>
    <row r="1" spans="1:18" s="29" customFormat="1" ht="10.5" customHeight="1" x14ac:dyDescent="0.2">
      <c r="A1" s="83"/>
      <c r="B1" s="110"/>
      <c r="C1" s="110"/>
      <c r="D1" s="110"/>
      <c r="E1" s="838"/>
      <c r="F1" s="838"/>
      <c r="G1" s="838"/>
      <c r="H1" s="838"/>
      <c r="I1" s="838"/>
      <c r="J1" s="838"/>
      <c r="K1" s="838"/>
      <c r="L1" s="838"/>
      <c r="M1" s="838"/>
      <c r="N1" s="838"/>
      <c r="O1" s="838"/>
      <c r="P1" s="110"/>
      <c r="Q1" s="110"/>
    </row>
    <row r="2" spans="1:18" ht="15" customHeight="1" x14ac:dyDescent="0.2">
      <c r="A2" s="838" t="s">
        <v>446</v>
      </c>
      <c r="B2" s="838"/>
      <c r="C2" s="838"/>
      <c r="D2" s="838"/>
      <c r="E2" s="838"/>
      <c r="F2" s="838"/>
      <c r="G2" s="838"/>
      <c r="H2" s="838"/>
      <c r="I2" s="838"/>
      <c r="J2" s="838"/>
      <c r="K2" s="838"/>
      <c r="L2" s="838"/>
      <c r="M2" s="838"/>
      <c r="N2" s="838"/>
      <c r="O2" s="838"/>
      <c r="P2" s="838"/>
      <c r="Q2" s="838"/>
    </row>
    <row r="3" spans="1:18" ht="15" customHeight="1" x14ac:dyDescent="0.2">
      <c r="A3" s="838" t="s">
        <v>2153</v>
      </c>
      <c r="B3" s="838"/>
      <c r="C3" s="838"/>
      <c r="D3" s="838"/>
      <c r="E3" s="838"/>
      <c r="F3" s="838"/>
      <c r="G3" s="838"/>
      <c r="H3" s="838"/>
      <c r="I3" s="838"/>
      <c r="J3" s="838"/>
      <c r="K3" s="838"/>
      <c r="L3" s="838"/>
      <c r="M3" s="838"/>
      <c r="N3" s="838"/>
      <c r="O3" s="838"/>
      <c r="P3" s="838"/>
      <c r="Q3" s="110"/>
    </row>
    <row r="4" spans="1:18" ht="16.5" customHeight="1" x14ac:dyDescent="0.2">
      <c r="A4" s="838" t="s">
        <v>0</v>
      </c>
      <c r="B4" s="838"/>
      <c r="C4" s="838"/>
      <c r="D4" s="838"/>
      <c r="E4" s="838"/>
      <c r="F4" s="838"/>
      <c r="G4" s="838"/>
      <c r="H4" s="838"/>
      <c r="I4" s="838"/>
      <c r="J4" s="838"/>
      <c r="K4" s="838"/>
      <c r="L4" s="838"/>
      <c r="M4" s="838"/>
      <c r="N4" s="838"/>
      <c r="O4" s="838"/>
      <c r="P4" s="838"/>
      <c r="Q4" s="838"/>
    </row>
    <row r="5" spans="1:18" ht="3" customHeight="1" x14ac:dyDescent="0.2">
      <c r="C5" s="30"/>
      <c r="D5" s="231"/>
      <c r="E5" s="26"/>
      <c r="F5" s="26"/>
      <c r="G5" s="26"/>
      <c r="H5" s="26"/>
      <c r="I5" s="26"/>
      <c r="J5" s="26"/>
      <c r="K5" s="26"/>
      <c r="L5" s="26"/>
      <c r="M5" s="26"/>
      <c r="N5" s="26"/>
      <c r="O5" s="111"/>
      <c r="P5" s="29"/>
      <c r="Q5" s="29"/>
    </row>
    <row r="6" spans="1:18" ht="19.5" customHeight="1" x14ac:dyDescent="0.2">
      <c r="A6" s="89"/>
      <c r="B6" s="852"/>
      <c r="C6" s="852"/>
      <c r="D6" s="852"/>
      <c r="E6" s="28"/>
      <c r="F6" s="28"/>
      <c r="G6" s="27" t="s">
        <v>3</v>
      </c>
      <c r="H6" s="837" t="str">
        <f>EA!F7</f>
        <v>Museo Iconográfico del Quijote</v>
      </c>
      <c r="I6" s="837"/>
      <c r="J6" s="837"/>
      <c r="K6" s="837"/>
      <c r="L6" s="837"/>
      <c r="M6" s="837"/>
      <c r="N6" s="837"/>
      <c r="O6" s="28"/>
      <c r="P6" s="232"/>
      <c r="Q6" s="29"/>
    </row>
    <row r="7" spans="1:18" s="29" customFormat="1" ht="5.0999999999999996" customHeight="1" x14ac:dyDescent="0.2">
      <c r="A7" s="32"/>
      <c r="B7" s="30"/>
      <c r="C7" s="30"/>
      <c r="D7" s="231"/>
      <c r="E7" s="30"/>
      <c r="F7" s="30"/>
      <c r="G7" s="233"/>
      <c r="H7" s="233"/>
      <c r="I7" s="231"/>
    </row>
    <row r="8" spans="1:18" s="29" customFormat="1" ht="3" customHeight="1" x14ac:dyDescent="0.2">
      <c r="A8" s="32"/>
      <c r="B8" s="32"/>
      <c r="C8" s="234"/>
      <c r="D8" s="231"/>
      <c r="E8" s="234"/>
      <c r="F8" s="234"/>
      <c r="G8" s="235"/>
      <c r="H8" s="235"/>
      <c r="I8" s="231"/>
    </row>
    <row r="9" spans="1:18" s="29" customFormat="1" ht="31.5" customHeight="1" x14ac:dyDescent="0.2">
      <c r="A9" s="236"/>
      <c r="B9" s="851" t="s">
        <v>74</v>
      </c>
      <c r="C9" s="851"/>
      <c r="D9" s="851"/>
      <c r="E9" s="851"/>
      <c r="F9" s="38"/>
      <c r="G9" s="37">
        <v>2017</v>
      </c>
      <c r="H9" s="37">
        <v>2016</v>
      </c>
      <c r="I9" s="237"/>
      <c r="J9" s="851" t="s">
        <v>74</v>
      </c>
      <c r="K9" s="851"/>
      <c r="L9" s="851"/>
      <c r="M9" s="851"/>
      <c r="N9" s="38"/>
      <c r="O9" s="37">
        <v>2017</v>
      </c>
      <c r="P9" s="37">
        <v>2016</v>
      </c>
      <c r="Q9" s="238"/>
    </row>
    <row r="10" spans="1:18" s="29" customFormat="1" ht="3" customHeight="1" x14ac:dyDescent="0.2">
      <c r="A10" s="41"/>
      <c r="B10" s="32"/>
      <c r="C10" s="32"/>
      <c r="D10" s="42"/>
      <c r="E10" s="42"/>
      <c r="F10" s="42"/>
      <c r="G10" s="239"/>
      <c r="H10" s="239"/>
      <c r="I10" s="32"/>
      <c r="Q10" s="44"/>
    </row>
    <row r="11" spans="1:18" s="29" customFormat="1" x14ac:dyDescent="0.2">
      <c r="A11" s="114"/>
      <c r="B11" s="47"/>
      <c r="C11" s="115"/>
      <c r="D11" s="115"/>
      <c r="E11" s="115"/>
      <c r="F11" s="115"/>
      <c r="G11" s="239"/>
      <c r="H11" s="239"/>
      <c r="I11" s="47"/>
      <c r="Q11" s="44"/>
    </row>
    <row r="12" spans="1:18" ht="17.25" customHeight="1" x14ac:dyDescent="0.2">
      <c r="A12" s="114"/>
      <c r="B12" s="848" t="s">
        <v>168</v>
      </c>
      <c r="C12" s="848"/>
      <c r="D12" s="848"/>
      <c r="E12" s="848"/>
      <c r="F12" s="848"/>
      <c r="G12" s="239"/>
      <c r="H12" s="239"/>
      <c r="I12" s="47"/>
      <c r="J12" s="848" t="s">
        <v>169</v>
      </c>
      <c r="K12" s="848"/>
      <c r="L12" s="848"/>
      <c r="M12" s="848"/>
      <c r="N12" s="848"/>
      <c r="O12" s="240"/>
      <c r="P12" s="240"/>
      <c r="Q12" s="44"/>
    </row>
    <row r="13" spans="1:18" ht="17.25" customHeight="1" x14ac:dyDescent="0.2">
      <c r="A13" s="114"/>
      <c r="B13" s="47"/>
      <c r="C13" s="115"/>
      <c r="D13" s="47"/>
      <c r="E13" s="115"/>
      <c r="F13" s="115"/>
      <c r="G13" s="239"/>
      <c r="H13" s="239"/>
      <c r="I13" s="47"/>
      <c r="J13" s="47"/>
      <c r="K13" s="115"/>
      <c r="L13" s="115"/>
      <c r="M13" s="115"/>
      <c r="N13" s="115"/>
      <c r="O13" s="240"/>
      <c r="P13" s="240"/>
      <c r="Q13" s="44"/>
    </row>
    <row r="14" spans="1:18" ht="17.25" customHeight="1" x14ac:dyDescent="0.2">
      <c r="A14" s="114"/>
      <c r="B14" s="47"/>
      <c r="C14" s="848" t="s">
        <v>65</v>
      </c>
      <c r="D14" s="848"/>
      <c r="E14" s="848"/>
      <c r="F14" s="848"/>
      <c r="G14" s="241">
        <f>SUM(G15:G25)</f>
        <v>17234606.960000001</v>
      </c>
      <c r="H14" s="241">
        <f>SUM(H15:H25)</f>
        <v>16698831.15</v>
      </c>
      <c r="I14" s="145"/>
      <c r="J14" s="47"/>
      <c r="K14" s="848" t="s">
        <v>65</v>
      </c>
      <c r="L14" s="848"/>
      <c r="M14" s="848"/>
      <c r="N14" s="848"/>
      <c r="O14" s="241">
        <f>SUM(O15:O17)</f>
        <v>3335293.33</v>
      </c>
      <c r="P14" s="241">
        <f>SUM(P15:P17)</f>
        <v>15026374.619999999</v>
      </c>
      <c r="Q14" s="44"/>
      <c r="R14" s="438"/>
    </row>
    <row r="15" spans="1:18" ht="15" customHeight="1" x14ac:dyDescent="0.2">
      <c r="A15" s="114"/>
      <c r="B15" s="47"/>
      <c r="C15" s="115"/>
      <c r="D15" s="847" t="s">
        <v>82</v>
      </c>
      <c r="E15" s="847"/>
      <c r="F15" s="847"/>
      <c r="G15" s="242">
        <f>EA!D14</f>
        <v>0</v>
      </c>
      <c r="H15" s="242">
        <f>EA!E14</f>
        <v>0</v>
      </c>
      <c r="I15" s="47"/>
      <c r="J15" s="47"/>
      <c r="K15" s="29"/>
      <c r="L15" s="849" t="s">
        <v>32</v>
      </c>
      <c r="M15" s="849"/>
      <c r="N15" s="849"/>
      <c r="O15" s="242">
        <v>0</v>
      </c>
      <c r="P15" s="242">
        <v>0</v>
      </c>
      <c r="Q15" s="44"/>
    </row>
    <row r="16" spans="1:18" ht="15" customHeight="1" x14ac:dyDescent="0.2">
      <c r="A16" s="114"/>
      <c r="B16" s="47"/>
      <c r="C16" s="115"/>
      <c r="D16" s="847" t="s">
        <v>192</v>
      </c>
      <c r="E16" s="847"/>
      <c r="F16" s="847"/>
      <c r="G16" s="242">
        <f>EA!D15</f>
        <v>0</v>
      </c>
      <c r="H16" s="242">
        <f>EA!E15</f>
        <v>0</v>
      </c>
      <c r="I16" s="47"/>
      <c r="J16" s="47"/>
      <c r="K16" s="29"/>
      <c r="L16" s="849" t="s">
        <v>34</v>
      </c>
      <c r="M16" s="849"/>
      <c r="N16" s="849"/>
      <c r="O16" s="242">
        <v>0</v>
      </c>
      <c r="P16" s="242">
        <v>0</v>
      </c>
      <c r="Q16" s="44"/>
    </row>
    <row r="17" spans="1:17" ht="15" customHeight="1" x14ac:dyDescent="0.2">
      <c r="A17" s="114"/>
      <c r="B17" s="47"/>
      <c r="C17" s="243"/>
      <c r="D17" s="847" t="s">
        <v>170</v>
      </c>
      <c r="E17" s="847"/>
      <c r="F17" s="847"/>
      <c r="G17" s="242">
        <f>EA!D16</f>
        <v>0</v>
      </c>
      <c r="H17" s="242">
        <f>EA!E16</f>
        <v>0</v>
      </c>
      <c r="I17" s="47"/>
      <c r="J17" s="47"/>
      <c r="K17" s="239"/>
      <c r="L17" s="849" t="s">
        <v>196</v>
      </c>
      <c r="M17" s="849"/>
      <c r="N17" s="849"/>
      <c r="O17" s="242">
        <v>3335293.33</v>
      </c>
      <c r="P17" s="242">
        <v>15026374.619999999</v>
      </c>
      <c r="Q17" s="44"/>
    </row>
    <row r="18" spans="1:17" ht="15" customHeight="1" x14ac:dyDescent="0.2">
      <c r="A18" s="114"/>
      <c r="B18" s="47"/>
      <c r="C18" s="243"/>
      <c r="D18" s="847" t="s">
        <v>88</v>
      </c>
      <c r="E18" s="847"/>
      <c r="F18" s="847"/>
      <c r="G18" s="242">
        <f>EA!D17</f>
        <v>0</v>
      </c>
      <c r="H18" s="242">
        <f>EA!E17</f>
        <v>0</v>
      </c>
      <c r="I18" s="47"/>
      <c r="J18" s="47"/>
      <c r="K18" s="239"/>
      <c r="Q18" s="44"/>
    </row>
    <row r="19" spans="1:17" ht="15" customHeight="1" x14ac:dyDescent="0.2">
      <c r="A19" s="114"/>
      <c r="B19" s="47"/>
      <c r="C19" s="243"/>
      <c r="D19" s="847" t="s">
        <v>89</v>
      </c>
      <c r="E19" s="847"/>
      <c r="F19" s="847"/>
      <c r="G19" s="242">
        <f>EA!D18</f>
        <v>493290</v>
      </c>
      <c r="H19" s="242">
        <f>EA!E18</f>
        <v>400760</v>
      </c>
      <c r="I19" s="47"/>
      <c r="J19" s="47"/>
      <c r="K19" s="244" t="s">
        <v>66</v>
      </c>
      <c r="L19" s="244"/>
      <c r="M19" s="244"/>
      <c r="N19" s="244"/>
      <c r="O19" s="241">
        <f>SUM(O20:O22)</f>
        <v>3276113.33</v>
      </c>
      <c r="P19" s="241">
        <f>SUM(P20:P22)</f>
        <v>15026374.619999999</v>
      </c>
      <c r="Q19" s="44"/>
    </row>
    <row r="20" spans="1:17" ht="15" customHeight="1" x14ac:dyDescent="0.2">
      <c r="A20" s="114"/>
      <c r="B20" s="47"/>
      <c r="C20" s="243"/>
      <c r="D20" s="847" t="s">
        <v>90</v>
      </c>
      <c r="E20" s="847"/>
      <c r="F20" s="847"/>
      <c r="G20" s="242">
        <f>EA!D19</f>
        <v>286829.48</v>
      </c>
      <c r="H20" s="242">
        <f>EA!E19</f>
        <v>189838.53</v>
      </c>
      <c r="I20" s="47"/>
      <c r="J20" s="47"/>
      <c r="K20" s="239"/>
      <c r="L20" s="243" t="s">
        <v>32</v>
      </c>
      <c r="M20" s="243"/>
      <c r="N20" s="243"/>
      <c r="O20" s="242">
        <v>0</v>
      </c>
      <c r="P20" s="242">
        <v>0</v>
      </c>
      <c r="Q20" s="44"/>
    </row>
    <row r="21" spans="1:17" ht="15" customHeight="1" x14ac:dyDescent="0.2">
      <c r="A21" s="114"/>
      <c r="B21" s="47"/>
      <c r="C21" s="243"/>
      <c r="D21" s="847" t="s">
        <v>92</v>
      </c>
      <c r="E21" s="847"/>
      <c r="F21" s="847"/>
      <c r="G21" s="242">
        <f>EA!D20</f>
        <v>929672.91</v>
      </c>
      <c r="H21" s="242">
        <f>EA!E20</f>
        <v>921921.85</v>
      </c>
      <c r="I21" s="47"/>
      <c r="J21" s="47"/>
      <c r="K21" s="239"/>
      <c r="L21" s="849" t="s">
        <v>34</v>
      </c>
      <c r="M21" s="849"/>
      <c r="N21" s="849"/>
      <c r="O21" s="242">
        <v>3276113.33</v>
      </c>
      <c r="P21" s="242">
        <v>15026374.619999999</v>
      </c>
      <c r="Q21" s="44"/>
    </row>
    <row r="22" spans="1:17" ht="28.5" customHeight="1" x14ac:dyDescent="0.2">
      <c r="A22" s="114"/>
      <c r="B22" s="47"/>
      <c r="C22" s="243"/>
      <c r="D22" s="847" t="s">
        <v>94</v>
      </c>
      <c r="E22" s="847"/>
      <c r="F22" s="847"/>
      <c r="G22" s="242">
        <f>EA!D21</f>
        <v>0</v>
      </c>
      <c r="H22" s="242">
        <f>EA!E21</f>
        <v>0</v>
      </c>
      <c r="I22" s="47"/>
      <c r="J22" s="47"/>
      <c r="K22" s="29"/>
      <c r="L22" s="849" t="s">
        <v>197</v>
      </c>
      <c r="M22" s="849"/>
      <c r="N22" s="849"/>
      <c r="O22" s="242">
        <v>0</v>
      </c>
      <c r="P22" s="242">
        <v>0</v>
      </c>
      <c r="Q22" s="44"/>
    </row>
    <row r="23" spans="1:17" ht="15" customHeight="1" x14ac:dyDescent="0.2">
      <c r="A23" s="114"/>
      <c r="B23" s="47"/>
      <c r="C23" s="243"/>
      <c r="D23" s="847" t="s">
        <v>99</v>
      </c>
      <c r="E23" s="847"/>
      <c r="F23" s="847"/>
      <c r="G23" s="242">
        <f>EA!D24</f>
        <v>0</v>
      </c>
      <c r="H23" s="242">
        <f>EA!E24</f>
        <v>0</v>
      </c>
      <c r="I23" s="47"/>
      <c r="J23" s="47"/>
      <c r="K23" s="848" t="s">
        <v>171</v>
      </c>
      <c r="L23" s="848"/>
      <c r="M23" s="848"/>
      <c r="N23" s="848"/>
      <c r="O23" s="241">
        <f>O14-O19</f>
        <v>59180</v>
      </c>
      <c r="P23" s="241">
        <f>P14-P19</f>
        <v>0</v>
      </c>
      <c r="Q23" s="44"/>
    </row>
    <row r="24" spans="1:17" ht="15" customHeight="1" x14ac:dyDescent="0.2">
      <c r="A24" s="114"/>
      <c r="B24" s="47"/>
      <c r="C24" s="243"/>
      <c r="D24" s="847" t="s">
        <v>193</v>
      </c>
      <c r="E24" s="847"/>
      <c r="F24" s="847"/>
      <c r="G24" s="242">
        <f>EA!D25</f>
        <v>15524795.09</v>
      </c>
      <c r="H24" s="242">
        <f>EA!E25</f>
        <v>15186287.689999999</v>
      </c>
      <c r="I24" s="47"/>
      <c r="J24" s="47"/>
      <c r="Q24" s="44"/>
    </row>
    <row r="25" spans="1:17" ht="15" customHeight="1" x14ac:dyDescent="0.2">
      <c r="A25" s="114"/>
      <c r="B25" s="47"/>
      <c r="C25" s="243"/>
      <c r="D25" s="847" t="s">
        <v>194</v>
      </c>
      <c r="E25" s="847"/>
      <c r="F25" s="146"/>
      <c r="G25" s="242">
        <f>EA!D27</f>
        <v>19.48</v>
      </c>
      <c r="H25" s="242">
        <f>EA!E27</f>
        <v>23.08</v>
      </c>
      <c r="I25" s="47"/>
      <c r="J25" s="29"/>
      <c r="Q25" s="44"/>
    </row>
    <row r="26" spans="1:17" ht="15" customHeight="1" x14ac:dyDescent="0.2">
      <c r="A26" s="114"/>
      <c r="B26" s="47"/>
      <c r="C26" s="115"/>
      <c r="D26" s="47"/>
      <c r="E26" s="115"/>
      <c r="F26" s="115"/>
      <c r="G26" s="239"/>
      <c r="H26" s="239"/>
      <c r="I26" s="47"/>
      <c r="J26" s="848" t="s">
        <v>172</v>
      </c>
      <c r="K26" s="848"/>
      <c r="L26" s="848"/>
      <c r="M26" s="848"/>
      <c r="N26" s="848"/>
      <c r="O26" s="29"/>
      <c r="P26" s="29"/>
      <c r="Q26" s="44"/>
    </row>
    <row r="27" spans="1:17" ht="15" customHeight="1" x14ac:dyDescent="0.2">
      <c r="A27" s="114"/>
      <c r="B27" s="47"/>
      <c r="C27" s="848" t="s">
        <v>66</v>
      </c>
      <c r="D27" s="848"/>
      <c r="E27" s="848"/>
      <c r="F27" s="848"/>
      <c r="G27" s="241">
        <f>SUM(G28:G46)</f>
        <v>16559966.209999999</v>
      </c>
      <c r="H27" s="241">
        <f>SUM(H28:H46)</f>
        <v>16572689.020000001</v>
      </c>
      <c r="I27" s="47"/>
      <c r="J27" s="47"/>
      <c r="K27" s="115"/>
      <c r="L27" s="47"/>
      <c r="M27" s="146"/>
      <c r="N27" s="146"/>
      <c r="O27" s="240"/>
      <c r="P27" s="240"/>
      <c r="Q27" s="44"/>
    </row>
    <row r="28" spans="1:17" ht="15" customHeight="1" x14ac:dyDescent="0.2">
      <c r="A28" s="114"/>
      <c r="B28" s="47"/>
      <c r="C28" s="244"/>
      <c r="D28" s="847" t="s">
        <v>173</v>
      </c>
      <c r="E28" s="847"/>
      <c r="F28" s="847"/>
      <c r="G28" s="242">
        <f>EA!I14</f>
        <v>9216034.3599999994</v>
      </c>
      <c r="H28" s="242">
        <f>EA!J14</f>
        <v>8898821.5</v>
      </c>
      <c r="I28" s="47"/>
      <c r="J28" s="47"/>
      <c r="K28" s="244" t="s">
        <v>65</v>
      </c>
      <c r="L28" s="244"/>
      <c r="M28" s="244"/>
      <c r="N28" s="244"/>
      <c r="O28" s="241">
        <f>O29+O32</f>
        <v>0</v>
      </c>
      <c r="P28" s="241">
        <f>P29+P32</f>
        <v>0</v>
      </c>
      <c r="Q28" s="44"/>
    </row>
    <row r="29" spans="1:17" ht="15" customHeight="1" x14ac:dyDescent="0.2">
      <c r="A29" s="114"/>
      <c r="B29" s="47"/>
      <c r="C29" s="244"/>
      <c r="D29" s="847" t="s">
        <v>85</v>
      </c>
      <c r="E29" s="847"/>
      <c r="F29" s="847"/>
      <c r="G29" s="242">
        <f>EA!I15</f>
        <v>576841.22</v>
      </c>
      <c r="H29" s="242">
        <f>EA!J15</f>
        <v>415363.99</v>
      </c>
      <c r="I29" s="47"/>
      <c r="J29" s="29"/>
      <c r="K29" s="29"/>
      <c r="L29" s="243" t="s">
        <v>174</v>
      </c>
      <c r="M29" s="243"/>
      <c r="N29" s="243"/>
      <c r="O29" s="242">
        <f>SUM(O30:O31)</f>
        <v>0</v>
      </c>
      <c r="P29" s="242">
        <f>SUM(P30:P31)</f>
        <v>0</v>
      </c>
      <c r="Q29" s="44"/>
    </row>
    <row r="30" spans="1:17" ht="15" customHeight="1" x14ac:dyDescent="0.2">
      <c r="A30" s="114"/>
      <c r="B30" s="47"/>
      <c r="C30" s="244"/>
      <c r="D30" s="847" t="s">
        <v>87</v>
      </c>
      <c r="E30" s="847"/>
      <c r="F30" s="847"/>
      <c r="G30" s="242">
        <f>EA!I16</f>
        <v>6431979.46</v>
      </c>
      <c r="H30" s="242">
        <f>EA!J16</f>
        <v>7046604.0599999996</v>
      </c>
      <c r="I30" s="47"/>
      <c r="J30" s="47"/>
      <c r="K30" s="244"/>
      <c r="L30" s="243" t="s">
        <v>175</v>
      </c>
      <c r="M30" s="243"/>
      <c r="N30" s="243"/>
      <c r="O30" s="242">
        <v>0</v>
      </c>
      <c r="P30" s="242">
        <v>0</v>
      </c>
      <c r="Q30" s="44"/>
    </row>
    <row r="31" spans="1:17" ht="15" customHeight="1" x14ac:dyDescent="0.2">
      <c r="A31" s="114"/>
      <c r="B31" s="47"/>
      <c r="C31" s="115"/>
      <c r="D31" s="47"/>
      <c r="E31" s="115"/>
      <c r="F31" s="115"/>
      <c r="G31" s="239"/>
      <c r="H31" s="239"/>
      <c r="I31" s="47"/>
      <c r="J31" s="47"/>
      <c r="K31" s="244"/>
      <c r="L31" s="243" t="s">
        <v>177</v>
      </c>
      <c r="M31" s="243"/>
      <c r="N31" s="243"/>
      <c r="O31" s="242">
        <v>0</v>
      </c>
      <c r="P31" s="242">
        <v>0</v>
      </c>
      <c r="Q31" s="44"/>
    </row>
    <row r="32" spans="1:17" ht="15" customHeight="1" x14ac:dyDescent="0.2">
      <c r="A32" s="114"/>
      <c r="B32" s="47"/>
      <c r="C32" s="244"/>
      <c r="D32" s="847" t="s">
        <v>91</v>
      </c>
      <c r="E32" s="847"/>
      <c r="F32" s="847"/>
      <c r="G32" s="242">
        <f>EA!I19</f>
        <v>0</v>
      </c>
      <c r="H32" s="242">
        <f>EA!J19</f>
        <v>0</v>
      </c>
      <c r="I32" s="47"/>
      <c r="J32" s="47"/>
      <c r="K32" s="244"/>
      <c r="L32" s="849" t="s">
        <v>296</v>
      </c>
      <c r="M32" s="849"/>
      <c r="N32" s="849"/>
      <c r="O32" s="242">
        <v>0</v>
      </c>
      <c r="P32" s="242">
        <v>0</v>
      </c>
      <c r="Q32" s="44"/>
    </row>
    <row r="33" spans="1:18" ht="15" customHeight="1" x14ac:dyDescent="0.2">
      <c r="A33" s="114"/>
      <c r="B33" s="47"/>
      <c r="C33" s="244"/>
      <c r="D33" s="847" t="s">
        <v>176</v>
      </c>
      <c r="E33" s="847"/>
      <c r="F33" s="847"/>
      <c r="G33" s="242">
        <f>EA!I20</f>
        <v>0</v>
      </c>
      <c r="H33" s="242">
        <f>EA!J20</f>
        <v>0</v>
      </c>
      <c r="I33" s="47"/>
      <c r="J33" s="47"/>
      <c r="K33" s="239"/>
      <c r="Q33" s="44"/>
    </row>
    <row r="34" spans="1:18" ht="15" customHeight="1" x14ac:dyDescent="0.2">
      <c r="A34" s="114"/>
      <c r="B34" s="47"/>
      <c r="C34" s="244"/>
      <c r="D34" s="847" t="s">
        <v>178</v>
      </c>
      <c r="E34" s="847"/>
      <c r="F34" s="847"/>
      <c r="G34" s="242">
        <f>EA!I21</f>
        <v>0</v>
      </c>
      <c r="H34" s="242">
        <f>EA!J21</f>
        <v>0</v>
      </c>
      <c r="I34" s="47"/>
      <c r="J34" s="47"/>
      <c r="K34" s="244" t="s">
        <v>66</v>
      </c>
      <c r="L34" s="244"/>
      <c r="M34" s="244"/>
      <c r="N34" s="244"/>
      <c r="O34" s="241">
        <f>O35+O38</f>
        <v>-571381.77</v>
      </c>
      <c r="P34" s="241">
        <f>P35+P38</f>
        <v>515303.67</v>
      </c>
      <c r="Q34" s="44"/>
    </row>
    <row r="35" spans="1:18" ht="15" customHeight="1" x14ac:dyDescent="0.2">
      <c r="A35" s="114"/>
      <c r="B35" s="47"/>
      <c r="C35" s="244"/>
      <c r="D35" s="847" t="s">
        <v>96</v>
      </c>
      <c r="E35" s="847"/>
      <c r="F35" s="847"/>
      <c r="G35" s="242">
        <f>EA!I22</f>
        <v>246080</v>
      </c>
      <c r="H35" s="242">
        <f>EA!J22</f>
        <v>153499</v>
      </c>
      <c r="I35" s="47"/>
      <c r="J35" s="47"/>
      <c r="K35" s="29"/>
      <c r="L35" s="243" t="s">
        <v>179</v>
      </c>
      <c r="M35" s="243"/>
      <c r="N35" s="243"/>
      <c r="O35" s="242">
        <f>SUM(O36:O37)</f>
        <v>0</v>
      </c>
      <c r="P35" s="242">
        <f>SUM(P36:P37)</f>
        <v>0</v>
      </c>
      <c r="Q35" s="44"/>
    </row>
    <row r="36" spans="1:18" ht="15" customHeight="1" x14ac:dyDescent="0.2">
      <c r="A36" s="114"/>
      <c r="B36" s="47"/>
      <c r="C36" s="244"/>
      <c r="D36" s="847" t="s">
        <v>98</v>
      </c>
      <c r="E36" s="847"/>
      <c r="F36" s="847"/>
      <c r="G36" s="242">
        <f>EA!I23</f>
        <v>89031.17</v>
      </c>
      <c r="H36" s="242">
        <f>EA!J23</f>
        <v>58400.47</v>
      </c>
      <c r="I36" s="47"/>
      <c r="J36" s="47"/>
      <c r="K36" s="244"/>
      <c r="L36" s="243" t="s">
        <v>175</v>
      </c>
      <c r="M36" s="243"/>
      <c r="N36" s="243"/>
      <c r="O36" s="242">
        <v>0</v>
      </c>
      <c r="P36" s="242">
        <v>0</v>
      </c>
      <c r="Q36" s="44"/>
    </row>
    <row r="37" spans="1:18" ht="15" customHeight="1" x14ac:dyDescent="0.2">
      <c r="A37" s="114"/>
      <c r="B37" s="47"/>
      <c r="C37" s="244"/>
      <c r="D37" s="847" t="s">
        <v>100</v>
      </c>
      <c r="E37" s="847"/>
      <c r="F37" s="847"/>
      <c r="G37" s="242">
        <f>EA!I24</f>
        <v>0</v>
      </c>
      <c r="H37" s="242">
        <f>EA!J24</f>
        <v>0</v>
      </c>
      <c r="I37" s="47"/>
      <c r="J37" s="29"/>
      <c r="K37" s="244"/>
      <c r="L37" s="243" t="s">
        <v>177</v>
      </c>
      <c r="M37" s="243"/>
      <c r="N37" s="243"/>
      <c r="O37" s="242">
        <v>0</v>
      </c>
      <c r="P37" s="242">
        <v>0</v>
      </c>
      <c r="Q37" s="44"/>
    </row>
    <row r="38" spans="1:18" ht="15" customHeight="1" x14ac:dyDescent="0.2">
      <c r="A38" s="114"/>
      <c r="B38" s="47"/>
      <c r="C38" s="244"/>
      <c r="D38" s="847" t="s">
        <v>101</v>
      </c>
      <c r="E38" s="847"/>
      <c r="F38" s="847"/>
      <c r="G38" s="242">
        <f>EA!I25</f>
        <v>0</v>
      </c>
      <c r="H38" s="242">
        <f>EA!J25</f>
        <v>0</v>
      </c>
      <c r="I38" s="47"/>
      <c r="J38" s="47"/>
      <c r="K38" s="244"/>
      <c r="L38" s="849" t="s">
        <v>297</v>
      </c>
      <c r="M38" s="849"/>
      <c r="N38" s="849"/>
      <c r="O38" s="242">
        <v>-571381.77</v>
      </c>
      <c r="P38" s="242">
        <v>515303.67</v>
      </c>
      <c r="Q38" s="44"/>
    </row>
    <row r="39" spans="1:18" ht="15" customHeight="1" x14ac:dyDescent="0.2">
      <c r="A39" s="114"/>
      <c r="B39" s="47"/>
      <c r="C39" s="244"/>
      <c r="D39" s="847" t="s">
        <v>102</v>
      </c>
      <c r="E39" s="847"/>
      <c r="F39" s="847"/>
      <c r="G39" s="242">
        <f>EA!I26</f>
        <v>0</v>
      </c>
      <c r="H39" s="242">
        <f>EA!J26</f>
        <v>0</v>
      </c>
      <c r="I39" s="47"/>
      <c r="J39" s="47"/>
      <c r="K39" s="239"/>
      <c r="Q39" s="44"/>
    </row>
    <row r="40" spans="1:18" ht="15" customHeight="1" x14ac:dyDescent="0.2">
      <c r="A40" s="114"/>
      <c r="B40" s="47"/>
      <c r="C40" s="244"/>
      <c r="D40" s="847" t="s">
        <v>104</v>
      </c>
      <c r="E40" s="847"/>
      <c r="F40" s="847"/>
      <c r="G40" s="242">
        <f>EA!I27</f>
        <v>0</v>
      </c>
      <c r="H40" s="242">
        <f>EA!J27</f>
        <v>0</v>
      </c>
      <c r="I40" s="47"/>
      <c r="J40" s="47"/>
      <c r="K40" s="848" t="s">
        <v>181</v>
      </c>
      <c r="L40" s="848"/>
      <c r="M40" s="848"/>
      <c r="N40" s="848"/>
      <c r="O40" s="241">
        <f>O28-O34</f>
        <v>571381.77</v>
      </c>
      <c r="P40" s="241">
        <f>P28-P34</f>
        <v>-515303.67</v>
      </c>
      <c r="Q40" s="44"/>
    </row>
    <row r="41" spans="1:18" ht="15" customHeight="1" x14ac:dyDescent="0.2">
      <c r="A41" s="114"/>
      <c r="B41" s="47"/>
      <c r="C41" s="115"/>
      <c r="D41" s="47"/>
      <c r="E41" s="115"/>
      <c r="F41" s="115"/>
      <c r="G41" s="239"/>
      <c r="H41" s="239"/>
      <c r="I41" s="47"/>
      <c r="J41" s="47"/>
      <c r="Q41" s="44"/>
    </row>
    <row r="42" spans="1:18" ht="15" customHeight="1" x14ac:dyDescent="0.2">
      <c r="A42" s="114"/>
      <c r="B42" s="47"/>
      <c r="C42" s="244"/>
      <c r="D42" s="847" t="s">
        <v>180</v>
      </c>
      <c r="E42" s="847"/>
      <c r="F42" s="847"/>
      <c r="G42" s="242">
        <f>EA!I30</f>
        <v>0</v>
      </c>
      <c r="H42" s="242">
        <f>EA!J30</f>
        <v>0</v>
      </c>
      <c r="I42" s="47"/>
      <c r="J42" s="47"/>
      <c r="Q42" s="44"/>
    </row>
    <row r="43" spans="1:18" ht="25.5" customHeight="1" x14ac:dyDescent="0.2">
      <c r="A43" s="114"/>
      <c r="B43" s="47"/>
      <c r="C43" s="244"/>
      <c r="D43" s="847" t="s">
        <v>136</v>
      </c>
      <c r="E43" s="847"/>
      <c r="F43" s="847"/>
      <c r="G43" s="242">
        <f>EA!I31</f>
        <v>0</v>
      </c>
      <c r="H43" s="242">
        <f>EA!J31</f>
        <v>0</v>
      </c>
      <c r="I43" s="47"/>
      <c r="J43" s="850" t="s">
        <v>183</v>
      </c>
      <c r="K43" s="850"/>
      <c r="L43" s="850"/>
      <c r="M43" s="850"/>
      <c r="N43" s="850"/>
      <c r="O43" s="245">
        <f>G48-O23+O40</f>
        <v>1186842.5200000019</v>
      </c>
      <c r="P43" s="245">
        <f>H48+P23+P40</f>
        <v>-389161.54000000103</v>
      </c>
      <c r="Q43" s="44"/>
    </row>
    <row r="44" spans="1:18" ht="15" customHeight="1" x14ac:dyDescent="0.2">
      <c r="A44" s="114"/>
      <c r="B44" s="47"/>
      <c r="C44" s="244"/>
      <c r="D44" s="847" t="s">
        <v>111</v>
      </c>
      <c r="E44" s="847"/>
      <c r="F44" s="847"/>
      <c r="G44" s="242">
        <f>EA!I32</f>
        <v>0</v>
      </c>
      <c r="H44" s="242">
        <f>EA!J32</f>
        <v>0</v>
      </c>
      <c r="I44" s="47"/>
      <c r="Q44" s="44"/>
    </row>
    <row r="45" spans="1:18" ht="15" customHeight="1" x14ac:dyDescent="0.2">
      <c r="A45" s="114"/>
      <c r="B45" s="47"/>
      <c r="C45" s="239"/>
      <c r="D45" s="239"/>
      <c r="E45" s="239"/>
      <c r="F45" s="239"/>
      <c r="G45" s="239"/>
      <c r="H45" s="239"/>
      <c r="I45" s="47"/>
      <c r="Q45" s="44"/>
    </row>
    <row r="46" spans="1:18" ht="15" customHeight="1" x14ac:dyDescent="0.2">
      <c r="A46" s="114"/>
      <c r="B46" s="47"/>
      <c r="C46" s="244"/>
      <c r="D46" s="847" t="s">
        <v>195</v>
      </c>
      <c r="E46" s="847"/>
      <c r="F46" s="847"/>
      <c r="G46" s="242">
        <v>0</v>
      </c>
      <c r="H46" s="242">
        <v>0</v>
      </c>
      <c r="I46" s="47"/>
      <c r="Q46" s="44"/>
    </row>
    <row r="47" spans="1:18" x14ac:dyDescent="0.2">
      <c r="A47" s="114"/>
      <c r="B47" s="47"/>
      <c r="C47" s="115"/>
      <c r="D47" s="47"/>
      <c r="E47" s="115"/>
      <c r="F47" s="115"/>
      <c r="G47" s="239"/>
      <c r="H47" s="239"/>
      <c r="I47" s="47"/>
      <c r="J47" s="850" t="s">
        <v>187</v>
      </c>
      <c r="K47" s="850"/>
      <c r="L47" s="850"/>
      <c r="M47" s="850"/>
      <c r="N47" s="850"/>
      <c r="O47" s="245">
        <f>P48</f>
        <v>1004771.139999999</v>
      </c>
      <c r="P47" s="245">
        <v>1393932.68</v>
      </c>
      <c r="Q47" s="44"/>
    </row>
    <row r="48" spans="1:18" s="249" customFormat="1" x14ac:dyDescent="0.2">
      <c r="A48" s="246"/>
      <c r="B48" s="247"/>
      <c r="C48" s="848" t="s">
        <v>182</v>
      </c>
      <c r="D48" s="848"/>
      <c r="E48" s="848"/>
      <c r="F48" s="848"/>
      <c r="G48" s="245">
        <f>G14-G27</f>
        <v>674640.75000000186</v>
      </c>
      <c r="H48" s="245">
        <f>H14-H27</f>
        <v>126142.12999999896</v>
      </c>
      <c r="I48" s="247"/>
      <c r="J48" s="850" t="s">
        <v>188</v>
      </c>
      <c r="K48" s="850"/>
      <c r="L48" s="850"/>
      <c r="M48" s="850"/>
      <c r="N48" s="850"/>
      <c r="O48" s="245">
        <f>+O47+O43</f>
        <v>2191613.6600000011</v>
      </c>
      <c r="P48" s="245">
        <f>+P43+P47</f>
        <v>1004771.139999999</v>
      </c>
      <c r="Q48" s="248"/>
      <c r="R48" s="661">
        <f>IF(O48-ESF!D16&gt;0,O48-ESF!D16," ")</f>
        <v>9.3132257461547852E-10</v>
      </c>
    </row>
    <row r="49" spans="1:17" s="249" customFormat="1" x14ac:dyDescent="0.2">
      <c r="A49" s="246"/>
      <c r="B49" s="247"/>
      <c r="C49" s="244"/>
      <c r="D49" s="244"/>
      <c r="E49" s="244"/>
      <c r="F49" s="244"/>
      <c r="G49" s="245"/>
      <c r="H49" s="245"/>
      <c r="I49" s="247"/>
      <c r="O49" s="250"/>
      <c r="Q49" s="248"/>
    </row>
    <row r="50" spans="1:17" ht="14.25" customHeight="1" x14ac:dyDescent="0.2">
      <c r="A50" s="251"/>
      <c r="B50" s="107"/>
      <c r="C50" s="252"/>
      <c r="D50" s="252"/>
      <c r="E50" s="252"/>
      <c r="F50" s="252"/>
      <c r="G50" s="253"/>
      <c r="H50" s="253"/>
      <c r="I50" s="107"/>
      <c r="J50" s="69"/>
      <c r="K50" s="69"/>
      <c r="L50" s="69"/>
      <c r="M50" s="69"/>
      <c r="N50" s="69"/>
      <c r="O50" s="254"/>
      <c r="P50" s="69"/>
      <c r="Q50" s="71"/>
    </row>
    <row r="51" spans="1:17" ht="14.25" customHeight="1" x14ac:dyDescent="0.2">
      <c r="A51" s="47"/>
      <c r="I51" s="47"/>
      <c r="J51" s="47"/>
      <c r="K51" s="239"/>
      <c r="L51" s="239"/>
      <c r="M51" s="239"/>
      <c r="N51" s="239"/>
      <c r="O51" s="240"/>
      <c r="P51" s="240"/>
      <c r="Q51" s="29"/>
    </row>
    <row r="52" spans="1:17" ht="6" customHeight="1" x14ac:dyDescent="0.2">
      <c r="A52" s="47"/>
      <c r="I52" s="47"/>
      <c r="J52" s="29"/>
      <c r="K52" s="29"/>
      <c r="L52" s="29"/>
      <c r="M52" s="29"/>
      <c r="N52" s="29"/>
      <c r="O52" s="29"/>
      <c r="P52" s="29"/>
      <c r="Q52" s="29"/>
    </row>
    <row r="53" spans="1:17" ht="15" customHeight="1" x14ac:dyDescent="0.2">
      <c r="A53" s="29"/>
      <c r="B53" s="56" t="s">
        <v>76</v>
      </c>
      <c r="C53" s="56"/>
      <c r="D53" s="56"/>
      <c r="E53" s="56"/>
      <c r="F53" s="56"/>
      <c r="G53" s="56"/>
      <c r="H53" s="56"/>
      <c r="I53" s="56"/>
      <c r="J53" s="56"/>
      <c r="K53" s="29"/>
      <c r="L53" s="29"/>
      <c r="M53" s="29"/>
      <c r="N53" s="29"/>
      <c r="O53" s="255"/>
      <c r="P53" s="29"/>
      <c r="Q53" s="29"/>
    </row>
    <row r="54" spans="1:17" ht="22.5" customHeight="1" x14ac:dyDescent="0.2">
      <c r="A54" s="29"/>
      <c r="B54" s="56"/>
      <c r="C54" s="77"/>
      <c r="D54" s="78"/>
      <c r="E54" s="78"/>
      <c r="F54" s="803"/>
      <c r="G54" s="79"/>
      <c r="H54" s="77"/>
      <c r="I54" s="78"/>
      <c r="J54" s="78"/>
      <c r="K54" s="29"/>
      <c r="L54" s="29"/>
      <c r="M54" s="29"/>
      <c r="N54" s="29"/>
      <c r="O54" s="255"/>
      <c r="P54" s="29"/>
      <c r="Q54" s="29"/>
    </row>
    <row r="126" spans="1:1" x14ac:dyDescent="0.2">
      <c r="A126" s="70"/>
    </row>
  </sheetData>
  <sheetProtection formatCells="0" selectLockedCells="1"/>
  <mergeCells count="54">
    <mergeCell ref="E1:O1"/>
    <mergeCell ref="B6:D6"/>
    <mergeCell ref="H6:N6"/>
    <mergeCell ref="A3:P3"/>
    <mergeCell ref="A2:Q2"/>
    <mergeCell ref="A4:Q4"/>
    <mergeCell ref="B9:E9"/>
    <mergeCell ref="J9:M9"/>
    <mergeCell ref="B12:F12"/>
    <mergeCell ref="J12:N12"/>
    <mergeCell ref="C14:F14"/>
    <mergeCell ref="K14:N14"/>
    <mergeCell ref="D20:F20"/>
    <mergeCell ref="L17:N17"/>
    <mergeCell ref="D22:F22"/>
    <mergeCell ref="D15:F15"/>
    <mergeCell ref="D17:F17"/>
    <mergeCell ref="D18:F18"/>
    <mergeCell ref="L15:N15"/>
    <mergeCell ref="D19:F19"/>
    <mergeCell ref="L16:N16"/>
    <mergeCell ref="D16:F16"/>
    <mergeCell ref="D23:F23"/>
    <mergeCell ref="L21:N21"/>
    <mergeCell ref="D24:F24"/>
    <mergeCell ref="L22:N22"/>
    <mergeCell ref="D25:E25"/>
    <mergeCell ref="K23:N23"/>
    <mergeCell ref="D21:F21"/>
    <mergeCell ref="J26:N26"/>
    <mergeCell ref="C27:F27"/>
    <mergeCell ref="D28:F28"/>
    <mergeCell ref="D29:F29"/>
    <mergeCell ref="D30:F30"/>
    <mergeCell ref="D43:F43"/>
    <mergeCell ref="D44:F44"/>
    <mergeCell ref="D46:F46"/>
    <mergeCell ref="C48:F48"/>
    <mergeCell ref="J43:N43"/>
    <mergeCell ref="J47:N47"/>
    <mergeCell ref="J48:N48"/>
    <mergeCell ref="D42:F42"/>
    <mergeCell ref="D32:F32"/>
    <mergeCell ref="D33:F33"/>
    <mergeCell ref="D34:F34"/>
    <mergeCell ref="K40:N40"/>
    <mergeCell ref="D39:F39"/>
    <mergeCell ref="D40:F40"/>
    <mergeCell ref="L38:N38"/>
    <mergeCell ref="L32:N32"/>
    <mergeCell ref="D35:F35"/>
    <mergeCell ref="D36:F36"/>
    <mergeCell ref="D37:F37"/>
    <mergeCell ref="D38:F38"/>
  </mergeCells>
  <printOptions horizontalCentered="1" verticalCentered="1"/>
  <pageMargins left="0.39370078740157483" right="0" top="0.43307086614173229" bottom="0.70866141732283472" header="0.39370078740157483" footer="0"/>
  <pageSetup scale="61" orientation="landscape" r:id="rId1"/>
  <headerFooter scaleWithDoc="0">
    <oddFooter>&amp;R&amp;P</oddFooter>
  </headerFooter>
  <drawing r:id="rId2"/>
  <legacyDrawing r:id="rId3"/>
  <oleObjects>
    <mc:AlternateContent xmlns:mc="http://schemas.openxmlformats.org/markup-compatibility/2006">
      <mc:Choice Requires="x14">
        <oleObject progId="Excel.Sheet.12" shapeId="10241" r:id="rId4">
          <objectPr defaultSize="0" autoPict="0" r:id="rId5">
            <anchor moveWithCells="1" sizeWithCells="1">
              <from>
                <xdr:col>1</xdr:col>
                <xdr:colOff>57150</xdr:colOff>
                <xdr:row>53</xdr:row>
                <xdr:rowOff>219075</xdr:rowOff>
              </from>
              <to>
                <xdr:col>17</xdr:col>
                <xdr:colOff>9525</xdr:colOff>
                <xdr:row>57</xdr:row>
                <xdr:rowOff>123825</xdr:rowOff>
              </to>
            </anchor>
          </objectPr>
        </oleObject>
      </mc:Choice>
      <mc:Fallback>
        <oleObject progId="Excel.Sheet.12" shapeId="1024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26"/>
  <sheetViews>
    <sheetView showGridLines="0" topLeftCell="A8" zoomScale="85" zoomScaleNormal="85" workbookViewId="0">
      <selection activeCell="A4" sqref="A4"/>
    </sheetView>
  </sheetViews>
  <sheetFormatPr baseColWidth="10" defaultRowHeight="12.75" x14ac:dyDescent="0.2"/>
  <cols>
    <col min="1" max="1" width="1.140625" style="22" customWidth="1"/>
    <col min="2" max="2" width="11.7109375" style="22" customWidth="1"/>
    <col min="3" max="3" width="54.42578125" style="22" customWidth="1"/>
    <col min="4" max="4" width="25.5703125" style="150" customWidth="1"/>
    <col min="5" max="8" width="25.5703125" style="22" customWidth="1"/>
    <col min="9" max="9" width="1.140625" style="22" customWidth="1"/>
    <col min="10" max="10" width="16.5703125" style="22" bestFit="1" customWidth="1"/>
    <col min="11" max="16384" width="11.42578125" style="22"/>
  </cols>
  <sheetData>
    <row r="1" spans="1:12" s="29" customFormat="1" ht="9" customHeight="1" x14ac:dyDescent="0.2">
      <c r="A1" s="83"/>
      <c r="B1" s="86"/>
      <c r="C1" s="845"/>
      <c r="D1" s="845"/>
      <c r="E1" s="845"/>
      <c r="F1" s="845"/>
      <c r="G1" s="845"/>
      <c r="H1" s="86"/>
      <c r="I1" s="127"/>
      <c r="J1" s="22"/>
      <c r="K1" s="22"/>
    </row>
    <row r="2" spans="1:12" s="29" customFormat="1" ht="14.1" customHeight="1" x14ac:dyDescent="0.2">
      <c r="A2" s="83"/>
      <c r="B2" s="86"/>
      <c r="C2" s="845" t="s">
        <v>443</v>
      </c>
      <c r="D2" s="845"/>
      <c r="E2" s="845"/>
      <c r="F2" s="845"/>
      <c r="G2" s="845"/>
      <c r="H2" s="86"/>
      <c r="I2" s="127"/>
      <c r="J2" s="127"/>
      <c r="K2" s="22"/>
    </row>
    <row r="3" spans="1:12" s="29" customFormat="1" ht="14.1" customHeight="1" x14ac:dyDescent="0.2">
      <c r="A3" s="838" t="s">
        <v>2153</v>
      </c>
      <c r="B3" s="838"/>
      <c r="C3" s="838"/>
      <c r="D3" s="838"/>
      <c r="E3" s="838"/>
      <c r="F3" s="838"/>
      <c r="G3" s="838"/>
      <c r="H3" s="838"/>
      <c r="I3" s="127"/>
      <c r="J3" s="127"/>
      <c r="K3" s="22"/>
    </row>
    <row r="4" spans="1:12" s="29" customFormat="1" ht="14.1" customHeight="1" x14ac:dyDescent="0.2">
      <c r="A4" s="83"/>
      <c r="B4" s="86"/>
      <c r="C4" s="845" t="s">
        <v>0</v>
      </c>
      <c r="D4" s="845"/>
      <c r="E4" s="845"/>
      <c r="F4" s="845"/>
      <c r="G4" s="845"/>
      <c r="H4" s="86"/>
      <c r="I4" s="127"/>
      <c r="J4" s="127"/>
      <c r="K4" s="22"/>
    </row>
    <row r="5" spans="1:12" s="29" customFormat="1" ht="20.100000000000001" customHeight="1" x14ac:dyDescent="0.2">
      <c r="A5" s="89"/>
      <c r="B5" s="27"/>
      <c r="C5" s="27" t="s">
        <v>3</v>
      </c>
      <c r="D5" s="837" t="str">
        <f>EA!F7</f>
        <v>Museo Iconográfico del Quijote</v>
      </c>
      <c r="E5" s="837"/>
      <c r="F5" s="837"/>
      <c r="H5" s="28"/>
      <c r="I5" s="28"/>
    </row>
    <row r="6" spans="1:12" s="29" customFormat="1" ht="6.75" customHeight="1" x14ac:dyDescent="0.2">
      <c r="A6" s="859"/>
      <c r="B6" s="859"/>
      <c r="C6" s="859"/>
      <c r="D6" s="859"/>
      <c r="E6" s="859"/>
      <c r="F6" s="859"/>
      <c r="G6" s="859"/>
      <c r="H6" s="859"/>
      <c r="I6" s="859"/>
    </row>
    <row r="7" spans="1:12" s="29" customFormat="1" ht="3" customHeight="1" x14ac:dyDescent="0.2">
      <c r="A7" s="859"/>
      <c r="B7" s="859"/>
      <c r="C7" s="859"/>
      <c r="D7" s="859"/>
      <c r="E7" s="859"/>
      <c r="F7" s="859"/>
      <c r="G7" s="859"/>
      <c r="H7" s="859"/>
      <c r="I7" s="859"/>
    </row>
    <row r="8" spans="1:12" s="132" customFormat="1" x14ac:dyDescent="0.2">
      <c r="A8" s="128"/>
      <c r="B8" s="860" t="s">
        <v>74</v>
      </c>
      <c r="C8" s="860"/>
      <c r="D8" s="129" t="s">
        <v>141</v>
      </c>
      <c r="E8" s="129" t="s">
        <v>142</v>
      </c>
      <c r="F8" s="130" t="s">
        <v>143</v>
      </c>
      <c r="G8" s="130" t="s">
        <v>144</v>
      </c>
      <c r="H8" s="130" t="s">
        <v>145</v>
      </c>
      <c r="I8" s="131"/>
    </row>
    <row r="9" spans="1:12" s="132" customFormat="1" x14ac:dyDescent="0.2">
      <c r="A9" s="133"/>
      <c r="B9" s="861"/>
      <c r="C9" s="861"/>
      <c r="D9" s="134">
        <v>1</v>
      </c>
      <c r="E9" s="134">
        <v>2</v>
      </c>
      <c r="F9" s="135">
        <v>3</v>
      </c>
      <c r="G9" s="135" t="s">
        <v>146</v>
      </c>
      <c r="H9" s="135" t="s">
        <v>147</v>
      </c>
      <c r="I9" s="136"/>
    </row>
    <row r="10" spans="1:12" s="29" customFormat="1" ht="3" customHeight="1" x14ac:dyDescent="0.2">
      <c r="A10" s="862"/>
      <c r="B10" s="859"/>
      <c r="C10" s="859"/>
      <c r="D10" s="859"/>
      <c r="E10" s="859"/>
      <c r="F10" s="859"/>
      <c r="G10" s="859"/>
      <c r="H10" s="859"/>
      <c r="I10" s="863"/>
    </row>
    <row r="11" spans="1:12" s="29" customFormat="1" ht="3" customHeight="1" x14ac:dyDescent="0.2">
      <c r="A11" s="864"/>
      <c r="B11" s="865"/>
      <c r="C11" s="865"/>
      <c r="D11" s="865"/>
      <c r="E11" s="865"/>
      <c r="F11" s="865"/>
      <c r="G11" s="865"/>
      <c r="H11" s="865"/>
      <c r="I11" s="866"/>
      <c r="J11" s="22"/>
      <c r="K11" s="22"/>
    </row>
    <row r="12" spans="1:12" s="29" customFormat="1" x14ac:dyDescent="0.2">
      <c r="A12" s="137"/>
      <c r="B12" s="867" t="s">
        <v>5</v>
      </c>
      <c r="C12" s="867"/>
      <c r="D12" s="138">
        <f>+D14+D24</f>
        <v>76899461.770000011</v>
      </c>
      <c r="E12" s="138">
        <f>+E14+E24</f>
        <v>51004617.049999997</v>
      </c>
      <c r="F12" s="138">
        <f>+F14+F24</f>
        <v>53078556.969999999</v>
      </c>
      <c r="G12" s="138">
        <f>+D12+E12-F12</f>
        <v>74825521.850000009</v>
      </c>
      <c r="H12" s="138">
        <f>+G12-D12</f>
        <v>-2073939.9200000018</v>
      </c>
      <c r="I12" s="139"/>
      <c r="J12" s="22"/>
      <c r="K12" s="22"/>
    </row>
    <row r="13" spans="1:12" s="29" customFormat="1" ht="5.0999999999999996" customHeight="1" x14ac:dyDescent="0.2">
      <c r="A13" s="137"/>
      <c r="B13" s="140"/>
      <c r="C13" s="140"/>
      <c r="D13" s="138"/>
      <c r="E13" s="138"/>
      <c r="F13" s="138"/>
      <c r="G13" s="138">
        <f t="shared" ref="G13:G14" si="0">+D13+E13-F13</f>
        <v>0</v>
      </c>
      <c r="H13" s="138"/>
      <c r="I13" s="139"/>
      <c r="J13" s="22"/>
      <c r="K13" s="22"/>
    </row>
    <row r="14" spans="1:12" s="29" customFormat="1" x14ac:dyDescent="0.2">
      <c r="A14" s="141"/>
      <c r="B14" s="826" t="s">
        <v>7</v>
      </c>
      <c r="C14" s="826"/>
      <c r="D14" s="142">
        <f>SUM(D16:D22)</f>
        <v>1143571.2000000002</v>
      </c>
      <c r="E14" s="142">
        <f>SUM(E16:E22)</f>
        <v>45140350.609999999</v>
      </c>
      <c r="F14" s="142">
        <f>SUM(F16:F22)</f>
        <v>43892799.399999999</v>
      </c>
      <c r="G14" s="138">
        <f t="shared" si="0"/>
        <v>2391122.4100000039</v>
      </c>
      <c r="H14" s="142">
        <f>+G14-D14</f>
        <v>1247551.2100000037</v>
      </c>
      <c r="I14" s="143"/>
      <c r="J14" s="22"/>
      <c r="K14" s="144"/>
    </row>
    <row r="15" spans="1:12" s="29" customFormat="1" ht="5.0999999999999996" customHeight="1" x14ac:dyDescent="0.2">
      <c r="A15" s="114"/>
      <c r="B15" s="47"/>
      <c r="C15" s="47"/>
      <c r="D15" s="145"/>
      <c r="E15" s="145"/>
      <c r="F15" s="145"/>
      <c r="G15" s="145"/>
      <c r="H15" s="145"/>
      <c r="I15" s="52"/>
      <c r="J15" s="22"/>
      <c r="K15" s="144"/>
    </row>
    <row r="16" spans="1:12" s="29" customFormat="1" ht="19.5" customHeight="1" x14ac:dyDescent="0.2">
      <c r="A16" s="114"/>
      <c r="B16" s="854" t="s">
        <v>9</v>
      </c>
      <c r="C16" s="854"/>
      <c r="D16" s="54">
        <f>+ESF!E16</f>
        <v>1004771.14</v>
      </c>
      <c r="E16" s="789">
        <v>23813726.379999999</v>
      </c>
      <c r="F16" s="789">
        <v>22626883.859999999</v>
      </c>
      <c r="G16" s="100">
        <f>+D16+E16-F16</f>
        <v>2191613.66</v>
      </c>
      <c r="H16" s="100">
        <f>+G16-D16</f>
        <v>1186842.52</v>
      </c>
      <c r="I16" s="52"/>
      <c r="J16" s="22"/>
      <c r="K16" s="144" t="str">
        <f>IF(G16=ESF!D16," ","Error")</f>
        <v xml:space="preserve"> </v>
      </c>
      <c r="L16" s="748"/>
    </row>
    <row r="17" spans="1:14" s="29" customFormat="1" ht="19.5" customHeight="1" x14ac:dyDescent="0.2">
      <c r="A17" s="114"/>
      <c r="B17" s="854" t="s">
        <v>11</v>
      </c>
      <c r="C17" s="854"/>
      <c r="D17" s="789">
        <f>+ESF!E17</f>
        <v>93082.95</v>
      </c>
      <c r="E17" s="789">
        <v>21027378.82</v>
      </c>
      <c r="F17" s="789">
        <v>21027634.460000001</v>
      </c>
      <c r="G17" s="790">
        <f>+D17+E17-F17</f>
        <v>92827.309999998659</v>
      </c>
      <c r="H17" s="100">
        <f t="shared" ref="H17:H21" si="1">+G17-D17</f>
        <v>-255.64000000133819</v>
      </c>
      <c r="I17" s="52"/>
      <c r="J17" s="22"/>
      <c r="K17" s="646" t="str">
        <f>IF(G17=ESF!D17," ","Error")</f>
        <v>Error</v>
      </c>
    </row>
    <row r="18" spans="1:14" s="29" customFormat="1" ht="19.5" customHeight="1" x14ac:dyDescent="0.2">
      <c r="A18" s="114"/>
      <c r="B18" s="854" t="s">
        <v>13</v>
      </c>
      <c r="C18" s="854"/>
      <c r="D18" s="54">
        <f>+ESF!E18</f>
        <v>0</v>
      </c>
      <c r="E18" s="54">
        <v>0</v>
      </c>
      <c r="F18" s="54">
        <v>0</v>
      </c>
      <c r="G18" s="100">
        <f t="shared" ref="G18:G22" si="2">+D18+E18-F18</f>
        <v>0</v>
      </c>
      <c r="H18" s="100">
        <f t="shared" si="1"/>
        <v>0</v>
      </c>
      <c r="I18" s="52"/>
      <c r="J18" s="548"/>
      <c r="K18" s="144" t="str">
        <f>IF(G18=ESF!D18," ","Error")</f>
        <v xml:space="preserve"> </v>
      </c>
    </row>
    <row r="19" spans="1:14" s="29" customFormat="1" ht="19.5" customHeight="1" x14ac:dyDescent="0.2">
      <c r="A19" s="114"/>
      <c r="B19" s="854" t="s">
        <v>15</v>
      </c>
      <c r="C19" s="854"/>
      <c r="D19" s="54">
        <f>+ESF!E19</f>
        <v>45717.11</v>
      </c>
      <c r="E19" s="54">
        <v>299245.40999999997</v>
      </c>
      <c r="F19" s="54">
        <v>238281.08</v>
      </c>
      <c r="G19" s="100">
        <f t="shared" si="2"/>
        <v>106681.43999999997</v>
      </c>
      <c r="H19" s="579">
        <f t="shared" si="1"/>
        <v>60964.329999999973</v>
      </c>
      <c r="I19" s="52"/>
      <c r="J19" s="22"/>
      <c r="K19" s="144" t="str">
        <f>IF(G19=ESF!D19," ","Error")</f>
        <v xml:space="preserve"> </v>
      </c>
      <c r="N19" s="29" t="s">
        <v>130</v>
      </c>
    </row>
    <row r="20" spans="1:14" s="29" customFormat="1" ht="19.5" customHeight="1" x14ac:dyDescent="0.2">
      <c r="A20" s="114"/>
      <c r="B20" s="854" t="s">
        <v>17</v>
      </c>
      <c r="C20" s="854"/>
      <c r="D20" s="54">
        <f>+ESF!E20</f>
        <v>0</v>
      </c>
      <c r="E20" s="54">
        <v>0</v>
      </c>
      <c r="F20" s="54">
        <v>0</v>
      </c>
      <c r="G20" s="100">
        <f t="shared" si="2"/>
        <v>0</v>
      </c>
      <c r="H20" s="100">
        <f t="shared" si="1"/>
        <v>0</v>
      </c>
      <c r="I20" s="52"/>
      <c r="J20" s="22"/>
      <c r="K20" s="144" t="str">
        <f>IF(G20=ESF!D20," ","Error")</f>
        <v xml:space="preserve"> </v>
      </c>
    </row>
    <row r="21" spans="1:14" s="29" customFormat="1" ht="19.5" customHeight="1" x14ac:dyDescent="0.2">
      <c r="A21" s="114"/>
      <c r="B21" s="854" t="s">
        <v>19</v>
      </c>
      <c r="C21" s="854"/>
      <c r="D21" s="54">
        <f>+ESF!E21</f>
        <v>0</v>
      </c>
      <c r="E21" s="54">
        <v>0</v>
      </c>
      <c r="F21" s="54">
        <v>0</v>
      </c>
      <c r="G21" s="579">
        <f t="shared" si="2"/>
        <v>0</v>
      </c>
      <c r="H21" s="100">
        <f t="shared" si="1"/>
        <v>0</v>
      </c>
      <c r="I21" s="52"/>
      <c r="J21" s="22"/>
      <c r="K21" s="144" t="str">
        <f>IF(G21=ESF!D21," ","Error")</f>
        <v xml:space="preserve"> </v>
      </c>
      <c r="L21" s="29" t="s">
        <v>130</v>
      </c>
    </row>
    <row r="22" spans="1:14" ht="19.5" customHeight="1" x14ac:dyDescent="0.2">
      <c r="A22" s="114"/>
      <c r="B22" s="854" t="s">
        <v>21</v>
      </c>
      <c r="C22" s="854"/>
      <c r="D22" s="54">
        <f>+ESF!E22</f>
        <v>0</v>
      </c>
      <c r="E22" s="54">
        <v>0</v>
      </c>
      <c r="F22" s="54">
        <v>0</v>
      </c>
      <c r="G22" s="100">
        <f t="shared" si="2"/>
        <v>0</v>
      </c>
      <c r="H22" s="100">
        <f>+G22-D22</f>
        <v>0</v>
      </c>
      <c r="I22" s="52"/>
      <c r="K22" s="144" t="str">
        <f>IF(G22=ESF!D22," ","Error")</f>
        <v xml:space="preserve"> </v>
      </c>
    </row>
    <row r="23" spans="1:14" x14ac:dyDescent="0.2">
      <c r="A23" s="114"/>
      <c r="B23" s="146"/>
      <c r="C23" s="146"/>
      <c r="D23" s="147"/>
      <c r="E23" s="147"/>
      <c r="F23" s="147"/>
      <c r="G23" s="147"/>
      <c r="H23" s="147"/>
      <c r="I23" s="52"/>
      <c r="K23" s="144"/>
    </row>
    <row r="24" spans="1:14" x14ac:dyDescent="0.2">
      <c r="A24" s="141"/>
      <c r="B24" s="826" t="s">
        <v>26</v>
      </c>
      <c r="C24" s="826"/>
      <c r="D24" s="142">
        <f>SUM(D26:D34)</f>
        <v>75755890.570000008</v>
      </c>
      <c r="E24" s="142">
        <f>SUM(E26:E34)</f>
        <v>5864266.4400000004</v>
      </c>
      <c r="F24" s="142">
        <f>SUM(F26:F34)</f>
        <v>9185757.5700000003</v>
      </c>
      <c r="G24" s="142">
        <f>+D24+E24-F24</f>
        <v>72434399.439999998</v>
      </c>
      <c r="H24" s="142">
        <f>+G24-D24</f>
        <v>-3321491.1300000101</v>
      </c>
      <c r="I24" s="143"/>
      <c r="K24" s="144"/>
    </row>
    <row r="25" spans="1:14" ht="5.0999999999999996" customHeight="1" x14ac:dyDescent="0.2">
      <c r="A25" s="114"/>
      <c r="B25" s="47"/>
      <c r="C25" s="146"/>
      <c r="D25" s="145"/>
      <c r="E25" s="145"/>
      <c r="F25" s="145"/>
      <c r="G25" s="145"/>
      <c r="H25" s="145"/>
      <c r="I25" s="52"/>
      <c r="K25" s="144" t="str">
        <f>IF(G25=ESF!D25," ","Error")</f>
        <v xml:space="preserve"> </v>
      </c>
    </row>
    <row r="26" spans="1:14" ht="19.5" customHeight="1" x14ac:dyDescent="0.2">
      <c r="A26" s="114"/>
      <c r="B26" s="854" t="s">
        <v>28</v>
      </c>
      <c r="C26" s="854"/>
      <c r="D26" s="54">
        <f>+ESF!E29</f>
        <v>0</v>
      </c>
      <c r="E26" s="54">
        <v>0</v>
      </c>
      <c r="F26" s="54">
        <v>0</v>
      </c>
      <c r="G26" s="100">
        <f>+D26+E26-F26</f>
        <v>0</v>
      </c>
      <c r="H26" s="100">
        <f>+G26-D26</f>
        <v>0</v>
      </c>
      <c r="I26" s="52"/>
      <c r="K26" s="144" t="str">
        <f>IF(G26=ESF!D29," ","Error")</f>
        <v xml:space="preserve"> </v>
      </c>
    </row>
    <row r="27" spans="1:14" ht="19.5" customHeight="1" x14ac:dyDescent="0.2">
      <c r="A27" s="114"/>
      <c r="B27" s="854" t="s">
        <v>30</v>
      </c>
      <c r="C27" s="854"/>
      <c r="D27" s="54">
        <f>+ESF!E30</f>
        <v>0</v>
      </c>
      <c r="E27" s="54">
        <v>0</v>
      </c>
      <c r="F27" s="54">
        <v>0</v>
      </c>
      <c r="G27" s="100">
        <f t="shared" ref="G27:G34" si="3">+D27+E27-F27</f>
        <v>0</v>
      </c>
      <c r="H27" s="100">
        <f t="shared" ref="H27:H34" si="4">+G27-D27</f>
        <v>0</v>
      </c>
      <c r="I27" s="52"/>
      <c r="K27" s="144" t="str">
        <f>IF(G27=ESF!D30," ","Error")</f>
        <v xml:space="preserve"> </v>
      </c>
    </row>
    <row r="28" spans="1:14" ht="19.5" customHeight="1" x14ac:dyDescent="0.2">
      <c r="A28" s="114"/>
      <c r="B28" s="854" t="s">
        <v>32</v>
      </c>
      <c r="C28" s="854"/>
      <c r="D28" s="54">
        <f>+ESF!E31</f>
        <v>0</v>
      </c>
      <c r="E28" s="54">
        <v>0</v>
      </c>
      <c r="F28" s="54">
        <v>0</v>
      </c>
      <c r="G28" s="100">
        <f t="shared" si="3"/>
        <v>0</v>
      </c>
      <c r="H28" s="100">
        <f t="shared" si="4"/>
        <v>0</v>
      </c>
      <c r="I28" s="52"/>
      <c r="K28" s="144" t="str">
        <f>IF(G28=ESF!D31," ","Error")</f>
        <v xml:space="preserve"> </v>
      </c>
    </row>
    <row r="29" spans="1:14" ht="19.5" customHeight="1" x14ac:dyDescent="0.2">
      <c r="A29" s="114"/>
      <c r="B29" s="854" t="s">
        <v>148</v>
      </c>
      <c r="C29" s="854"/>
      <c r="D29" s="54">
        <f>+ESF!E32</f>
        <v>76546600.140000001</v>
      </c>
      <c r="E29" s="54">
        <v>5676516.4000000004</v>
      </c>
      <c r="F29" s="54">
        <v>8952629.7300000004</v>
      </c>
      <c r="G29" s="100">
        <f t="shared" si="3"/>
        <v>73270486.810000002</v>
      </c>
      <c r="H29" s="100">
        <f t="shared" si="4"/>
        <v>-3276113.3299999982</v>
      </c>
      <c r="I29" s="52"/>
      <c r="K29" s="144" t="str">
        <f>IF(G29=ESF!D32," ","Error")</f>
        <v xml:space="preserve"> </v>
      </c>
    </row>
    <row r="30" spans="1:14" ht="19.5" customHeight="1" x14ac:dyDescent="0.2">
      <c r="A30" s="114"/>
      <c r="B30" s="854" t="s">
        <v>36</v>
      </c>
      <c r="C30" s="854"/>
      <c r="D30" s="54">
        <f>+ESF!E33</f>
        <v>0</v>
      </c>
      <c r="E30" s="54">
        <v>0</v>
      </c>
      <c r="F30" s="54">
        <v>0</v>
      </c>
      <c r="G30" s="100">
        <f t="shared" si="3"/>
        <v>0</v>
      </c>
      <c r="H30" s="100">
        <f t="shared" si="4"/>
        <v>0</v>
      </c>
      <c r="I30" s="52"/>
      <c r="K30" s="144" t="str">
        <f>IF(G30=ESF!D33," ","Error")</f>
        <v xml:space="preserve"> </v>
      </c>
    </row>
    <row r="31" spans="1:14" ht="19.5" customHeight="1" x14ac:dyDescent="0.2">
      <c r="A31" s="114"/>
      <c r="B31" s="854" t="s">
        <v>38</v>
      </c>
      <c r="C31" s="854"/>
      <c r="D31" s="54">
        <f>+ESF!E34</f>
        <v>-790709.57</v>
      </c>
      <c r="E31" s="54">
        <v>0</v>
      </c>
      <c r="F31" s="54">
        <v>143743.29999999999</v>
      </c>
      <c r="G31" s="100">
        <f t="shared" si="3"/>
        <v>-934452.86999999988</v>
      </c>
      <c r="H31" s="100">
        <f t="shared" si="4"/>
        <v>-143743.29999999993</v>
      </c>
      <c r="I31" s="52"/>
      <c r="K31" s="144" t="str">
        <f>IF(G31=ESF!D34," ","Error")</f>
        <v xml:space="preserve"> </v>
      </c>
    </row>
    <row r="32" spans="1:14" ht="19.5" customHeight="1" x14ac:dyDescent="0.2">
      <c r="A32" s="114"/>
      <c r="B32" s="854" t="s">
        <v>40</v>
      </c>
      <c r="C32" s="854"/>
      <c r="D32" s="54">
        <f>+ESF!E35</f>
        <v>0</v>
      </c>
      <c r="E32" s="54">
        <v>187750.04</v>
      </c>
      <c r="F32" s="54">
        <v>89384.54</v>
      </c>
      <c r="G32" s="100">
        <f t="shared" si="3"/>
        <v>98365.500000000015</v>
      </c>
      <c r="H32" s="100">
        <f t="shared" si="4"/>
        <v>98365.500000000015</v>
      </c>
      <c r="I32" s="52"/>
      <c r="K32" s="144" t="str">
        <f>IF(G32=ESF!D35," ","Error")</f>
        <v xml:space="preserve"> </v>
      </c>
    </row>
    <row r="33" spans="1:17" ht="19.5" customHeight="1" x14ac:dyDescent="0.2">
      <c r="A33" s="114"/>
      <c r="B33" s="854" t="s">
        <v>41</v>
      </c>
      <c r="C33" s="854"/>
      <c r="D33" s="54">
        <f>+ESF!E36</f>
        <v>0</v>
      </c>
      <c r="E33" s="54">
        <v>0</v>
      </c>
      <c r="F33" s="54">
        <v>0</v>
      </c>
      <c r="G33" s="100">
        <f t="shared" si="3"/>
        <v>0</v>
      </c>
      <c r="H33" s="100">
        <f t="shared" si="4"/>
        <v>0</v>
      </c>
      <c r="I33" s="52"/>
      <c r="K33" s="144" t="str">
        <f>IF(G33=ESF!D36," ","Error")</f>
        <v xml:space="preserve"> </v>
      </c>
    </row>
    <row r="34" spans="1:17" ht="19.5" customHeight="1" x14ac:dyDescent="0.2">
      <c r="A34" s="114"/>
      <c r="B34" s="854" t="s">
        <v>43</v>
      </c>
      <c r="C34" s="854"/>
      <c r="D34" s="54">
        <f>+ESF!E37</f>
        <v>0</v>
      </c>
      <c r="E34" s="54">
        <v>0</v>
      </c>
      <c r="F34" s="54">
        <v>0</v>
      </c>
      <c r="G34" s="100">
        <f t="shared" si="3"/>
        <v>0</v>
      </c>
      <c r="H34" s="100">
        <f t="shared" si="4"/>
        <v>0</v>
      </c>
      <c r="I34" s="52"/>
      <c r="K34" s="144" t="str">
        <f>IF(G34=ESF!D37," ","Error")</f>
        <v xml:space="preserve"> </v>
      </c>
    </row>
    <row r="35" spans="1:17" x14ac:dyDescent="0.2">
      <c r="A35" s="114"/>
      <c r="B35" s="146"/>
      <c r="C35" s="146"/>
      <c r="D35" s="147"/>
      <c r="E35" s="145"/>
      <c r="F35" s="145"/>
      <c r="G35" s="145"/>
      <c r="H35" s="145"/>
      <c r="I35" s="52"/>
      <c r="K35" s="144"/>
    </row>
    <row r="36" spans="1:17" ht="6" customHeight="1" x14ac:dyDescent="0.2">
      <c r="A36" s="855"/>
      <c r="B36" s="856"/>
      <c r="C36" s="856"/>
      <c r="D36" s="856"/>
      <c r="E36" s="856"/>
      <c r="F36" s="856"/>
      <c r="G36" s="856"/>
      <c r="H36" s="856"/>
      <c r="I36" s="857"/>
    </row>
    <row r="37" spans="1:17" ht="6" customHeight="1" x14ac:dyDescent="0.2">
      <c r="A37" s="49"/>
      <c r="B37" s="148"/>
      <c r="C37" s="149"/>
      <c r="E37" s="49"/>
      <c r="F37" s="49"/>
      <c r="G37" s="49"/>
      <c r="H37" s="49"/>
      <c r="I37" s="49"/>
    </row>
    <row r="38" spans="1:17" ht="15" customHeight="1" x14ac:dyDescent="0.2">
      <c r="A38" s="29"/>
      <c r="B38" s="858" t="s">
        <v>76</v>
      </c>
      <c r="C38" s="858"/>
      <c r="D38" s="858"/>
      <c r="E38" s="858"/>
      <c r="F38" s="858"/>
      <c r="G38" s="858"/>
      <c r="H38" s="858"/>
      <c r="I38" s="56"/>
      <c r="J38" s="56"/>
      <c r="K38" s="29"/>
      <c r="L38" s="29"/>
      <c r="M38" s="29"/>
      <c r="N38" s="29"/>
      <c r="O38" s="29"/>
      <c r="P38" s="29"/>
      <c r="Q38" s="29"/>
    </row>
    <row r="39" spans="1:17" ht="9.75" customHeight="1" x14ac:dyDescent="0.2">
      <c r="A39" s="29"/>
      <c r="B39" s="56"/>
      <c r="C39" s="77"/>
      <c r="D39" s="78"/>
      <c r="E39" s="78"/>
      <c r="F39" s="29"/>
      <c r="G39" s="79"/>
      <c r="H39" s="77"/>
      <c r="I39" s="78"/>
      <c r="J39" s="78"/>
      <c r="K39" s="29"/>
      <c r="L39" s="29"/>
      <c r="M39" s="29"/>
      <c r="N39" s="29"/>
      <c r="O39" s="29"/>
      <c r="P39" s="29"/>
      <c r="Q39" s="29"/>
    </row>
    <row r="126" spans="1:1" x14ac:dyDescent="0.2">
      <c r="A126" s="69"/>
    </row>
  </sheetData>
  <sheetProtection formatCells="0" selectLockedCells="1"/>
  <mergeCells count="31">
    <mergeCell ref="B31:C31"/>
    <mergeCell ref="A3:H3"/>
    <mergeCell ref="C1:G1"/>
    <mergeCell ref="C2:G2"/>
    <mergeCell ref="D5:F5"/>
    <mergeCell ref="B18:C18"/>
    <mergeCell ref="C4:G4"/>
    <mergeCell ref="A6:I6"/>
    <mergeCell ref="A7:I7"/>
    <mergeCell ref="B8:C9"/>
    <mergeCell ref="A10:I10"/>
    <mergeCell ref="A11:I11"/>
    <mergeCell ref="B12:C12"/>
    <mergeCell ref="B14:C14"/>
    <mergeCell ref="B16:C16"/>
    <mergeCell ref="B17:C17"/>
    <mergeCell ref="B26:C26"/>
    <mergeCell ref="B27:C27"/>
    <mergeCell ref="B28:C28"/>
    <mergeCell ref="B29:C29"/>
    <mergeCell ref="B30:C30"/>
    <mergeCell ref="B19:C19"/>
    <mergeCell ref="B20:C20"/>
    <mergeCell ref="B21:C21"/>
    <mergeCell ref="B22:C22"/>
    <mergeCell ref="B24:C24"/>
    <mergeCell ref="B33:C33"/>
    <mergeCell ref="B34:C34"/>
    <mergeCell ref="A36:I36"/>
    <mergeCell ref="B38:H38"/>
    <mergeCell ref="B32:C32"/>
  </mergeCells>
  <printOptions horizontalCentered="1" verticalCentered="1"/>
  <pageMargins left="0.39370078740157483" right="0" top="0.43307086614173229" bottom="0.70866141732283472" header="0.39370078740157483" footer="0"/>
  <pageSetup scale="69" orientation="landscape" r:id="rId1"/>
  <headerFooter scaleWithDoc="0">
    <oddFooter>&amp;R&amp;P</oddFooter>
  </headerFooter>
  <ignoredErrors>
    <ignoredError sqref="D16:D34" unlockedFormula="1"/>
  </ignoredErrors>
  <drawing r:id="rId2"/>
  <legacyDrawing r:id="rId3"/>
  <oleObjects>
    <mc:AlternateContent xmlns:mc="http://schemas.openxmlformats.org/markup-compatibility/2006">
      <mc:Choice Requires="x14">
        <oleObject progId="Excel.Sheet.12" shapeId="13314" r:id="rId4">
          <objectPr defaultSize="0" autoPict="0" r:id="rId5">
            <anchor moveWithCells="1" sizeWithCells="1">
              <from>
                <xdr:col>1</xdr:col>
                <xdr:colOff>28575</xdr:colOff>
                <xdr:row>38</xdr:row>
                <xdr:rowOff>123825</xdr:rowOff>
              </from>
              <to>
                <xdr:col>5</xdr:col>
                <xdr:colOff>1076325</xdr:colOff>
                <xdr:row>41</xdr:row>
                <xdr:rowOff>133350</xdr:rowOff>
              </to>
            </anchor>
          </objectPr>
        </oleObject>
      </mc:Choice>
      <mc:Fallback>
        <oleObject progId="Excel.Sheet.12" shapeId="13314"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26"/>
  <sheetViews>
    <sheetView showGridLines="0" workbookViewId="0">
      <selection activeCell="D18" sqref="D18"/>
    </sheetView>
  </sheetViews>
  <sheetFormatPr baseColWidth="10" defaultRowHeight="12.75" x14ac:dyDescent="0.2"/>
  <cols>
    <col min="1" max="1" width="4.85546875" style="198" customWidth="1"/>
    <col min="2" max="2" width="14.5703125" style="198" customWidth="1"/>
    <col min="3" max="3" width="18.85546875" style="198" customWidth="1"/>
    <col min="4" max="4" width="21.85546875" style="198" customWidth="1"/>
    <col min="5" max="5" width="3.42578125" style="198" customWidth="1"/>
    <col min="6" max="6" width="22.28515625" style="198" customWidth="1"/>
    <col min="7" max="7" width="29.7109375" style="198" customWidth="1"/>
    <col min="8" max="8" width="20.7109375" style="198" customWidth="1"/>
    <col min="9" max="9" width="20.85546875" style="198" customWidth="1"/>
    <col min="10" max="10" width="3.7109375" style="198" customWidth="1"/>
    <col min="11" max="16384" width="11.42578125" style="153"/>
  </cols>
  <sheetData>
    <row r="1" spans="1:10" ht="7.5" customHeight="1" x14ac:dyDescent="0.2">
      <c r="A1" s="151"/>
      <c r="B1" s="152"/>
      <c r="C1" s="875"/>
      <c r="D1" s="875"/>
      <c r="E1" s="875"/>
      <c r="F1" s="875"/>
      <c r="G1" s="875"/>
      <c r="H1" s="875"/>
      <c r="I1" s="152"/>
      <c r="J1" s="152"/>
    </row>
    <row r="2" spans="1:10" ht="14.1" customHeight="1" x14ac:dyDescent="0.2">
      <c r="A2" s="151"/>
      <c r="B2" s="152"/>
      <c r="C2" s="875" t="s">
        <v>444</v>
      </c>
      <c r="D2" s="875"/>
      <c r="E2" s="875"/>
      <c r="F2" s="875"/>
      <c r="G2" s="875"/>
      <c r="H2" s="875"/>
      <c r="I2" s="152"/>
      <c r="J2" s="152"/>
    </row>
    <row r="3" spans="1:10" ht="14.1" customHeight="1" x14ac:dyDescent="0.2">
      <c r="A3" s="838" t="s">
        <v>2153</v>
      </c>
      <c r="B3" s="838"/>
      <c r="C3" s="838"/>
      <c r="D3" s="838"/>
      <c r="E3" s="838"/>
      <c r="F3" s="838"/>
      <c r="G3" s="838"/>
      <c r="H3" s="838"/>
      <c r="I3" s="838"/>
      <c r="J3" s="838"/>
    </row>
    <row r="4" spans="1:10" ht="14.1" customHeight="1" x14ac:dyDescent="0.2">
      <c r="A4" s="151"/>
      <c r="B4" s="152"/>
      <c r="C4" s="875" t="s">
        <v>0</v>
      </c>
      <c r="D4" s="875"/>
      <c r="E4" s="875"/>
      <c r="F4" s="875"/>
      <c r="G4" s="875"/>
      <c r="H4" s="875"/>
      <c r="I4" s="152"/>
      <c r="J4" s="152"/>
    </row>
    <row r="5" spans="1:10" ht="6" customHeight="1" x14ac:dyDescent="0.2">
      <c r="A5" s="154"/>
      <c r="B5" s="876"/>
      <c r="C5" s="876"/>
      <c r="D5" s="877"/>
      <c r="E5" s="877"/>
      <c r="F5" s="877"/>
      <c r="G5" s="877"/>
      <c r="H5" s="877"/>
      <c r="I5" s="877"/>
      <c r="J5" s="155"/>
    </row>
    <row r="6" spans="1:10" ht="20.100000000000001" customHeight="1" x14ac:dyDescent="0.2">
      <c r="A6" s="156"/>
      <c r="B6" s="157"/>
      <c r="C6" s="28"/>
      <c r="D6" s="27" t="s">
        <v>3</v>
      </c>
      <c r="E6" s="837" t="str">
        <f>EA!F7</f>
        <v>Museo Iconográfico del Quijote</v>
      </c>
      <c r="F6" s="837"/>
      <c r="G6" s="837"/>
      <c r="H6" s="28"/>
      <c r="I6" s="28"/>
      <c r="J6" s="28"/>
    </row>
    <row r="7" spans="1:10" ht="5.0999999999999996" customHeight="1" x14ac:dyDescent="0.2">
      <c r="A7" s="158"/>
      <c r="B7" s="878"/>
      <c r="C7" s="878"/>
      <c r="D7" s="878"/>
      <c r="E7" s="878"/>
      <c r="F7" s="878"/>
      <c r="G7" s="878"/>
      <c r="H7" s="878"/>
      <c r="I7" s="878"/>
      <c r="J7" s="878"/>
    </row>
    <row r="8" spans="1:10" ht="3" customHeight="1" x14ac:dyDescent="0.2">
      <c r="A8" s="158"/>
      <c r="B8" s="878"/>
      <c r="C8" s="878"/>
      <c r="D8" s="878"/>
      <c r="E8" s="878"/>
      <c r="F8" s="878"/>
      <c r="G8" s="878"/>
      <c r="H8" s="878"/>
      <c r="I8" s="878"/>
      <c r="J8" s="878"/>
    </row>
    <row r="9" spans="1:10" ht="30" customHeight="1" x14ac:dyDescent="0.2">
      <c r="A9" s="159"/>
      <c r="B9" s="879" t="s">
        <v>149</v>
      </c>
      <c r="C9" s="879"/>
      <c r="D9" s="879"/>
      <c r="E9" s="160"/>
      <c r="F9" s="161" t="s">
        <v>150</v>
      </c>
      <c r="G9" s="161" t="s">
        <v>151</v>
      </c>
      <c r="H9" s="160" t="s">
        <v>152</v>
      </c>
      <c r="I9" s="160" t="s">
        <v>153</v>
      </c>
      <c r="J9" s="162"/>
    </row>
    <row r="10" spans="1:10" ht="3" customHeight="1" x14ac:dyDescent="0.2">
      <c r="A10" s="163"/>
      <c r="B10" s="878"/>
      <c r="C10" s="878"/>
      <c r="D10" s="878"/>
      <c r="E10" s="878"/>
      <c r="F10" s="878"/>
      <c r="G10" s="878"/>
      <c r="H10" s="878"/>
      <c r="I10" s="878"/>
      <c r="J10" s="880"/>
    </row>
    <row r="11" spans="1:10" ht="9.9499999999999993" customHeight="1" x14ac:dyDescent="0.2">
      <c r="A11" s="164"/>
      <c r="B11" s="873"/>
      <c r="C11" s="873"/>
      <c r="D11" s="873"/>
      <c r="E11" s="873"/>
      <c r="F11" s="873"/>
      <c r="G11" s="873"/>
      <c r="H11" s="873"/>
      <c r="I11" s="873"/>
      <c r="J11" s="874"/>
    </row>
    <row r="12" spans="1:10" x14ac:dyDescent="0.2">
      <c r="A12" s="164"/>
      <c r="B12" s="871" t="s">
        <v>154</v>
      </c>
      <c r="C12" s="871"/>
      <c r="D12" s="871"/>
      <c r="E12" s="165"/>
      <c r="F12" s="165"/>
      <c r="G12" s="165"/>
      <c r="H12" s="165"/>
      <c r="I12" s="165"/>
      <c r="J12" s="166"/>
    </row>
    <row r="13" spans="1:10" x14ac:dyDescent="0.2">
      <c r="A13" s="167"/>
      <c r="B13" s="869" t="s">
        <v>155</v>
      </c>
      <c r="C13" s="869"/>
      <c r="D13" s="869"/>
      <c r="E13" s="168"/>
      <c r="F13" s="168"/>
      <c r="G13" s="168"/>
      <c r="H13" s="168"/>
      <c r="I13" s="168"/>
      <c r="J13" s="169"/>
    </row>
    <row r="14" spans="1:10" x14ac:dyDescent="0.2">
      <c r="A14" s="167"/>
      <c r="B14" s="871" t="s">
        <v>156</v>
      </c>
      <c r="C14" s="871"/>
      <c r="D14" s="871"/>
      <c r="E14" s="168"/>
      <c r="F14" s="170"/>
      <c r="G14" s="170"/>
      <c r="H14" s="117">
        <f>SUM(H15:H17)</f>
        <v>0</v>
      </c>
      <c r="I14" s="117">
        <f>SUM(I15:I17)</f>
        <v>0</v>
      </c>
      <c r="J14" s="171"/>
    </row>
    <row r="15" spans="1:10" x14ac:dyDescent="0.2">
      <c r="A15" s="172"/>
      <c r="B15" s="173"/>
      <c r="C15" s="870" t="s">
        <v>157</v>
      </c>
      <c r="D15" s="870"/>
      <c r="E15" s="168"/>
      <c r="F15" s="174"/>
      <c r="G15" s="174"/>
      <c r="H15" s="175">
        <v>0</v>
      </c>
      <c r="I15" s="175">
        <v>0</v>
      </c>
      <c r="J15" s="176"/>
    </row>
    <row r="16" spans="1:10" x14ac:dyDescent="0.2">
      <c r="A16" s="172"/>
      <c r="B16" s="173"/>
      <c r="C16" s="870" t="s">
        <v>158</v>
      </c>
      <c r="D16" s="870"/>
      <c r="E16" s="168"/>
      <c r="F16" s="174"/>
      <c r="G16" s="174"/>
      <c r="H16" s="175">
        <v>0</v>
      </c>
      <c r="I16" s="175">
        <v>0</v>
      </c>
      <c r="J16" s="176"/>
    </row>
    <row r="17" spans="1:10" x14ac:dyDescent="0.2">
      <c r="A17" s="172"/>
      <c r="B17" s="173"/>
      <c r="C17" s="870" t="s">
        <v>159</v>
      </c>
      <c r="D17" s="870"/>
      <c r="E17" s="168"/>
      <c r="F17" s="174"/>
      <c r="G17" s="174"/>
      <c r="H17" s="175">
        <v>0</v>
      </c>
      <c r="I17" s="175">
        <v>0</v>
      </c>
      <c r="J17" s="176"/>
    </row>
    <row r="18" spans="1:10" ht="9.9499999999999993" customHeight="1" x14ac:dyDescent="0.2">
      <c r="A18" s="172"/>
      <c r="B18" s="173"/>
      <c r="C18" s="173"/>
      <c r="D18" s="177"/>
      <c r="E18" s="168"/>
      <c r="F18" s="178"/>
      <c r="G18" s="178"/>
      <c r="H18" s="179"/>
      <c r="I18" s="179"/>
      <c r="J18" s="176"/>
    </row>
    <row r="19" spans="1:10" x14ac:dyDescent="0.2">
      <c r="A19" s="167"/>
      <c r="B19" s="871" t="s">
        <v>160</v>
      </c>
      <c r="C19" s="871"/>
      <c r="D19" s="871"/>
      <c r="E19" s="168"/>
      <c r="F19" s="170"/>
      <c r="G19" s="170"/>
      <c r="H19" s="117">
        <f>SUM(H20:H23)</f>
        <v>0</v>
      </c>
      <c r="I19" s="117">
        <f>SUM(I20:I23)</f>
        <v>0</v>
      </c>
      <c r="J19" s="171"/>
    </row>
    <row r="20" spans="1:10" x14ac:dyDescent="0.2">
      <c r="A20" s="172"/>
      <c r="B20" s="173"/>
      <c r="C20" s="870" t="s">
        <v>161</v>
      </c>
      <c r="D20" s="870"/>
      <c r="E20" s="168"/>
      <c r="F20" s="174"/>
      <c r="G20" s="174"/>
      <c r="H20" s="175">
        <v>0</v>
      </c>
      <c r="I20" s="175">
        <v>0</v>
      </c>
      <c r="J20" s="176"/>
    </row>
    <row r="21" spans="1:10" x14ac:dyDescent="0.2">
      <c r="A21" s="172"/>
      <c r="B21" s="173"/>
      <c r="C21" s="870" t="s">
        <v>162</v>
      </c>
      <c r="D21" s="870"/>
      <c r="E21" s="168"/>
      <c r="F21" s="174"/>
      <c r="G21" s="174"/>
      <c r="H21" s="175">
        <v>0</v>
      </c>
      <c r="I21" s="175">
        <v>0</v>
      </c>
      <c r="J21" s="176"/>
    </row>
    <row r="22" spans="1:10" x14ac:dyDescent="0.2">
      <c r="A22" s="172"/>
      <c r="B22" s="173"/>
      <c r="C22" s="870" t="s">
        <v>158</v>
      </c>
      <c r="D22" s="870"/>
      <c r="E22" s="168"/>
      <c r="F22" s="174"/>
      <c r="G22" s="174"/>
      <c r="H22" s="175">
        <v>0</v>
      </c>
      <c r="I22" s="175">
        <v>0</v>
      </c>
      <c r="J22" s="176"/>
    </row>
    <row r="23" spans="1:10" x14ac:dyDescent="0.2">
      <c r="A23" s="172"/>
      <c r="B23" s="180"/>
      <c r="C23" s="870" t="s">
        <v>159</v>
      </c>
      <c r="D23" s="870"/>
      <c r="E23" s="168"/>
      <c r="F23" s="174"/>
      <c r="G23" s="174"/>
      <c r="H23" s="181">
        <v>0</v>
      </c>
      <c r="I23" s="181">
        <v>0</v>
      </c>
      <c r="J23" s="176"/>
    </row>
    <row r="24" spans="1:10" ht="9.9499999999999993" customHeight="1" x14ac:dyDescent="0.2">
      <c r="A24" s="172"/>
      <c r="B24" s="173"/>
      <c r="C24" s="173"/>
      <c r="D24" s="177"/>
      <c r="E24" s="168"/>
      <c r="F24" s="182"/>
      <c r="G24" s="182"/>
      <c r="H24" s="183"/>
      <c r="I24" s="183"/>
      <c r="J24" s="176"/>
    </row>
    <row r="25" spans="1:10" x14ac:dyDescent="0.2">
      <c r="A25" s="184"/>
      <c r="B25" s="872" t="s">
        <v>163</v>
      </c>
      <c r="C25" s="872"/>
      <c r="D25" s="872"/>
      <c r="E25" s="185"/>
      <c r="F25" s="186"/>
      <c r="G25" s="186"/>
      <c r="H25" s="187">
        <f>H14+H19</f>
        <v>0</v>
      </c>
      <c r="I25" s="187">
        <f>I14+I19</f>
        <v>0</v>
      </c>
      <c r="J25" s="188"/>
    </row>
    <row r="26" spans="1:10" x14ac:dyDescent="0.2">
      <c r="A26" s="167"/>
      <c r="B26" s="173"/>
      <c r="C26" s="173"/>
      <c r="D26" s="189"/>
      <c r="E26" s="168"/>
      <c r="F26" s="182"/>
      <c r="G26" s="182"/>
      <c r="H26" s="183"/>
      <c r="I26" s="183"/>
      <c r="J26" s="171"/>
    </row>
    <row r="27" spans="1:10" x14ac:dyDescent="0.2">
      <c r="A27" s="167"/>
      <c r="B27" s="869" t="s">
        <v>164</v>
      </c>
      <c r="C27" s="869"/>
      <c r="D27" s="869"/>
      <c r="E27" s="168"/>
      <c r="F27" s="182"/>
      <c r="G27" s="182"/>
      <c r="H27" s="183"/>
      <c r="I27" s="183"/>
      <c r="J27" s="171"/>
    </row>
    <row r="28" spans="1:10" x14ac:dyDescent="0.2">
      <c r="A28" s="167"/>
      <c r="B28" s="871" t="s">
        <v>156</v>
      </c>
      <c r="C28" s="871"/>
      <c r="D28" s="871"/>
      <c r="E28" s="168"/>
      <c r="F28" s="170"/>
      <c r="G28" s="170"/>
      <c r="H28" s="117">
        <f>SUM(H29:H31)</f>
        <v>0</v>
      </c>
      <c r="I28" s="117">
        <f>SUM(I29:I31)</f>
        <v>0</v>
      </c>
      <c r="J28" s="171"/>
    </row>
    <row r="29" spans="1:10" x14ac:dyDescent="0.2">
      <c r="A29" s="172"/>
      <c r="B29" s="173"/>
      <c r="C29" s="870" t="s">
        <v>157</v>
      </c>
      <c r="D29" s="870"/>
      <c r="E29" s="168"/>
      <c r="F29" s="174"/>
      <c r="G29" s="174"/>
      <c r="H29" s="175">
        <v>0</v>
      </c>
      <c r="I29" s="175">
        <v>0</v>
      </c>
      <c r="J29" s="176"/>
    </row>
    <row r="30" spans="1:10" x14ac:dyDescent="0.2">
      <c r="A30" s="172"/>
      <c r="B30" s="180"/>
      <c r="C30" s="870" t="s">
        <v>158</v>
      </c>
      <c r="D30" s="870"/>
      <c r="E30" s="180"/>
      <c r="F30" s="190"/>
      <c r="G30" s="190"/>
      <c r="H30" s="175">
        <v>0</v>
      </c>
      <c r="I30" s="175">
        <v>0</v>
      </c>
      <c r="J30" s="176"/>
    </row>
    <row r="31" spans="1:10" x14ac:dyDescent="0.2">
      <c r="A31" s="172"/>
      <c r="B31" s="180"/>
      <c r="C31" s="870" t="s">
        <v>159</v>
      </c>
      <c r="D31" s="870"/>
      <c r="E31" s="180"/>
      <c r="F31" s="190"/>
      <c r="G31" s="190"/>
      <c r="H31" s="175">
        <v>0</v>
      </c>
      <c r="I31" s="175">
        <v>0</v>
      </c>
      <c r="J31" s="176"/>
    </row>
    <row r="32" spans="1:10" ht="9.9499999999999993" customHeight="1" x14ac:dyDescent="0.2">
      <c r="A32" s="172"/>
      <c r="B32" s="173"/>
      <c r="C32" s="173"/>
      <c r="D32" s="177"/>
      <c r="E32" s="168"/>
      <c r="F32" s="182"/>
      <c r="G32" s="182"/>
      <c r="H32" s="183"/>
      <c r="I32" s="183"/>
      <c r="J32" s="176"/>
    </row>
    <row r="33" spans="1:11" x14ac:dyDescent="0.2">
      <c r="A33" s="167"/>
      <c r="B33" s="871" t="s">
        <v>160</v>
      </c>
      <c r="C33" s="871"/>
      <c r="D33" s="871"/>
      <c r="E33" s="168"/>
      <c r="F33" s="170"/>
      <c r="G33" s="170"/>
      <c r="H33" s="117">
        <f>SUM(H34:H37)</f>
        <v>0</v>
      </c>
      <c r="I33" s="117">
        <f>SUM(I34:I37)</f>
        <v>0</v>
      </c>
      <c r="J33" s="171"/>
    </row>
    <row r="34" spans="1:11" x14ac:dyDescent="0.2">
      <c r="A34" s="172"/>
      <c r="B34" s="173"/>
      <c r="C34" s="870" t="s">
        <v>161</v>
      </c>
      <c r="D34" s="870"/>
      <c r="E34" s="168"/>
      <c r="F34" s="174"/>
      <c r="G34" s="174"/>
      <c r="H34" s="175">
        <v>0</v>
      </c>
      <c r="I34" s="175">
        <v>0</v>
      </c>
      <c r="J34" s="176"/>
    </row>
    <row r="35" spans="1:11" x14ac:dyDescent="0.2">
      <c r="A35" s="172"/>
      <c r="B35" s="173"/>
      <c r="C35" s="870" t="s">
        <v>162</v>
      </c>
      <c r="D35" s="870"/>
      <c r="E35" s="168"/>
      <c r="F35" s="174"/>
      <c r="G35" s="174"/>
      <c r="H35" s="175">
        <v>0</v>
      </c>
      <c r="I35" s="175">
        <v>0</v>
      </c>
      <c r="J35" s="176"/>
    </row>
    <row r="36" spans="1:11" x14ac:dyDescent="0.2">
      <c r="A36" s="172"/>
      <c r="B36" s="173"/>
      <c r="C36" s="870" t="s">
        <v>158</v>
      </c>
      <c r="D36" s="870"/>
      <c r="E36" s="168"/>
      <c r="F36" s="174"/>
      <c r="G36" s="174"/>
      <c r="H36" s="175">
        <v>0</v>
      </c>
      <c r="I36" s="175">
        <v>0</v>
      </c>
      <c r="J36" s="176"/>
    </row>
    <row r="37" spans="1:11" x14ac:dyDescent="0.2">
      <c r="A37" s="172"/>
      <c r="B37" s="168"/>
      <c r="C37" s="870" t="s">
        <v>159</v>
      </c>
      <c r="D37" s="870"/>
      <c r="E37" s="168"/>
      <c r="F37" s="174"/>
      <c r="G37" s="174"/>
      <c r="H37" s="175">
        <v>0</v>
      </c>
      <c r="I37" s="175">
        <v>0</v>
      </c>
      <c r="J37" s="176"/>
    </row>
    <row r="38" spans="1:11" ht="9.9499999999999993" customHeight="1" x14ac:dyDescent="0.2">
      <c r="A38" s="172"/>
      <c r="B38" s="168"/>
      <c r="C38" s="168"/>
      <c r="D38" s="177"/>
      <c r="E38" s="168"/>
      <c r="F38" s="182"/>
      <c r="G38" s="182"/>
      <c r="H38" s="183"/>
      <c r="I38" s="183"/>
      <c r="J38" s="176"/>
    </row>
    <row r="39" spans="1:11" x14ac:dyDescent="0.2">
      <c r="A39" s="184"/>
      <c r="B39" s="872" t="s">
        <v>165</v>
      </c>
      <c r="C39" s="872"/>
      <c r="D39" s="872"/>
      <c r="E39" s="185"/>
      <c r="F39" s="191"/>
      <c r="G39" s="191"/>
      <c r="H39" s="187">
        <f>+H28+H33</f>
        <v>0</v>
      </c>
      <c r="I39" s="187">
        <f>+I28+I33</f>
        <v>0</v>
      </c>
      <c r="J39" s="188"/>
    </row>
    <row r="40" spans="1:11" x14ac:dyDescent="0.2">
      <c r="A40" s="172"/>
      <c r="B40" s="173"/>
      <c r="C40" s="173"/>
      <c r="D40" s="177"/>
      <c r="E40" s="168"/>
      <c r="F40" s="182"/>
      <c r="G40" s="182"/>
      <c r="H40" s="183"/>
      <c r="I40" s="183"/>
      <c r="J40" s="176"/>
    </row>
    <row r="41" spans="1:11" x14ac:dyDescent="0.2">
      <c r="A41" s="172"/>
      <c r="B41" s="871" t="s">
        <v>166</v>
      </c>
      <c r="C41" s="871"/>
      <c r="D41" s="871"/>
      <c r="E41" s="168"/>
      <c r="F41" s="174"/>
      <c r="G41" s="174"/>
      <c r="H41" s="192">
        <f>ESF!J38</f>
        <v>1060153.67</v>
      </c>
      <c r="I41" s="192">
        <f>ESF!I38</f>
        <v>1975976.96</v>
      </c>
      <c r="J41" s="176"/>
    </row>
    <row r="42" spans="1:11" x14ac:dyDescent="0.2">
      <c r="A42" s="172"/>
      <c r="B42" s="173"/>
      <c r="C42" s="173"/>
      <c r="D42" s="177"/>
      <c r="E42" s="168"/>
      <c r="F42" s="182"/>
      <c r="G42" s="182"/>
      <c r="H42" s="183"/>
      <c r="I42" s="183"/>
      <c r="J42" s="176"/>
    </row>
    <row r="43" spans="1:11" x14ac:dyDescent="0.2">
      <c r="A43" s="193"/>
      <c r="B43" s="868" t="s">
        <v>167</v>
      </c>
      <c r="C43" s="868"/>
      <c r="D43" s="868"/>
      <c r="E43" s="194"/>
      <c r="F43" s="195"/>
      <c r="G43" s="195"/>
      <c r="H43" s="196">
        <f>H25+H39+H41</f>
        <v>1060153.67</v>
      </c>
      <c r="I43" s="196">
        <f>I25+I39+I41</f>
        <v>1975976.96</v>
      </c>
      <c r="J43" s="197"/>
      <c r="K43" s="578">
        <f>I43-H43</f>
        <v>915823.29</v>
      </c>
    </row>
    <row r="44" spans="1:11" ht="6" customHeight="1" x14ac:dyDescent="0.2">
      <c r="B44" s="869"/>
      <c r="C44" s="869"/>
      <c r="D44" s="869"/>
      <c r="E44" s="869"/>
      <c r="F44" s="869"/>
      <c r="G44" s="869"/>
      <c r="H44" s="869"/>
      <c r="I44" s="869"/>
      <c r="J44" s="869"/>
    </row>
    <row r="45" spans="1:11" ht="6" customHeight="1" x14ac:dyDescent="0.2">
      <c r="B45" s="199"/>
      <c r="C45" s="199"/>
      <c r="D45" s="200"/>
      <c r="E45" s="201"/>
      <c r="F45" s="200"/>
      <c r="G45" s="201"/>
      <c r="H45" s="201"/>
      <c r="I45" s="201"/>
    </row>
    <row r="46" spans="1:11" s="202" customFormat="1" ht="15" customHeight="1" x14ac:dyDescent="0.2">
      <c r="A46" s="153"/>
      <c r="B46" s="870" t="s">
        <v>76</v>
      </c>
      <c r="C46" s="870"/>
      <c r="D46" s="870"/>
      <c r="E46" s="870"/>
      <c r="F46" s="870"/>
      <c r="G46" s="870"/>
      <c r="H46" s="870"/>
      <c r="I46" s="870"/>
      <c r="J46" s="870"/>
    </row>
    <row r="47" spans="1:11" s="202" customFormat="1" ht="28.5" customHeight="1" x14ac:dyDescent="0.2">
      <c r="A47" s="153"/>
      <c r="B47" s="177"/>
      <c r="C47" s="203"/>
      <c r="D47" s="204"/>
      <c r="E47" s="204"/>
      <c r="F47" s="153"/>
      <c r="G47" s="205"/>
      <c r="H47" s="206"/>
      <c r="I47" s="206"/>
      <c r="J47" s="204"/>
    </row>
    <row r="126" spans="1:1" x14ac:dyDescent="0.2">
      <c r="A126" s="744"/>
    </row>
  </sheetData>
  <sheetProtection selectLockedCells="1"/>
  <mergeCells count="39">
    <mergeCell ref="B11:J11"/>
    <mergeCell ref="C1:H1"/>
    <mergeCell ref="C2:H2"/>
    <mergeCell ref="C4:H4"/>
    <mergeCell ref="B5:C5"/>
    <mergeCell ref="D5:I5"/>
    <mergeCell ref="B7:J7"/>
    <mergeCell ref="B8:J8"/>
    <mergeCell ref="B9:D9"/>
    <mergeCell ref="B10:J10"/>
    <mergeCell ref="E6:G6"/>
    <mergeCell ref="A3:J3"/>
    <mergeCell ref="B25:D25"/>
    <mergeCell ref="B12:D12"/>
    <mergeCell ref="B13:D13"/>
    <mergeCell ref="B14:D14"/>
    <mergeCell ref="C15:D15"/>
    <mergeCell ref="C16:D16"/>
    <mergeCell ref="C17:D17"/>
    <mergeCell ref="B19:D19"/>
    <mergeCell ref="C20:D20"/>
    <mergeCell ref="C21:D21"/>
    <mergeCell ref="C22:D22"/>
    <mergeCell ref="C23:D23"/>
    <mergeCell ref="B43:D43"/>
    <mergeCell ref="B44:J44"/>
    <mergeCell ref="B46:J46"/>
    <mergeCell ref="B41:D41"/>
    <mergeCell ref="B27:D27"/>
    <mergeCell ref="B28:D28"/>
    <mergeCell ref="C29:D29"/>
    <mergeCell ref="C30:D30"/>
    <mergeCell ref="C31:D31"/>
    <mergeCell ref="B33:D33"/>
    <mergeCell ref="C34:D34"/>
    <mergeCell ref="C35:D35"/>
    <mergeCell ref="C36:D36"/>
    <mergeCell ref="C37:D37"/>
    <mergeCell ref="B39:D39"/>
  </mergeCells>
  <printOptions horizontalCentered="1" verticalCentered="1"/>
  <pageMargins left="0.39370078740157483" right="0" top="0.43307086614173229" bottom="0.70866141732283472" header="0.39370078740157483" footer="0"/>
  <pageSetup scale="84" orientation="landscape" r:id="rId1"/>
  <headerFooter scaleWithDoc="0">
    <oddFooter>&amp;R&amp;P</oddFooter>
  </headerFooter>
  <drawing r:id="rId2"/>
  <legacyDrawing r:id="rId3"/>
  <oleObjects>
    <mc:AlternateContent xmlns:mc="http://schemas.openxmlformats.org/markup-compatibility/2006">
      <mc:Choice Requires="x14">
        <oleObject progId="Excel.Sheet.12" shapeId="14338" r:id="rId4">
          <objectPr defaultSize="0" autoPict="0" r:id="rId5">
            <anchor moveWithCells="1" sizeWithCells="1">
              <from>
                <xdr:col>0</xdr:col>
                <xdr:colOff>161925</xdr:colOff>
                <xdr:row>46</xdr:row>
                <xdr:rowOff>152400</xdr:rowOff>
              </from>
              <to>
                <xdr:col>9</xdr:col>
                <xdr:colOff>247650</xdr:colOff>
                <xdr:row>49</xdr:row>
                <xdr:rowOff>133350</xdr:rowOff>
              </to>
            </anchor>
          </objectPr>
        </oleObject>
      </mc:Choice>
      <mc:Fallback>
        <oleObject progId="Excel.Sheet.12" shapeId="14338"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1"/>
  <sheetViews>
    <sheetView workbookViewId="0">
      <selection activeCell="A2" sqref="A2:E3"/>
    </sheetView>
  </sheetViews>
  <sheetFormatPr baseColWidth="10" defaultRowHeight="15" x14ac:dyDescent="0.25"/>
  <cols>
    <col min="4" max="5" width="11.42578125" style="7"/>
  </cols>
  <sheetData>
    <row r="2" spans="1:5" x14ac:dyDescent="0.25">
      <c r="A2" s="887" t="s">
        <v>1</v>
      </c>
      <c r="B2" s="887"/>
      <c r="C2" s="887"/>
      <c r="D2" s="887"/>
      <c r="E2" s="13" t="e">
        <f>ESF!#REF!</f>
        <v>#REF!</v>
      </c>
    </row>
    <row r="3" spans="1:5" x14ac:dyDescent="0.25">
      <c r="A3" s="887" t="s">
        <v>3</v>
      </c>
      <c r="B3" s="887"/>
      <c r="C3" s="887"/>
      <c r="D3" s="887"/>
      <c r="E3" s="13">
        <f>ESF!C5</f>
        <v>0</v>
      </c>
    </row>
    <row r="4" spans="1:5" x14ac:dyDescent="0.25">
      <c r="A4" s="887" t="s">
        <v>2</v>
      </c>
      <c r="B4" s="887"/>
      <c r="C4" s="887"/>
      <c r="D4" s="887"/>
      <c r="E4" s="14"/>
    </row>
    <row r="5" spans="1:5" x14ac:dyDescent="0.25">
      <c r="A5" s="887" t="s">
        <v>71</v>
      </c>
      <c r="B5" s="887"/>
      <c r="C5" s="887"/>
      <c r="D5" s="887"/>
      <c r="E5" t="s">
        <v>69</v>
      </c>
    </row>
    <row r="6" spans="1:5" x14ac:dyDescent="0.25">
      <c r="A6" s="6"/>
      <c r="B6" s="6"/>
      <c r="C6" s="892" t="s">
        <v>4</v>
      </c>
      <c r="D6" s="892"/>
      <c r="E6" s="1">
        <v>2013</v>
      </c>
    </row>
    <row r="7" spans="1:5" x14ac:dyDescent="0.25">
      <c r="A7" s="888" t="s">
        <v>67</v>
      </c>
      <c r="B7" s="886" t="s">
        <v>7</v>
      </c>
      <c r="C7" s="882" t="s">
        <v>9</v>
      </c>
      <c r="D7" s="882"/>
      <c r="E7" s="8">
        <f>ESF!D16</f>
        <v>2191613.66</v>
      </c>
    </row>
    <row r="8" spans="1:5" x14ac:dyDescent="0.25">
      <c r="A8" s="888"/>
      <c r="B8" s="886"/>
      <c r="C8" s="882" t="s">
        <v>11</v>
      </c>
      <c r="D8" s="882"/>
      <c r="E8" s="8">
        <f>ESF!D17</f>
        <v>92827.31</v>
      </c>
    </row>
    <row r="9" spans="1:5" x14ac:dyDescent="0.25">
      <c r="A9" s="888"/>
      <c r="B9" s="886"/>
      <c r="C9" s="882" t="s">
        <v>13</v>
      </c>
      <c r="D9" s="882"/>
      <c r="E9" s="8">
        <f>ESF!D18</f>
        <v>0</v>
      </c>
    </row>
    <row r="10" spans="1:5" x14ac:dyDescent="0.25">
      <c r="A10" s="888"/>
      <c r="B10" s="886"/>
      <c r="C10" s="882" t="s">
        <v>15</v>
      </c>
      <c r="D10" s="882"/>
      <c r="E10" s="8">
        <f>ESF!D19</f>
        <v>106681.44</v>
      </c>
    </row>
    <row r="11" spans="1:5" x14ac:dyDescent="0.25">
      <c r="A11" s="888"/>
      <c r="B11" s="886"/>
      <c r="C11" s="882" t="s">
        <v>17</v>
      </c>
      <c r="D11" s="882"/>
      <c r="E11" s="8">
        <f>ESF!D20</f>
        <v>0</v>
      </c>
    </row>
    <row r="12" spans="1:5" x14ac:dyDescent="0.25">
      <c r="A12" s="888"/>
      <c r="B12" s="886"/>
      <c r="C12" s="882" t="s">
        <v>19</v>
      </c>
      <c r="D12" s="882"/>
      <c r="E12" s="8">
        <f>ESF!D21</f>
        <v>0</v>
      </c>
    </row>
    <row r="13" spans="1:5" x14ac:dyDescent="0.25">
      <c r="A13" s="888"/>
      <c r="B13" s="886"/>
      <c r="C13" s="882" t="s">
        <v>21</v>
      </c>
      <c r="D13" s="882"/>
      <c r="E13" s="8">
        <f>ESF!D22</f>
        <v>0</v>
      </c>
    </row>
    <row r="14" spans="1:5" ht="15.75" thickBot="1" x14ac:dyDescent="0.3">
      <c r="A14" s="888"/>
      <c r="B14" s="4"/>
      <c r="C14" s="883" t="s">
        <v>24</v>
      </c>
      <c r="D14" s="883"/>
      <c r="E14" s="9">
        <f>ESF!D24</f>
        <v>2391122.41</v>
      </c>
    </row>
    <row r="15" spans="1:5" x14ac:dyDescent="0.25">
      <c r="A15" s="888"/>
      <c r="B15" s="886" t="s">
        <v>26</v>
      </c>
      <c r="C15" s="882" t="s">
        <v>28</v>
      </c>
      <c r="D15" s="882"/>
      <c r="E15" s="8">
        <f>ESF!D29</f>
        <v>0</v>
      </c>
    </row>
    <row r="16" spans="1:5" x14ac:dyDescent="0.25">
      <c r="A16" s="888"/>
      <c r="B16" s="886"/>
      <c r="C16" s="882" t="s">
        <v>30</v>
      </c>
      <c r="D16" s="882"/>
      <c r="E16" s="8">
        <f>ESF!D30</f>
        <v>0</v>
      </c>
    </row>
    <row r="17" spans="1:5" x14ac:dyDescent="0.25">
      <c r="A17" s="888"/>
      <c r="B17" s="886"/>
      <c r="C17" s="882" t="s">
        <v>32</v>
      </c>
      <c r="D17" s="882"/>
      <c r="E17" s="8">
        <f>ESF!D31</f>
        <v>0</v>
      </c>
    </row>
    <row r="18" spans="1:5" x14ac:dyDescent="0.25">
      <c r="A18" s="888"/>
      <c r="B18" s="886"/>
      <c r="C18" s="882" t="s">
        <v>34</v>
      </c>
      <c r="D18" s="882"/>
      <c r="E18" s="8">
        <f>ESF!D32</f>
        <v>73270486.810000002</v>
      </c>
    </row>
    <row r="19" spans="1:5" x14ac:dyDescent="0.25">
      <c r="A19" s="888"/>
      <c r="B19" s="886"/>
      <c r="C19" s="882" t="s">
        <v>36</v>
      </c>
      <c r="D19" s="882"/>
      <c r="E19" s="8">
        <f>ESF!D33</f>
        <v>0</v>
      </c>
    </row>
    <row r="20" spans="1:5" x14ac:dyDescent="0.25">
      <c r="A20" s="888"/>
      <c r="B20" s="886"/>
      <c r="C20" s="882" t="s">
        <v>38</v>
      </c>
      <c r="D20" s="882"/>
      <c r="E20" s="8">
        <f>ESF!D34</f>
        <v>-934452.87</v>
      </c>
    </row>
    <row r="21" spans="1:5" x14ac:dyDescent="0.25">
      <c r="A21" s="888"/>
      <c r="B21" s="886"/>
      <c r="C21" s="882" t="s">
        <v>40</v>
      </c>
      <c r="D21" s="882"/>
      <c r="E21" s="8">
        <f>ESF!D35</f>
        <v>98365.5</v>
      </c>
    </row>
    <row r="22" spans="1:5" x14ac:dyDescent="0.25">
      <c r="A22" s="888"/>
      <c r="B22" s="886"/>
      <c r="C22" s="882" t="s">
        <v>41</v>
      </c>
      <c r="D22" s="882"/>
      <c r="E22" s="8">
        <f>ESF!D36</f>
        <v>0</v>
      </c>
    </row>
    <row r="23" spans="1:5" x14ac:dyDescent="0.25">
      <c r="A23" s="888"/>
      <c r="B23" s="886"/>
      <c r="C23" s="882" t="s">
        <v>43</v>
      </c>
      <c r="D23" s="882"/>
      <c r="E23" s="8">
        <f>ESF!D37</f>
        <v>0</v>
      </c>
    </row>
    <row r="24" spans="1:5" ht="15.75" thickBot="1" x14ac:dyDescent="0.3">
      <c r="A24" s="888"/>
      <c r="B24" s="4"/>
      <c r="C24" s="883" t="s">
        <v>45</v>
      </c>
      <c r="D24" s="883"/>
      <c r="E24" s="9">
        <f>ESF!D39</f>
        <v>72434399.439999998</v>
      </c>
    </row>
    <row r="25" spans="1:5" ht="15.75" thickBot="1" x14ac:dyDescent="0.3">
      <c r="A25" s="888"/>
      <c r="B25" s="2"/>
      <c r="C25" s="883" t="s">
        <v>47</v>
      </c>
      <c r="D25" s="883"/>
      <c r="E25" s="9">
        <f>ESF!D41</f>
        <v>74825521.849999994</v>
      </c>
    </row>
    <row r="26" spans="1:5" x14ac:dyDescent="0.25">
      <c r="A26" s="888" t="s">
        <v>68</v>
      </c>
      <c r="B26" s="886" t="s">
        <v>8</v>
      </c>
      <c r="C26" s="882" t="s">
        <v>10</v>
      </c>
      <c r="D26" s="882"/>
      <c r="E26" s="8">
        <f>ESF!I16</f>
        <v>1975976.96</v>
      </c>
    </row>
    <row r="27" spans="1:5" x14ac:dyDescent="0.25">
      <c r="A27" s="888"/>
      <c r="B27" s="886"/>
      <c r="C27" s="882" t="s">
        <v>12</v>
      </c>
      <c r="D27" s="882"/>
      <c r="E27" s="8">
        <f>ESF!I17</f>
        <v>0</v>
      </c>
    </row>
    <row r="28" spans="1:5" x14ac:dyDescent="0.25">
      <c r="A28" s="888"/>
      <c r="B28" s="886"/>
      <c r="C28" s="882" t="s">
        <v>14</v>
      </c>
      <c r="D28" s="882"/>
      <c r="E28" s="8">
        <f>ESF!I18</f>
        <v>0</v>
      </c>
    </row>
    <row r="29" spans="1:5" x14ac:dyDescent="0.25">
      <c r="A29" s="888"/>
      <c r="B29" s="886"/>
      <c r="C29" s="882" t="s">
        <v>16</v>
      </c>
      <c r="D29" s="882"/>
      <c r="E29" s="8">
        <f>ESF!I19</f>
        <v>0</v>
      </c>
    </row>
    <row r="30" spans="1:5" x14ac:dyDescent="0.25">
      <c r="A30" s="888"/>
      <c r="B30" s="886"/>
      <c r="C30" s="882" t="s">
        <v>18</v>
      </c>
      <c r="D30" s="882"/>
      <c r="E30" s="8">
        <f>ESF!I20</f>
        <v>0</v>
      </c>
    </row>
    <row r="31" spans="1:5" x14ac:dyDescent="0.25">
      <c r="A31" s="888"/>
      <c r="B31" s="886"/>
      <c r="C31" s="882" t="s">
        <v>20</v>
      </c>
      <c r="D31" s="882"/>
      <c r="E31" s="8">
        <f>ESF!I21</f>
        <v>0</v>
      </c>
    </row>
    <row r="32" spans="1:5" x14ac:dyDescent="0.25">
      <c r="A32" s="888"/>
      <c r="B32" s="886"/>
      <c r="C32" s="882" t="s">
        <v>22</v>
      </c>
      <c r="D32" s="882"/>
      <c r="E32" s="8">
        <f>ESF!I22</f>
        <v>0</v>
      </c>
    </row>
    <row r="33" spans="1:5" x14ac:dyDescent="0.25">
      <c r="A33" s="888"/>
      <c r="B33" s="886"/>
      <c r="C33" s="882" t="s">
        <v>23</v>
      </c>
      <c r="D33" s="882"/>
      <c r="E33" s="8">
        <f>ESF!I23</f>
        <v>0</v>
      </c>
    </row>
    <row r="34" spans="1:5" ht="15.75" thickBot="1" x14ac:dyDescent="0.3">
      <c r="A34" s="888"/>
      <c r="B34" s="4"/>
      <c r="C34" s="883" t="s">
        <v>25</v>
      </c>
      <c r="D34" s="883"/>
      <c r="E34" s="9">
        <f>ESF!I25</f>
        <v>1975976.96</v>
      </c>
    </row>
    <row r="35" spans="1:5" x14ac:dyDescent="0.25">
      <c r="A35" s="888"/>
      <c r="B35" s="886" t="s">
        <v>27</v>
      </c>
      <c r="C35" s="882" t="s">
        <v>29</v>
      </c>
      <c r="D35" s="882"/>
      <c r="E35" s="8">
        <f>ESF!I29</f>
        <v>0</v>
      </c>
    </row>
    <row r="36" spans="1:5" x14ac:dyDescent="0.25">
      <c r="A36" s="888"/>
      <c r="B36" s="886"/>
      <c r="C36" s="882" t="s">
        <v>31</v>
      </c>
      <c r="D36" s="882"/>
      <c r="E36" s="8">
        <f>ESF!I30</f>
        <v>0</v>
      </c>
    </row>
    <row r="37" spans="1:5" x14ac:dyDescent="0.25">
      <c r="A37" s="888"/>
      <c r="B37" s="886"/>
      <c r="C37" s="882" t="s">
        <v>33</v>
      </c>
      <c r="D37" s="882"/>
      <c r="E37" s="8">
        <f>ESF!I31</f>
        <v>0</v>
      </c>
    </row>
    <row r="38" spans="1:5" x14ac:dyDescent="0.25">
      <c r="A38" s="888"/>
      <c r="B38" s="886"/>
      <c r="C38" s="882" t="s">
        <v>35</v>
      </c>
      <c r="D38" s="882"/>
      <c r="E38" s="8">
        <f>ESF!I32</f>
        <v>0</v>
      </c>
    </row>
    <row r="39" spans="1:5" x14ac:dyDescent="0.25">
      <c r="A39" s="888"/>
      <c r="B39" s="886"/>
      <c r="C39" s="882" t="s">
        <v>37</v>
      </c>
      <c r="D39" s="882"/>
      <c r="E39" s="8">
        <f>ESF!I33</f>
        <v>0</v>
      </c>
    </row>
    <row r="40" spans="1:5" x14ac:dyDescent="0.25">
      <c r="A40" s="888"/>
      <c r="B40" s="886"/>
      <c r="C40" s="882" t="s">
        <v>39</v>
      </c>
      <c r="D40" s="882"/>
      <c r="E40" s="8">
        <f>ESF!I34</f>
        <v>0</v>
      </c>
    </row>
    <row r="41" spans="1:5" ht="15.75" thickBot="1" x14ac:dyDescent="0.3">
      <c r="A41" s="888"/>
      <c r="B41" s="2"/>
      <c r="C41" s="883" t="s">
        <v>42</v>
      </c>
      <c r="D41" s="883"/>
      <c r="E41" s="9">
        <f>ESF!I36</f>
        <v>0</v>
      </c>
    </row>
    <row r="42" spans="1:5" ht="15.75" thickBot="1" x14ac:dyDescent="0.3">
      <c r="A42" s="888"/>
      <c r="B42" s="2"/>
      <c r="C42" s="883" t="s">
        <v>44</v>
      </c>
      <c r="D42" s="883"/>
      <c r="E42" s="9">
        <f>ESF!I38</f>
        <v>1975976.96</v>
      </c>
    </row>
    <row r="43" spans="1:5" x14ac:dyDescent="0.25">
      <c r="A43" s="3"/>
      <c r="B43" s="886" t="s">
        <v>46</v>
      </c>
      <c r="C43" s="884" t="s">
        <v>48</v>
      </c>
      <c r="D43" s="884"/>
      <c r="E43" s="10">
        <f>ESF!I42</f>
        <v>72608266.439999998</v>
      </c>
    </row>
    <row r="44" spans="1:5" x14ac:dyDescent="0.25">
      <c r="A44" s="3"/>
      <c r="B44" s="886"/>
      <c r="C44" s="882" t="s">
        <v>49</v>
      </c>
      <c r="D44" s="882"/>
      <c r="E44" s="8">
        <f>ESF!I44</f>
        <v>45603395.280000001</v>
      </c>
    </row>
    <row r="45" spans="1:5" x14ac:dyDescent="0.25">
      <c r="A45" s="3"/>
      <c r="B45" s="886"/>
      <c r="C45" s="882" t="s">
        <v>50</v>
      </c>
      <c r="D45" s="882"/>
      <c r="E45" s="8">
        <f>ESF!I45</f>
        <v>3598</v>
      </c>
    </row>
    <row r="46" spans="1:5" x14ac:dyDescent="0.25">
      <c r="A46" s="3"/>
      <c r="B46" s="886"/>
      <c r="C46" s="882" t="s">
        <v>51</v>
      </c>
      <c r="D46" s="882"/>
      <c r="E46" s="8">
        <f>ESF!I46</f>
        <v>27001273.16</v>
      </c>
    </row>
    <row r="47" spans="1:5" x14ac:dyDescent="0.25">
      <c r="A47" s="3"/>
      <c r="B47" s="886"/>
      <c r="C47" s="884" t="s">
        <v>52</v>
      </c>
      <c r="D47" s="884"/>
      <c r="E47" s="10">
        <f>ESF!I48</f>
        <v>241278.45000000211</v>
      </c>
    </row>
    <row r="48" spans="1:5" x14ac:dyDescent="0.25">
      <c r="A48" s="3"/>
      <c r="B48" s="886"/>
      <c r="C48" s="882" t="s">
        <v>53</v>
      </c>
      <c r="D48" s="882"/>
      <c r="E48" s="8">
        <f>ESF!I50</f>
        <v>350932.49000000209</v>
      </c>
    </row>
    <row r="49" spans="1:5" x14ac:dyDescent="0.25">
      <c r="A49" s="3"/>
      <c r="B49" s="886"/>
      <c r="C49" s="882" t="s">
        <v>54</v>
      </c>
      <c r="D49" s="882"/>
      <c r="E49" s="8">
        <f>ESF!I51</f>
        <v>-109654.04</v>
      </c>
    </row>
    <row r="50" spans="1:5" x14ac:dyDescent="0.25">
      <c r="A50" s="3"/>
      <c r="B50" s="886"/>
      <c r="C50" s="882" t="s">
        <v>55</v>
      </c>
      <c r="D50" s="882"/>
      <c r="E50" s="8">
        <f>ESF!I52</f>
        <v>0</v>
      </c>
    </row>
    <row r="51" spans="1:5" x14ac:dyDescent="0.25">
      <c r="A51" s="3"/>
      <c r="B51" s="886"/>
      <c r="C51" s="882" t="s">
        <v>56</v>
      </c>
      <c r="D51" s="882"/>
      <c r="E51" s="8">
        <f>ESF!I53</f>
        <v>0</v>
      </c>
    </row>
    <row r="52" spans="1:5" x14ac:dyDescent="0.25">
      <c r="A52" s="3"/>
      <c r="B52" s="886"/>
      <c r="C52" s="882" t="s">
        <v>57</v>
      </c>
      <c r="D52" s="882"/>
      <c r="E52" s="8">
        <f>ESF!I54</f>
        <v>0</v>
      </c>
    </row>
    <row r="53" spans="1:5" x14ac:dyDescent="0.25">
      <c r="A53" s="3"/>
      <c r="B53" s="886"/>
      <c r="C53" s="884" t="s">
        <v>58</v>
      </c>
      <c r="D53" s="884"/>
      <c r="E53" s="10">
        <f>ESF!I56</f>
        <v>0</v>
      </c>
    </row>
    <row r="54" spans="1:5" x14ac:dyDescent="0.25">
      <c r="A54" s="3"/>
      <c r="B54" s="886"/>
      <c r="C54" s="882" t="s">
        <v>59</v>
      </c>
      <c r="D54" s="882"/>
      <c r="E54" s="8">
        <f>ESF!I58</f>
        <v>0</v>
      </c>
    </row>
    <row r="55" spans="1:5" x14ac:dyDescent="0.25">
      <c r="A55" s="3"/>
      <c r="B55" s="886"/>
      <c r="C55" s="882" t="s">
        <v>60</v>
      </c>
      <c r="D55" s="882"/>
      <c r="E55" s="8">
        <f>ESF!I59</f>
        <v>0</v>
      </c>
    </row>
    <row r="56" spans="1:5" ht="15.75" thickBot="1" x14ac:dyDescent="0.3">
      <c r="A56" s="3"/>
      <c r="B56" s="886"/>
      <c r="C56" s="883" t="s">
        <v>61</v>
      </c>
      <c r="D56" s="883"/>
      <c r="E56" s="9">
        <f>ESF!I61</f>
        <v>72849544.890000001</v>
      </c>
    </row>
    <row r="57" spans="1:5" ht="15.75" thickBot="1" x14ac:dyDescent="0.3">
      <c r="A57" s="3"/>
      <c r="B57" s="2"/>
      <c r="C57" s="883" t="s">
        <v>62</v>
      </c>
      <c r="D57" s="883"/>
      <c r="E57" s="9">
        <f>ESF!I63</f>
        <v>74825521.849999994</v>
      </c>
    </row>
    <row r="58" spans="1:5" x14ac:dyDescent="0.25">
      <c r="A58" s="3"/>
      <c r="B58" s="2"/>
      <c r="C58" s="892" t="s">
        <v>4</v>
      </c>
      <c r="D58" s="892"/>
      <c r="E58" s="1">
        <v>2012</v>
      </c>
    </row>
    <row r="59" spans="1:5" x14ac:dyDescent="0.25">
      <c r="A59" s="888" t="s">
        <v>67</v>
      </c>
      <c r="B59" s="886" t="s">
        <v>7</v>
      </c>
      <c r="C59" s="882" t="s">
        <v>9</v>
      </c>
      <c r="D59" s="882"/>
      <c r="E59" s="8">
        <f>ESF!E16</f>
        <v>1004771.14</v>
      </c>
    </row>
    <row r="60" spans="1:5" x14ac:dyDescent="0.25">
      <c r="A60" s="888"/>
      <c r="B60" s="886"/>
      <c r="C60" s="882" t="s">
        <v>11</v>
      </c>
      <c r="D60" s="882"/>
      <c r="E60" s="8">
        <f>ESF!E17</f>
        <v>93082.95</v>
      </c>
    </row>
    <row r="61" spans="1:5" x14ac:dyDescent="0.25">
      <c r="A61" s="888"/>
      <c r="B61" s="886"/>
      <c r="C61" s="882" t="s">
        <v>13</v>
      </c>
      <c r="D61" s="882"/>
      <c r="E61" s="8">
        <f>ESF!E18</f>
        <v>0</v>
      </c>
    </row>
    <row r="62" spans="1:5" x14ac:dyDescent="0.25">
      <c r="A62" s="888"/>
      <c r="B62" s="886"/>
      <c r="C62" s="882" t="s">
        <v>15</v>
      </c>
      <c r="D62" s="882"/>
      <c r="E62" s="8">
        <f>ESF!E19</f>
        <v>45717.11</v>
      </c>
    </row>
    <row r="63" spans="1:5" x14ac:dyDescent="0.25">
      <c r="A63" s="888"/>
      <c r="B63" s="886"/>
      <c r="C63" s="882" t="s">
        <v>17</v>
      </c>
      <c r="D63" s="882"/>
      <c r="E63" s="8">
        <f>ESF!E20</f>
        <v>0</v>
      </c>
    </row>
    <row r="64" spans="1:5" x14ac:dyDescent="0.25">
      <c r="A64" s="888"/>
      <c r="B64" s="886"/>
      <c r="C64" s="882" t="s">
        <v>19</v>
      </c>
      <c r="D64" s="882"/>
      <c r="E64" s="8">
        <f>ESF!E21</f>
        <v>0</v>
      </c>
    </row>
    <row r="65" spans="1:5" x14ac:dyDescent="0.25">
      <c r="A65" s="888"/>
      <c r="B65" s="886"/>
      <c r="C65" s="882" t="s">
        <v>21</v>
      </c>
      <c r="D65" s="882"/>
      <c r="E65" s="8">
        <f>ESF!E22</f>
        <v>0</v>
      </c>
    </row>
    <row r="66" spans="1:5" ht="15.75" thickBot="1" x14ac:dyDescent="0.3">
      <c r="A66" s="888"/>
      <c r="B66" s="4"/>
      <c r="C66" s="883" t="s">
        <v>24</v>
      </c>
      <c r="D66" s="883"/>
      <c r="E66" s="9">
        <f>ESF!E24</f>
        <v>1143571.2000000002</v>
      </c>
    </row>
    <row r="67" spans="1:5" x14ac:dyDescent="0.25">
      <c r="A67" s="888"/>
      <c r="B67" s="886" t="s">
        <v>26</v>
      </c>
      <c r="C67" s="882" t="s">
        <v>28</v>
      </c>
      <c r="D67" s="882"/>
      <c r="E67" s="8">
        <f>ESF!E29</f>
        <v>0</v>
      </c>
    </row>
    <row r="68" spans="1:5" x14ac:dyDescent="0.25">
      <c r="A68" s="888"/>
      <c r="B68" s="886"/>
      <c r="C68" s="882" t="s">
        <v>30</v>
      </c>
      <c r="D68" s="882"/>
      <c r="E68" s="8">
        <f>ESF!E30</f>
        <v>0</v>
      </c>
    </row>
    <row r="69" spans="1:5" x14ac:dyDescent="0.25">
      <c r="A69" s="888"/>
      <c r="B69" s="886"/>
      <c r="C69" s="882" t="s">
        <v>32</v>
      </c>
      <c r="D69" s="882"/>
      <c r="E69" s="8">
        <f>ESF!E31</f>
        <v>0</v>
      </c>
    </row>
    <row r="70" spans="1:5" x14ac:dyDescent="0.25">
      <c r="A70" s="888"/>
      <c r="B70" s="886"/>
      <c r="C70" s="882" t="s">
        <v>34</v>
      </c>
      <c r="D70" s="882"/>
      <c r="E70" s="8">
        <f>ESF!E32</f>
        <v>76546600.140000001</v>
      </c>
    </row>
    <row r="71" spans="1:5" x14ac:dyDescent="0.25">
      <c r="A71" s="888"/>
      <c r="B71" s="886"/>
      <c r="C71" s="882" t="s">
        <v>36</v>
      </c>
      <c r="D71" s="882"/>
      <c r="E71" s="8">
        <f>ESF!E33</f>
        <v>0</v>
      </c>
    </row>
    <row r="72" spans="1:5" x14ac:dyDescent="0.25">
      <c r="A72" s="888"/>
      <c r="B72" s="886"/>
      <c r="C72" s="882" t="s">
        <v>38</v>
      </c>
      <c r="D72" s="882"/>
      <c r="E72" s="8">
        <f>ESF!E34</f>
        <v>-790709.57</v>
      </c>
    </row>
    <row r="73" spans="1:5" x14ac:dyDescent="0.25">
      <c r="A73" s="888"/>
      <c r="B73" s="886"/>
      <c r="C73" s="882" t="s">
        <v>40</v>
      </c>
      <c r="D73" s="882"/>
      <c r="E73" s="8">
        <f>ESF!E35</f>
        <v>0</v>
      </c>
    </row>
    <row r="74" spans="1:5" x14ac:dyDescent="0.25">
      <c r="A74" s="888"/>
      <c r="B74" s="886"/>
      <c r="C74" s="882" t="s">
        <v>41</v>
      </c>
      <c r="D74" s="882"/>
      <c r="E74" s="8">
        <f>ESF!E36</f>
        <v>0</v>
      </c>
    </row>
    <row r="75" spans="1:5" x14ac:dyDescent="0.25">
      <c r="A75" s="888"/>
      <c r="B75" s="886"/>
      <c r="C75" s="882" t="s">
        <v>43</v>
      </c>
      <c r="D75" s="882"/>
      <c r="E75" s="8">
        <f>ESF!E37</f>
        <v>0</v>
      </c>
    </row>
    <row r="76" spans="1:5" ht="15.75" thickBot="1" x14ac:dyDescent="0.3">
      <c r="A76" s="888"/>
      <c r="B76" s="4"/>
      <c r="C76" s="883" t="s">
        <v>45</v>
      </c>
      <c r="D76" s="883"/>
      <c r="E76" s="9">
        <f>ESF!E39</f>
        <v>75755890.570000008</v>
      </c>
    </row>
    <row r="77" spans="1:5" ht="15.75" thickBot="1" x14ac:dyDescent="0.3">
      <c r="A77" s="888"/>
      <c r="B77" s="2"/>
      <c r="C77" s="883" t="s">
        <v>47</v>
      </c>
      <c r="D77" s="883"/>
      <c r="E77" s="9">
        <f>ESF!E41</f>
        <v>76899461.770000011</v>
      </c>
    </row>
    <row r="78" spans="1:5" x14ac:dyDescent="0.25">
      <c r="A78" s="888" t="s">
        <v>68</v>
      </c>
      <c r="B78" s="886" t="s">
        <v>8</v>
      </c>
      <c r="C78" s="882" t="s">
        <v>10</v>
      </c>
      <c r="D78" s="882"/>
      <c r="E78" s="8">
        <f>ESF!J16</f>
        <v>1060153.67</v>
      </c>
    </row>
    <row r="79" spans="1:5" x14ac:dyDescent="0.25">
      <c r="A79" s="888"/>
      <c r="B79" s="886"/>
      <c r="C79" s="882" t="s">
        <v>12</v>
      </c>
      <c r="D79" s="882"/>
      <c r="E79" s="8">
        <f>ESF!J17</f>
        <v>0</v>
      </c>
    </row>
    <row r="80" spans="1:5" x14ac:dyDescent="0.25">
      <c r="A80" s="888"/>
      <c r="B80" s="886"/>
      <c r="C80" s="882" t="s">
        <v>14</v>
      </c>
      <c r="D80" s="882"/>
      <c r="E80" s="8">
        <f>ESF!J18</f>
        <v>0</v>
      </c>
    </row>
    <row r="81" spans="1:5" x14ac:dyDescent="0.25">
      <c r="A81" s="888"/>
      <c r="B81" s="886"/>
      <c r="C81" s="882" t="s">
        <v>16</v>
      </c>
      <c r="D81" s="882"/>
      <c r="E81" s="8">
        <f>ESF!J19</f>
        <v>0</v>
      </c>
    </row>
    <row r="82" spans="1:5" x14ac:dyDescent="0.25">
      <c r="A82" s="888"/>
      <c r="B82" s="886"/>
      <c r="C82" s="882" t="s">
        <v>18</v>
      </c>
      <c r="D82" s="882"/>
      <c r="E82" s="8">
        <f>ESF!J20</f>
        <v>0</v>
      </c>
    </row>
    <row r="83" spans="1:5" x14ac:dyDescent="0.25">
      <c r="A83" s="888"/>
      <c r="B83" s="886"/>
      <c r="C83" s="882" t="s">
        <v>20</v>
      </c>
      <c r="D83" s="882"/>
      <c r="E83" s="8">
        <f>ESF!J21</f>
        <v>0</v>
      </c>
    </row>
    <row r="84" spans="1:5" x14ac:dyDescent="0.25">
      <c r="A84" s="888"/>
      <c r="B84" s="886"/>
      <c r="C84" s="882" t="s">
        <v>22</v>
      </c>
      <c r="D84" s="882"/>
      <c r="E84" s="8">
        <f>ESF!J22</f>
        <v>0</v>
      </c>
    </row>
    <row r="85" spans="1:5" x14ac:dyDescent="0.25">
      <c r="A85" s="888"/>
      <c r="B85" s="886"/>
      <c r="C85" s="882" t="s">
        <v>23</v>
      </c>
      <c r="D85" s="882"/>
      <c r="E85" s="8">
        <f>ESF!J23</f>
        <v>0</v>
      </c>
    </row>
    <row r="86" spans="1:5" ht="15.75" thickBot="1" x14ac:dyDescent="0.3">
      <c r="A86" s="888"/>
      <c r="B86" s="4"/>
      <c r="C86" s="883" t="s">
        <v>25</v>
      </c>
      <c r="D86" s="883"/>
      <c r="E86" s="9">
        <f>ESF!J25</f>
        <v>1060153.67</v>
      </c>
    </row>
    <row r="87" spans="1:5" x14ac:dyDescent="0.25">
      <c r="A87" s="888"/>
      <c r="B87" s="886" t="s">
        <v>27</v>
      </c>
      <c r="C87" s="882" t="s">
        <v>29</v>
      </c>
      <c r="D87" s="882"/>
      <c r="E87" s="8">
        <f>ESF!J29</f>
        <v>0</v>
      </c>
    </row>
    <row r="88" spans="1:5" x14ac:dyDescent="0.25">
      <c r="A88" s="888"/>
      <c r="B88" s="886"/>
      <c r="C88" s="882" t="s">
        <v>31</v>
      </c>
      <c r="D88" s="882"/>
      <c r="E88" s="8">
        <f>ESF!J30</f>
        <v>0</v>
      </c>
    </row>
    <row r="89" spans="1:5" x14ac:dyDescent="0.25">
      <c r="A89" s="888"/>
      <c r="B89" s="886"/>
      <c r="C89" s="882" t="s">
        <v>33</v>
      </c>
      <c r="D89" s="882"/>
      <c r="E89" s="8">
        <f>ESF!J31</f>
        <v>0</v>
      </c>
    </row>
    <row r="90" spans="1:5" x14ac:dyDescent="0.25">
      <c r="A90" s="888"/>
      <c r="B90" s="886"/>
      <c r="C90" s="882" t="s">
        <v>35</v>
      </c>
      <c r="D90" s="882"/>
      <c r="E90" s="8">
        <f>ESF!J32</f>
        <v>0</v>
      </c>
    </row>
    <row r="91" spans="1:5" x14ac:dyDescent="0.25">
      <c r="A91" s="888"/>
      <c r="B91" s="886"/>
      <c r="C91" s="882" t="s">
        <v>37</v>
      </c>
      <c r="D91" s="882"/>
      <c r="E91" s="8">
        <f>ESF!J33</f>
        <v>0</v>
      </c>
    </row>
    <row r="92" spans="1:5" x14ac:dyDescent="0.25">
      <c r="A92" s="888"/>
      <c r="B92" s="886"/>
      <c r="C92" s="882" t="s">
        <v>39</v>
      </c>
      <c r="D92" s="882"/>
      <c r="E92" s="8">
        <f>ESF!J34</f>
        <v>0</v>
      </c>
    </row>
    <row r="93" spans="1:5" ht="15.75" thickBot="1" x14ac:dyDescent="0.3">
      <c r="A93" s="888"/>
      <c r="B93" s="2"/>
      <c r="C93" s="883" t="s">
        <v>42</v>
      </c>
      <c r="D93" s="883"/>
      <c r="E93" s="9">
        <f>ESF!J36</f>
        <v>0</v>
      </c>
    </row>
    <row r="94" spans="1:5" ht="15.75" thickBot="1" x14ac:dyDescent="0.3">
      <c r="A94" s="888"/>
      <c r="B94" s="2"/>
      <c r="C94" s="883" t="s">
        <v>44</v>
      </c>
      <c r="D94" s="883"/>
      <c r="E94" s="9">
        <f>ESF!J38</f>
        <v>1060153.67</v>
      </c>
    </row>
    <row r="95" spans="1:5" x14ac:dyDescent="0.25">
      <c r="A95" s="3"/>
      <c r="B95" s="886" t="s">
        <v>46</v>
      </c>
      <c r="C95" s="884" t="s">
        <v>48</v>
      </c>
      <c r="D95" s="884"/>
      <c r="E95" s="10">
        <f>ESF!J42</f>
        <v>75943559.769999996</v>
      </c>
    </row>
    <row r="96" spans="1:5" x14ac:dyDescent="0.25">
      <c r="A96" s="3"/>
      <c r="B96" s="886"/>
      <c r="C96" s="882" t="s">
        <v>49</v>
      </c>
      <c r="D96" s="882"/>
      <c r="E96" s="8">
        <f>ESF!J44</f>
        <v>45603395.280000001</v>
      </c>
    </row>
    <row r="97" spans="1:5" x14ac:dyDescent="0.25">
      <c r="A97" s="3"/>
      <c r="B97" s="886"/>
      <c r="C97" s="882" t="s">
        <v>50</v>
      </c>
      <c r="D97" s="882"/>
      <c r="E97" s="8">
        <f>ESF!J45</f>
        <v>3598</v>
      </c>
    </row>
    <row r="98" spans="1:5" x14ac:dyDescent="0.25">
      <c r="A98" s="3"/>
      <c r="B98" s="886"/>
      <c r="C98" s="882" t="s">
        <v>51</v>
      </c>
      <c r="D98" s="882"/>
      <c r="E98" s="8">
        <f>ESF!J46</f>
        <v>30336566.489999998</v>
      </c>
    </row>
    <row r="99" spans="1:5" x14ac:dyDescent="0.25">
      <c r="A99" s="3"/>
      <c r="B99" s="886"/>
      <c r="C99" s="884" t="s">
        <v>52</v>
      </c>
      <c r="D99" s="884"/>
      <c r="E99" s="10">
        <f>ESF!J48</f>
        <v>-104251.67000000157</v>
      </c>
    </row>
    <row r="100" spans="1:5" x14ac:dyDescent="0.25">
      <c r="A100" s="3"/>
      <c r="B100" s="886"/>
      <c r="C100" s="882" t="s">
        <v>53</v>
      </c>
      <c r="D100" s="882"/>
      <c r="E100" s="8">
        <f>ESF!J50</f>
        <v>-114961.43000000156</v>
      </c>
    </row>
    <row r="101" spans="1:5" x14ac:dyDescent="0.25">
      <c r="A101" s="3"/>
      <c r="B101" s="886"/>
      <c r="C101" s="882" t="s">
        <v>54</v>
      </c>
      <c r="D101" s="882"/>
      <c r="E101" s="8">
        <f>ESF!J51</f>
        <v>10709.76</v>
      </c>
    </row>
    <row r="102" spans="1:5" x14ac:dyDescent="0.25">
      <c r="A102" s="3"/>
      <c r="B102" s="886"/>
      <c r="C102" s="882" t="s">
        <v>55</v>
      </c>
      <c r="D102" s="882"/>
      <c r="E102" s="8">
        <f>ESF!J52</f>
        <v>0</v>
      </c>
    </row>
    <row r="103" spans="1:5" x14ac:dyDescent="0.25">
      <c r="A103" s="3"/>
      <c r="B103" s="886"/>
      <c r="C103" s="882" t="s">
        <v>56</v>
      </c>
      <c r="D103" s="882"/>
      <c r="E103" s="8">
        <f>ESF!J53</f>
        <v>0</v>
      </c>
    </row>
    <row r="104" spans="1:5" x14ac:dyDescent="0.25">
      <c r="A104" s="3"/>
      <c r="B104" s="886"/>
      <c r="C104" s="882" t="s">
        <v>57</v>
      </c>
      <c r="D104" s="882"/>
      <c r="E104" s="8">
        <f>ESF!J54</f>
        <v>0</v>
      </c>
    </row>
    <row r="105" spans="1:5" x14ac:dyDescent="0.25">
      <c r="A105" s="3"/>
      <c r="B105" s="886"/>
      <c r="C105" s="884" t="s">
        <v>58</v>
      </c>
      <c r="D105" s="884"/>
      <c r="E105" s="10">
        <f>ESF!J56</f>
        <v>0</v>
      </c>
    </row>
    <row r="106" spans="1:5" x14ac:dyDescent="0.25">
      <c r="A106" s="3"/>
      <c r="B106" s="886"/>
      <c r="C106" s="882" t="s">
        <v>59</v>
      </c>
      <c r="D106" s="882"/>
      <c r="E106" s="8">
        <f>ESF!J58</f>
        <v>0</v>
      </c>
    </row>
    <row r="107" spans="1:5" x14ac:dyDescent="0.25">
      <c r="A107" s="3"/>
      <c r="B107" s="886"/>
      <c r="C107" s="882" t="s">
        <v>60</v>
      </c>
      <c r="D107" s="882"/>
      <c r="E107" s="8">
        <f>ESF!J59</f>
        <v>0</v>
      </c>
    </row>
    <row r="108" spans="1:5" ht="15.75" thickBot="1" x14ac:dyDescent="0.3">
      <c r="A108" s="3"/>
      <c r="B108" s="886"/>
      <c r="C108" s="883" t="s">
        <v>61</v>
      </c>
      <c r="D108" s="883"/>
      <c r="E108" s="9">
        <f>ESF!J61</f>
        <v>75839308.099999994</v>
      </c>
    </row>
    <row r="109" spans="1:5" ht="15.75" thickBot="1" x14ac:dyDescent="0.3">
      <c r="A109" s="3"/>
      <c r="B109" s="2"/>
      <c r="C109" s="883" t="s">
        <v>62</v>
      </c>
      <c r="D109" s="883"/>
      <c r="E109" s="9">
        <f>ESF!J63</f>
        <v>76899461.769999996</v>
      </c>
    </row>
    <row r="110" spans="1:5" x14ac:dyDescent="0.25">
      <c r="A110" s="3"/>
      <c r="B110" s="2"/>
      <c r="C110" s="885" t="s">
        <v>73</v>
      </c>
      <c r="D110" s="5" t="s">
        <v>63</v>
      </c>
      <c r="E110" s="10" t="e">
        <f>ESF!#REF!</f>
        <v>#REF!</v>
      </c>
    </row>
    <row r="111" spans="1:5" x14ac:dyDescent="0.25">
      <c r="A111" s="3"/>
      <c r="B111" s="2"/>
      <c r="C111" s="881"/>
      <c r="D111" s="5" t="s">
        <v>64</v>
      </c>
      <c r="E111" s="10" t="e">
        <f>ESF!#REF!</f>
        <v>#REF!</v>
      </c>
    </row>
    <row r="112" spans="1:5" x14ac:dyDescent="0.25">
      <c r="A112" s="3"/>
      <c r="B112" s="2"/>
      <c r="C112" s="881" t="s">
        <v>72</v>
      </c>
      <c r="D112" s="5" t="s">
        <v>63</v>
      </c>
      <c r="E112" s="10" t="e">
        <f>ESF!#REF!</f>
        <v>#REF!</v>
      </c>
    </row>
    <row r="113" spans="1:5" x14ac:dyDescent="0.25">
      <c r="A113" s="3"/>
      <c r="B113" s="2"/>
      <c r="C113" s="881"/>
      <c r="D113" s="5" t="s">
        <v>64</v>
      </c>
      <c r="E113" s="10" t="e">
        <f>ESF!#REF!</f>
        <v>#REF!</v>
      </c>
    </row>
    <row r="114" spans="1:5" x14ac:dyDescent="0.25">
      <c r="A114" s="887" t="s">
        <v>1</v>
      </c>
      <c r="B114" s="887"/>
      <c r="C114" s="887"/>
      <c r="D114" s="887"/>
      <c r="E114" s="13" t="e">
        <f>ECSF!#REF!</f>
        <v>#REF!</v>
      </c>
    </row>
    <row r="115" spans="1:5" x14ac:dyDescent="0.25">
      <c r="A115" s="887" t="s">
        <v>3</v>
      </c>
      <c r="B115" s="887"/>
      <c r="C115" s="887"/>
      <c r="D115" s="887"/>
      <c r="E115" s="13">
        <f>ECSF!C5</f>
        <v>0</v>
      </c>
    </row>
    <row r="116" spans="1:5" x14ac:dyDescent="0.25">
      <c r="A116" s="887" t="s">
        <v>2</v>
      </c>
      <c r="B116" s="887"/>
      <c r="C116" s="887"/>
      <c r="D116" s="887"/>
      <c r="E116" s="14"/>
    </row>
    <row r="117" spans="1:5" x14ac:dyDescent="0.25">
      <c r="A117" s="887" t="s">
        <v>71</v>
      </c>
      <c r="B117" s="887"/>
      <c r="C117" s="887"/>
      <c r="D117" s="887"/>
      <c r="E117" t="s">
        <v>70</v>
      </c>
    </row>
    <row r="118" spans="1:5" x14ac:dyDescent="0.25">
      <c r="B118" s="889" t="s">
        <v>65</v>
      </c>
      <c r="C118" s="884" t="s">
        <v>5</v>
      </c>
      <c r="D118" s="884"/>
      <c r="E118" s="11">
        <f>ECSF!D12</f>
        <v>3420112.2699999982</v>
      </c>
    </row>
    <row r="119" spans="1:5" x14ac:dyDescent="0.25">
      <c r="B119" s="889"/>
      <c r="C119" s="884" t="s">
        <v>7</v>
      </c>
      <c r="D119" s="884"/>
      <c r="E119" s="11">
        <f>ECSF!D14</f>
        <v>255.63999999999942</v>
      </c>
    </row>
    <row r="120" spans="1:5" x14ac:dyDescent="0.25">
      <c r="B120" s="889"/>
      <c r="C120" s="882" t="s">
        <v>9</v>
      </c>
      <c r="D120" s="882"/>
      <c r="E120" s="12">
        <f>ECSF!D16</f>
        <v>0</v>
      </c>
    </row>
    <row r="121" spans="1:5" x14ac:dyDescent="0.25">
      <c r="B121" s="889"/>
      <c r="C121" s="882" t="s">
        <v>11</v>
      </c>
      <c r="D121" s="882"/>
      <c r="E121" s="12">
        <f>ECSF!D17</f>
        <v>255.63999999999942</v>
      </c>
    </row>
    <row r="122" spans="1:5" x14ac:dyDescent="0.25">
      <c r="B122" s="889"/>
      <c r="C122" s="882" t="s">
        <v>13</v>
      </c>
      <c r="D122" s="882"/>
      <c r="E122" s="12">
        <f>ECSF!D18</f>
        <v>0</v>
      </c>
    </row>
    <row r="123" spans="1:5" x14ac:dyDescent="0.25">
      <c r="B123" s="889"/>
      <c r="C123" s="882" t="s">
        <v>15</v>
      </c>
      <c r="D123" s="882"/>
      <c r="E123" s="12">
        <f>ECSF!D19</f>
        <v>0</v>
      </c>
    </row>
    <row r="124" spans="1:5" x14ac:dyDescent="0.25">
      <c r="B124" s="889"/>
      <c r="C124" s="882" t="s">
        <v>17</v>
      </c>
      <c r="D124" s="882"/>
      <c r="E124" s="12">
        <f>ECSF!D20</f>
        <v>0</v>
      </c>
    </row>
    <row r="125" spans="1:5" x14ac:dyDescent="0.25">
      <c r="B125" s="889"/>
      <c r="C125" s="882" t="s">
        <v>19</v>
      </c>
      <c r="D125" s="882"/>
      <c r="E125" s="12">
        <f>ECSF!D21</f>
        <v>0</v>
      </c>
    </row>
    <row r="126" spans="1:5" x14ac:dyDescent="0.25">
      <c r="B126" s="889"/>
      <c r="C126" s="882" t="s">
        <v>21</v>
      </c>
      <c r="D126" s="882"/>
      <c r="E126" s="12">
        <f>ECSF!D22</f>
        <v>0</v>
      </c>
    </row>
    <row r="127" spans="1:5" x14ac:dyDescent="0.25">
      <c r="B127" s="889"/>
      <c r="C127" s="884" t="s">
        <v>26</v>
      </c>
      <c r="D127" s="884"/>
      <c r="E127" s="11">
        <f>ECSF!D24</f>
        <v>3419856.629999998</v>
      </c>
    </row>
    <row r="128" spans="1:5" x14ac:dyDescent="0.25">
      <c r="B128" s="889"/>
      <c r="C128" s="882" t="s">
        <v>28</v>
      </c>
      <c r="D128" s="882"/>
      <c r="E128" s="12">
        <f>ECSF!D26</f>
        <v>0</v>
      </c>
    </row>
    <row r="129" spans="2:5" x14ac:dyDescent="0.25">
      <c r="B129" s="889"/>
      <c r="C129" s="882" t="s">
        <v>30</v>
      </c>
      <c r="D129" s="882"/>
      <c r="E129" s="12">
        <f>ECSF!D27</f>
        <v>0</v>
      </c>
    </row>
    <row r="130" spans="2:5" x14ac:dyDescent="0.25">
      <c r="B130" s="889"/>
      <c r="C130" s="882" t="s">
        <v>32</v>
      </c>
      <c r="D130" s="882"/>
      <c r="E130" s="12">
        <f>ECSF!D28</f>
        <v>0</v>
      </c>
    </row>
    <row r="131" spans="2:5" x14ac:dyDescent="0.25">
      <c r="B131" s="889"/>
      <c r="C131" s="882" t="s">
        <v>34</v>
      </c>
      <c r="D131" s="882"/>
      <c r="E131" s="12">
        <f>ECSF!D29</f>
        <v>3276113.3299999982</v>
      </c>
    </row>
    <row r="132" spans="2:5" x14ac:dyDescent="0.25">
      <c r="B132" s="889"/>
      <c r="C132" s="882" t="s">
        <v>36</v>
      </c>
      <c r="D132" s="882"/>
      <c r="E132" s="12">
        <f>ECSF!D30</f>
        <v>0</v>
      </c>
    </row>
    <row r="133" spans="2:5" x14ac:dyDescent="0.25">
      <c r="B133" s="889"/>
      <c r="C133" s="882" t="s">
        <v>38</v>
      </c>
      <c r="D133" s="882"/>
      <c r="E133" s="12">
        <f>ECSF!D31</f>
        <v>143743.30000000005</v>
      </c>
    </row>
    <row r="134" spans="2:5" x14ac:dyDescent="0.25">
      <c r="B134" s="889"/>
      <c r="C134" s="882" t="s">
        <v>40</v>
      </c>
      <c r="D134" s="882"/>
      <c r="E134" s="12">
        <f>ECSF!D32</f>
        <v>0</v>
      </c>
    </row>
    <row r="135" spans="2:5" x14ac:dyDescent="0.25">
      <c r="B135" s="889"/>
      <c r="C135" s="882" t="s">
        <v>41</v>
      </c>
      <c r="D135" s="882"/>
      <c r="E135" s="12">
        <f>ECSF!D33</f>
        <v>0</v>
      </c>
    </row>
    <row r="136" spans="2:5" x14ac:dyDescent="0.25">
      <c r="B136" s="889"/>
      <c r="C136" s="882" t="s">
        <v>43</v>
      </c>
      <c r="D136" s="882"/>
      <c r="E136" s="12">
        <f>ECSF!D34</f>
        <v>0</v>
      </c>
    </row>
    <row r="137" spans="2:5" x14ac:dyDescent="0.25">
      <c r="B137" s="889"/>
      <c r="C137" s="884" t="s">
        <v>6</v>
      </c>
      <c r="D137" s="884"/>
      <c r="E137" s="11">
        <f>ECSF!I12</f>
        <v>915823.29</v>
      </c>
    </row>
    <row r="138" spans="2:5" x14ac:dyDescent="0.25">
      <c r="B138" s="889"/>
      <c r="C138" s="884" t="s">
        <v>8</v>
      </c>
      <c r="D138" s="884"/>
      <c r="E138" s="11">
        <f>ECSF!I14</f>
        <v>915823.29</v>
      </c>
    </row>
    <row r="139" spans="2:5" x14ac:dyDescent="0.25">
      <c r="B139" s="889"/>
      <c r="C139" s="882" t="s">
        <v>10</v>
      </c>
      <c r="D139" s="882"/>
      <c r="E139" s="12">
        <f>ECSF!I16</f>
        <v>915823.29</v>
      </c>
    </row>
    <row r="140" spans="2:5" x14ac:dyDescent="0.25">
      <c r="B140" s="889"/>
      <c r="C140" s="882" t="s">
        <v>12</v>
      </c>
      <c r="D140" s="882"/>
      <c r="E140" s="12">
        <f>ECSF!I17</f>
        <v>0</v>
      </c>
    </row>
    <row r="141" spans="2:5" x14ac:dyDescent="0.25">
      <c r="B141" s="889"/>
      <c r="C141" s="882" t="s">
        <v>14</v>
      </c>
      <c r="D141" s="882"/>
      <c r="E141" s="12">
        <f>ECSF!I18</f>
        <v>0</v>
      </c>
    </row>
    <row r="142" spans="2:5" x14ac:dyDescent="0.25">
      <c r="B142" s="889"/>
      <c r="C142" s="882" t="s">
        <v>16</v>
      </c>
      <c r="D142" s="882"/>
      <c r="E142" s="12">
        <f>ECSF!I19</f>
        <v>0</v>
      </c>
    </row>
    <row r="143" spans="2:5" x14ac:dyDescent="0.25">
      <c r="B143" s="889"/>
      <c r="C143" s="882" t="s">
        <v>18</v>
      </c>
      <c r="D143" s="882"/>
      <c r="E143" s="12">
        <f>ECSF!I20</f>
        <v>0</v>
      </c>
    </row>
    <row r="144" spans="2:5" x14ac:dyDescent="0.25">
      <c r="B144" s="889"/>
      <c r="C144" s="882" t="s">
        <v>20</v>
      </c>
      <c r="D144" s="882"/>
      <c r="E144" s="12">
        <f>ECSF!I21</f>
        <v>0</v>
      </c>
    </row>
    <row r="145" spans="2:5" x14ac:dyDescent="0.25">
      <c r="B145" s="889"/>
      <c r="C145" s="882" t="s">
        <v>22</v>
      </c>
      <c r="D145" s="882"/>
      <c r="E145" s="12">
        <f>ECSF!I22</f>
        <v>0</v>
      </c>
    </row>
    <row r="146" spans="2:5" x14ac:dyDescent="0.25">
      <c r="B146" s="889"/>
      <c r="C146" s="882" t="s">
        <v>23</v>
      </c>
      <c r="D146" s="882"/>
      <c r="E146" s="12">
        <f>ECSF!I23</f>
        <v>0</v>
      </c>
    </row>
    <row r="147" spans="2:5" x14ac:dyDescent="0.25">
      <c r="B147" s="889"/>
      <c r="C147" s="891" t="s">
        <v>27</v>
      </c>
      <c r="D147" s="891"/>
      <c r="E147" s="11">
        <f>ECSF!I25</f>
        <v>0</v>
      </c>
    </row>
    <row r="148" spans="2:5" x14ac:dyDescent="0.25">
      <c r="B148" s="889"/>
      <c r="C148" s="882" t="s">
        <v>29</v>
      </c>
      <c r="D148" s="882"/>
      <c r="E148" s="12">
        <f>ECSF!I27</f>
        <v>0</v>
      </c>
    </row>
    <row r="149" spans="2:5" x14ac:dyDescent="0.25">
      <c r="B149" s="889"/>
      <c r="C149" s="882" t="s">
        <v>31</v>
      </c>
      <c r="D149" s="882"/>
      <c r="E149" s="12">
        <f>ECSF!I28</f>
        <v>0</v>
      </c>
    </row>
    <row r="150" spans="2:5" x14ac:dyDescent="0.25">
      <c r="B150" s="889"/>
      <c r="C150" s="882" t="s">
        <v>33</v>
      </c>
      <c r="D150" s="882"/>
      <c r="E150" s="12">
        <f>ECSF!I29</f>
        <v>0</v>
      </c>
    </row>
    <row r="151" spans="2:5" x14ac:dyDescent="0.25">
      <c r="B151" s="889"/>
      <c r="C151" s="882" t="s">
        <v>35</v>
      </c>
      <c r="D151" s="882"/>
      <c r="E151" s="12">
        <f>ECSF!I30</f>
        <v>0</v>
      </c>
    </row>
    <row r="152" spans="2:5" x14ac:dyDescent="0.25">
      <c r="B152" s="889"/>
      <c r="C152" s="882" t="s">
        <v>37</v>
      </c>
      <c r="D152" s="882"/>
      <c r="E152" s="12">
        <f>ECSF!I31</f>
        <v>0</v>
      </c>
    </row>
    <row r="153" spans="2:5" x14ac:dyDescent="0.25">
      <c r="B153" s="889"/>
      <c r="C153" s="882" t="s">
        <v>39</v>
      </c>
      <c r="D153" s="882"/>
      <c r="E153" s="12">
        <f>ECSF!I32</f>
        <v>0</v>
      </c>
    </row>
    <row r="154" spans="2:5" x14ac:dyDescent="0.25">
      <c r="B154" s="889"/>
      <c r="C154" s="884" t="s">
        <v>46</v>
      </c>
      <c r="D154" s="884"/>
      <c r="E154" s="11">
        <f>ECSF!I34</f>
        <v>465893.92000000365</v>
      </c>
    </row>
    <row r="155" spans="2:5" x14ac:dyDescent="0.25">
      <c r="B155" s="889"/>
      <c r="C155" s="884" t="s">
        <v>48</v>
      </c>
      <c r="D155" s="884"/>
      <c r="E155" s="11">
        <f>ECSF!I36</f>
        <v>0</v>
      </c>
    </row>
    <row r="156" spans="2:5" x14ac:dyDescent="0.25">
      <c r="B156" s="889"/>
      <c r="C156" s="882" t="s">
        <v>49</v>
      </c>
      <c r="D156" s="882"/>
      <c r="E156" s="12">
        <f>ECSF!I38</f>
        <v>0</v>
      </c>
    </row>
    <row r="157" spans="2:5" x14ac:dyDescent="0.25">
      <c r="B157" s="889"/>
      <c r="C157" s="882" t="s">
        <v>50</v>
      </c>
      <c r="D157" s="882"/>
      <c r="E157" s="12">
        <f>ECSF!I39</f>
        <v>0</v>
      </c>
    </row>
    <row r="158" spans="2:5" x14ac:dyDescent="0.25">
      <c r="B158" s="889"/>
      <c r="C158" s="882" t="s">
        <v>51</v>
      </c>
      <c r="D158" s="882"/>
      <c r="E158" s="12">
        <f>ECSF!I40</f>
        <v>0</v>
      </c>
    </row>
    <row r="159" spans="2:5" x14ac:dyDescent="0.25">
      <c r="B159" s="889"/>
      <c r="C159" s="884" t="s">
        <v>52</v>
      </c>
      <c r="D159" s="884"/>
      <c r="E159" s="11">
        <f>ECSF!I42</f>
        <v>465893.92000000365</v>
      </c>
    </row>
    <row r="160" spans="2:5" x14ac:dyDescent="0.25">
      <c r="B160" s="889"/>
      <c r="C160" s="882" t="s">
        <v>53</v>
      </c>
      <c r="D160" s="882"/>
      <c r="E160" s="12">
        <f>ECSF!I44</f>
        <v>465893.92000000365</v>
      </c>
    </row>
    <row r="161" spans="2:5" x14ac:dyDescent="0.25">
      <c r="B161" s="889"/>
      <c r="C161" s="882" t="s">
        <v>54</v>
      </c>
      <c r="D161" s="882"/>
      <c r="E161" s="12">
        <f>ECSF!I45</f>
        <v>0</v>
      </c>
    </row>
    <row r="162" spans="2:5" x14ac:dyDescent="0.25">
      <c r="B162" s="889"/>
      <c r="C162" s="882" t="s">
        <v>55</v>
      </c>
      <c r="D162" s="882"/>
      <c r="E162" s="12">
        <f>ECSF!I46</f>
        <v>0</v>
      </c>
    </row>
    <row r="163" spans="2:5" x14ac:dyDescent="0.25">
      <c r="B163" s="889"/>
      <c r="C163" s="882" t="s">
        <v>56</v>
      </c>
      <c r="D163" s="882"/>
      <c r="E163" s="12">
        <f>ECSF!I47</f>
        <v>0</v>
      </c>
    </row>
    <row r="164" spans="2:5" x14ac:dyDescent="0.25">
      <c r="B164" s="889"/>
      <c r="C164" s="882" t="s">
        <v>57</v>
      </c>
      <c r="D164" s="882"/>
      <c r="E164" s="12">
        <f>ECSF!I48</f>
        <v>0</v>
      </c>
    </row>
    <row r="165" spans="2:5" x14ac:dyDescent="0.25">
      <c r="B165" s="889"/>
      <c r="C165" s="884" t="s">
        <v>58</v>
      </c>
      <c r="D165" s="884"/>
      <c r="E165" s="11">
        <f>ECSF!I50</f>
        <v>0</v>
      </c>
    </row>
    <row r="166" spans="2:5" x14ac:dyDescent="0.25">
      <c r="B166" s="889"/>
      <c r="C166" s="882" t="s">
        <v>59</v>
      </c>
      <c r="D166" s="882"/>
      <c r="E166" s="12">
        <f>ECSF!I52</f>
        <v>0</v>
      </c>
    </row>
    <row r="167" spans="2:5" ht="15" customHeight="1" thickBot="1" x14ac:dyDescent="0.3">
      <c r="B167" s="890"/>
      <c r="C167" s="882" t="s">
        <v>60</v>
      </c>
      <c r="D167" s="882"/>
      <c r="E167" s="12">
        <f>ECSF!I53</f>
        <v>0</v>
      </c>
    </row>
    <row r="168" spans="2:5" x14ac:dyDescent="0.25">
      <c r="B168" s="889" t="s">
        <v>66</v>
      </c>
      <c r="C168" s="884" t="s">
        <v>5</v>
      </c>
      <c r="D168" s="884"/>
      <c r="E168" s="11">
        <f>ECSF!E12</f>
        <v>1346172.35</v>
      </c>
    </row>
    <row r="169" spans="2:5" ht="15" customHeight="1" x14ac:dyDescent="0.25">
      <c r="B169" s="889"/>
      <c r="C169" s="884" t="s">
        <v>7</v>
      </c>
      <c r="D169" s="884"/>
      <c r="E169" s="11">
        <f>ECSF!E14</f>
        <v>1247806.8500000001</v>
      </c>
    </row>
    <row r="170" spans="2:5" ht="15" customHeight="1" x14ac:dyDescent="0.25">
      <c r="B170" s="889"/>
      <c r="C170" s="882" t="s">
        <v>9</v>
      </c>
      <c r="D170" s="882"/>
      <c r="E170" s="12">
        <f>ECSF!E16</f>
        <v>1186842.52</v>
      </c>
    </row>
    <row r="171" spans="2:5" ht="15" customHeight="1" x14ac:dyDescent="0.25">
      <c r="B171" s="889"/>
      <c r="C171" s="882" t="s">
        <v>11</v>
      </c>
      <c r="D171" s="882"/>
      <c r="E171" s="12">
        <f>ECSF!E17</f>
        <v>0</v>
      </c>
    </row>
    <row r="172" spans="2:5" x14ac:dyDescent="0.25">
      <c r="B172" s="889"/>
      <c r="C172" s="882" t="s">
        <v>13</v>
      </c>
      <c r="D172" s="882"/>
      <c r="E172" s="12">
        <f>ECSF!E18</f>
        <v>0</v>
      </c>
    </row>
    <row r="173" spans="2:5" x14ac:dyDescent="0.25">
      <c r="B173" s="889"/>
      <c r="C173" s="882" t="s">
        <v>15</v>
      </c>
      <c r="D173" s="882"/>
      <c r="E173" s="12">
        <f>ECSF!E19</f>
        <v>60964.33</v>
      </c>
    </row>
    <row r="174" spans="2:5" ht="15" customHeight="1" x14ac:dyDescent="0.25">
      <c r="B174" s="889"/>
      <c r="C174" s="882" t="s">
        <v>17</v>
      </c>
      <c r="D174" s="882"/>
      <c r="E174" s="12">
        <f>ECSF!E20</f>
        <v>0</v>
      </c>
    </row>
    <row r="175" spans="2:5" ht="15" customHeight="1" x14ac:dyDescent="0.25">
      <c r="B175" s="889"/>
      <c r="C175" s="882" t="s">
        <v>19</v>
      </c>
      <c r="D175" s="882"/>
      <c r="E175" s="12">
        <f>ECSF!E21</f>
        <v>0</v>
      </c>
    </row>
    <row r="176" spans="2:5" x14ac:dyDescent="0.25">
      <c r="B176" s="889"/>
      <c r="C176" s="882" t="s">
        <v>21</v>
      </c>
      <c r="D176" s="882"/>
      <c r="E176" s="12">
        <f>ECSF!E22</f>
        <v>0</v>
      </c>
    </row>
    <row r="177" spans="2:5" ht="15" customHeight="1" x14ac:dyDescent="0.25">
      <c r="B177" s="889"/>
      <c r="C177" s="884" t="s">
        <v>26</v>
      </c>
      <c r="D177" s="884"/>
      <c r="E177" s="11">
        <f>ECSF!E24</f>
        <v>98365.5</v>
      </c>
    </row>
    <row r="178" spans="2:5" x14ac:dyDescent="0.25">
      <c r="B178" s="889"/>
      <c r="C178" s="882" t="s">
        <v>28</v>
      </c>
      <c r="D178" s="882"/>
      <c r="E178" s="12">
        <f>ECSF!E26</f>
        <v>0</v>
      </c>
    </row>
    <row r="179" spans="2:5" ht="15" customHeight="1" x14ac:dyDescent="0.25">
      <c r="B179" s="889"/>
      <c r="C179" s="882" t="s">
        <v>30</v>
      </c>
      <c r="D179" s="882"/>
      <c r="E179" s="12">
        <f>ECSF!E27</f>
        <v>0</v>
      </c>
    </row>
    <row r="180" spans="2:5" ht="15" customHeight="1" x14ac:dyDescent="0.25">
      <c r="B180" s="889"/>
      <c r="C180" s="882" t="s">
        <v>32</v>
      </c>
      <c r="D180" s="882"/>
      <c r="E180" s="12">
        <f>ECSF!E28</f>
        <v>0</v>
      </c>
    </row>
    <row r="181" spans="2:5" ht="15" customHeight="1" x14ac:dyDescent="0.25">
      <c r="B181" s="889"/>
      <c r="C181" s="882" t="s">
        <v>34</v>
      </c>
      <c r="D181" s="882"/>
      <c r="E181" s="12">
        <f>ECSF!E29</f>
        <v>0</v>
      </c>
    </row>
    <row r="182" spans="2:5" ht="15" customHeight="1" x14ac:dyDescent="0.25">
      <c r="B182" s="889"/>
      <c r="C182" s="882" t="s">
        <v>36</v>
      </c>
      <c r="D182" s="882"/>
      <c r="E182" s="12">
        <f>ECSF!E30</f>
        <v>0</v>
      </c>
    </row>
    <row r="183" spans="2:5" ht="15" customHeight="1" x14ac:dyDescent="0.25">
      <c r="B183" s="889"/>
      <c r="C183" s="882" t="s">
        <v>38</v>
      </c>
      <c r="D183" s="882"/>
      <c r="E183" s="12">
        <f>ECSF!E31</f>
        <v>0</v>
      </c>
    </row>
    <row r="184" spans="2:5" ht="15" customHeight="1" x14ac:dyDescent="0.25">
      <c r="B184" s="889"/>
      <c r="C184" s="882" t="s">
        <v>40</v>
      </c>
      <c r="D184" s="882"/>
      <c r="E184" s="12">
        <f>ECSF!E32</f>
        <v>98365.5</v>
      </c>
    </row>
    <row r="185" spans="2:5" ht="15" customHeight="1" x14ac:dyDescent="0.25">
      <c r="B185" s="889"/>
      <c r="C185" s="882" t="s">
        <v>41</v>
      </c>
      <c r="D185" s="882"/>
      <c r="E185" s="12">
        <f>ECSF!E33</f>
        <v>0</v>
      </c>
    </row>
    <row r="186" spans="2:5" ht="15" customHeight="1" x14ac:dyDescent="0.25">
      <c r="B186" s="889"/>
      <c r="C186" s="882" t="s">
        <v>43</v>
      </c>
      <c r="D186" s="882"/>
      <c r="E186" s="12">
        <f>ECSF!E34</f>
        <v>0</v>
      </c>
    </row>
    <row r="187" spans="2:5" ht="15" customHeight="1" x14ac:dyDescent="0.25">
      <c r="B187" s="889"/>
      <c r="C187" s="884" t="s">
        <v>6</v>
      </c>
      <c r="D187" s="884"/>
      <c r="E187" s="11">
        <f>ECSF!J12</f>
        <v>0</v>
      </c>
    </row>
    <row r="188" spans="2:5" x14ac:dyDescent="0.25">
      <c r="B188" s="889"/>
      <c r="C188" s="884" t="s">
        <v>8</v>
      </c>
      <c r="D188" s="884"/>
      <c r="E188" s="11">
        <f>ECSF!J14</f>
        <v>0</v>
      </c>
    </row>
    <row r="189" spans="2:5" x14ac:dyDescent="0.25">
      <c r="B189" s="889"/>
      <c r="C189" s="882" t="s">
        <v>10</v>
      </c>
      <c r="D189" s="882"/>
      <c r="E189" s="12">
        <f>ECSF!J16</f>
        <v>0</v>
      </c>
    </row>
    <row r="190" spans="2:5" x14ac:dyDescent="0.25">
      <c r="B190" s="889"/>
      <c r="C190" s="882" t="s">
        <v>12</v>
      </c>
      <c r="D190" s="882"/>
      <c r="E190" s="12">
        <f>ECSF!J17</f>
        <v>0</v>
      </c>
    </row>
    <row r="191" spans="2:5" ht="15" customHeight="1" x14ac:dyDescent="0.25">
      <c r="B191" s="889"/>
      <c r="C191" s="882" t="s">
        <v>14</v>
      </c>
      <c r="D191" s="882"/>
      <c r="E191" s="12">
        <f>ECSF!J18</f>
        <v>0</v>
      </c>
    </row>
    <row r="192" spans="2:5" x14ac:dyDescent="0.25">
      <c r="B192" s="889"/>
      <c r="C192" s="882" t="s">
        <v>16</v>
      </c>
      <c r="D192" s="882"/>
      <c r="E192" s="12">
        <f>ECSF!J19</f>
        <v>0</v>
      </c>
    </row>
    <row r="193" spans="2:5" ht="15" customHeight="1" x14ac:dyDescent="0.25">
      <c r="B193" s="889"/>
      <c r="C193" s="882" t="s">
        <v>18</v>
      </c>
      <c r="D193" s="882"/>
      <c r="E193" s="12">
        <f>ECSF!J20</f>
        <v>0</v>
      </c>
    </row>
    <row r="194" spans="2:5" ht="15" customHeight="1" x14ac:dyDescent="0.25">
      <c r="B194" s="889"/>
      <c r="C194" s="882" t="s">
        <v>20</v>
      </c>
      <c r="D194" s="882"/>
      <c r="E194" s="12">
        <f>ECSF!J21</f>
        <v>0</v>
      </c>
    </row>
    <row r="195" spans="2:5" ht="15" customHeight="1" x14ac:dyDescent="0.25">
      <c r="B195" s="889"/>
      <c r="C195" s="882" t="s">
        <v>22</v>
      </c>
      <c r="D195" s="882"/>
      <c r="E195" s="12">
        <f>ECSF!J22</f>
        <v>0</v>
      </c>
    </row>
    <row r="196" spans="2:5" ht="15" customHeight="1" x14ac:dyDescent="0.25">
      <c r="B196" s="889"/>
      <c r="C196" s="882" t="s">
        <v>23</v>
      </c>
      <c r="D196" s="882"/>
      <c r="E196" s="12">
        <f>ECSF!J23</f>
        <v>0</v>
      </c>
    </row>
    <row r="197" spans="2:5" ht="15" customHeight="1" x14ac:dyDescent="0.25">
      <c r="B197" s="889"/>
      <c r="C197" s="891" t="s">
        <v>27</v>
      </c>
      <c r="D197" s="891"/>
      <c r="E197" s="11">
        <f>ECSF!J25</f>
        <v>0</v>
      </c>
    </row>
    <row r="198" spans="2:5" ht="15" customHeight="1" x14ac:dyDescent="0.25">
      <c r="B198" s="889"/>
      <c r="C198" s="882" t="s">
        <v>29</v>
      </c>
      <c r="D198" s="882"/>
      <c r="E198" s="12">
        <f>ECSF!J27</f>
        <v>0</v>
      </c>
    </row>
    <row r="199" spans="2:5" ht="15" customHeight="1" x14ac:dyDescent="0.25">
      <c r="B199" s="889"/>
      <c r="C199" s="882" t="s">
        <v>31</v>
      </c>
      <c r="D199" s="882"/>
      <c r="E199" s="12">
        <f>ECSF!J28</f>
        <v>0</v>
      </c>
    </row>
    <row r="200" spans="2:5" ht="15" customHeight="1" x14ac:dyDescent="0.25">
      <c r="B200" s="889"/>
      <c r="C200" s="882" t="s">
        <v>33</v>
      </c>
      <c r="D200" s="882"/>
      <c r="E200" s="12">
        <f>ECSF!J29</f>
        <v>0</v>
      </c>
    </row>
    <row r="201" spans="2:5" x14ac:dyDescent="0.25">
      <c r="B201" s="889"/>
      <c r="C201" s="882" t="s">
        <v>35</v>
      </c>
      <c r="D201" s="882"/>
      <c r="E201" s="12">
        <f>ECSF!J30</f>
        <v>0</v>
      </c>
    </row>
    <row r="202" spans="2:5" ht="15" customHeight="1" x14ac:dyDescent="0.25">
      <c r="B202" s="889"/>
      <c r="C202" s="882" t="s">
        <v>37</v>
      </c>
      <c r="D202" s="882"/>
      <c r="E202" s="12">
        <f>ECSF!J31</f>
        <v>0</v>
      </c>
    </row>
    <row r="203" spans="2:5" x14ac:dyDescent="0.25">
      <c r="B203" s="889"/>
      <c r="C203" s="882" t="s">
        <v>39</v>
      </c>
      <c r="D203" s="882"/>
      <c r="E203" s="12">
        <f>ECSF!J32</f>
        <v>0</v>
      </c>
    </row>
    <row r="204" spans="2:5" ht="15" customHeight="1" x14ac:dyDescent="0.25">
      <c r="B204" s="889"/>
      <c r="C204" s="884" t="s">
        <v>46</v>
      </c>
      <c r="D204" s="884"/>
      <c r="E204" s="11">
        <f>ECSF!J34</f>
        <v>3455657.129999998</v>
      </c>
    </row>
    <row r="205" spans="2:5" ht="15" customHeight="1" x14ac:dyDescent="0.25">
      <c r="B205" s="889"/>
      <c r="C205" s="884" t="s">
        <v>48</v>
      </c>
      <c r="D205" s="884"/>
      <c r="E205" s="11">
        <f>ECSF!J36</f>
        <v>3335293.3299999982</v>
      </c>
    </row>
    <row r="206" spans="2:5" ht="15" customHeight="1" x14ac:dyDescent="0.25">
      <c r="B206" s="889"/>
      <c r="C206" s="882" t="s">
        <v>49</v>
      </c>
      <c r="D206" s="882"/>
      <c r="E206" s="12">
        <f>ECSF!J38</f>
        <v>0</v>
      </c>
    </row>
    <row r="207" spans="2:5" ht="15" customHeight="1" x14ac:dyDescent="0.25">
      <c r="B207" s="889"/>
      <c r="C207" s="882" t="s">
        <v>50</v>
      </c>
      <c r="D207" s="882"/>
      <c r="E207" s="12">
        <f>ECSF!J39</f>
        <v>0</v>
      </c>
    </row>
    <row r="208" spans="2:5" ht="15" customHeight="1" x14ac:dyDescent="0.25">
      <c r="B208" s="889"/>
      <c r="C208" s="882" t="s">
        <v>51</v>
      </c>
      <c r="D208" s="882"/>
      <c r="E208" s="12">
        <f>ECSF!J40</f>
        <v>3335293.3299999982</v>
      </c>
    </row>
    <row r="209" spans="2:5" ht="15" customHeight="1" x14ac:dyDescent="0.25">
      <c r="B209" s="889"/>
      <c r="C209" s="884" t="s">
        <v>52</v>
      </c>
      <c r="D209" s="884"/>
      <c r="E209" s="11">
        <f>ECSF!J42</f>
        <v>120363.79999999999</v>
      </c>
    </row>
    <row r="210" spans="2:5" x14ac:dyDescent="0.25">
      <c r="B210" s="889"/>
      <c r="C210" s="882" t="s">
        <v>53</v>
      </c>
      <c r="D210" s="882"/>
      <c r="E210" s="12">
        <f>ECSF!J44</f>
        <v>0</v>
      </c>
    </row>
    <row r="211" spans="2:5" ht="15" customHeight="1" x14ac:dyDescent="0.25">
      <c r="B211" s="889"/>
      <c r="C211" s="882" t="s">
        <v>54</v>
      </c>
      <c r="D211" s="882"/>
      <c r="E211" s="12">
        <f>ECSF!J45</f>
        <v>120363.79999999999</v>
      </c>
    </row>
    <row r="212" spans="2:5" x14ac:dyDescent="0.25">
      <c r="B212" s="889"/>
      <c r="C212" s="882" t="s">
        <v>55</v>
      </c>
      <c r="D212" s="882"/>
      <c r="E212" s="12">
        <f>ECSF!J46</f>
        <v>0</v>
      </c>
    </row>
    <row r="213" spans="2:5" ht="15" customHeight="1" x14ac:dyDescent="0.25">
      <c r="B213" s="889"/>
      <c r="C213" s="882" t="s">
        <v>56</v>
      </c>
      <c r="D213" s="882"/>
      <c r="E213" s="12">
        <f>ECSF!J47</f>
        <v>0</v>
      </c>
    </row>
    <row r="214" spans="2:5" x14ac:dyDescent="0.25">
      <c r="B214" s="889"/>
      <c r="C214" s="882" t="s">
        <v>57</v>
      </c>
      <c r="D214" s="882"/>
      <c r="E214" s="12">
        <f>ECSF!J48</f>
        <v>0</v>
      </c>
    </row>
    <row r="215" spans="2:5" x14ac:dyDescent="0.25">
      <c r="B215" s="889"/>
      <c r="C215" s="884" t="s">
        <v>58</v>
      </c>
      <c r="D215" s="884"/>
      <c r="E215" s="11">
        <f>ECSF!J50</f>
        <v>0</v>
      </c>
    </row>
    <row r="216" spans="2:5" x14ac:dyDescent="0.25">
      <c r="B216" s="889"/>
      <c r="C216" s="882" t="s">
        <v>59</v>
      </c>
      <c r="D216" s="882"/>
      <c r="E216" s="12">
        <f>ECSF!J52</f>
        <v>0</v>
      </c>
    </row>
    <row r="217" spans="2:5" ht="15.75" thickBot="1" x14ac:dyDescent="0.3">
      <c r="B217" s="890"/>
      <c r="C217" s="882" t="s">
        <v>60</v>
      </c>
      <c r="D217" s="882"/>
      <c r="E217" s="12">
        <f>ECSF!J53</f>
        <v>0</v>
      </c>
    </row>
    <row r="218" spans="2:5" x14ac:dyDescent="0.25">
      <c r="C218" s="885" t="s">
        <v>73</v>
      </c>
      <c r="D218" s="5" t="s">
        <v>63</v>
      </c>
      <c r="E218" s="15" t="e">
        <f>ECSF!#REF!</f>
        <v>#REF!</v>
      </c>
    </row>
    <row r="219" spans="2:5" x14ac:dyDescent="0.25">
      <c r="C219" s="881"/>
      <c r="D219" s="5" t="s">
        <v>64</v>
      </c>
      <c r="E219" s="15" t="e">
        <f>ECSF!#REF!</f>
        <v>#REF!</v>
      </c>
    </row>
    <row r="220" spans="2:5" x14ac:dyDescent="0.25">
      <c r="C220" s="881" t="s">
        <v>72</v>
      </c>
      <c r="D220" s="5" t="s">
        <v>63</v>
      </c>
      <c r="E220" s="15" t="e">
        <f>ECSF!#REF!</f>
        <v>#REF!</v>
      </c>
    </row>
    <row r="221" spans="2:5" x14ac:dyDescent="0.25">
      <c r="C221" s="881"/>
      <c r="D221" s="5" t="s">
        <v>64</v>
      </c>
      <c r="E221" s="15" t="e">
        <f>ECSF!#REF!</f>
        <v>#REF!</v>
      </c>
    </row>
  </sheetData>
  <sheetProtection password="C4FF" sheet="1" objects="1" scenarios="1"/>
  <mergeCells count="234">
    <mergeCell ref="A7:A23"/>
    <mergeCell ref="A24:A25"/>
    <mergeCell ref="A59:A75"/>
    <mergeCell ref="B59:B65"/>
    <mergeCell ref="C59:D59"/>
    <mergeCell ref="C60:D60"/>
    <mergeCell ref="C61:D61"/>
    <mergeCell ref="C62:D62"/>
    <mergeCell ref="C109:D109"/>
    <mergeCell ref="C58:D58"/>
    <mergeCell ref="B7:B13"/>
    <mergeCell ref="B15:B23"/>
    <mergeCell ref="A26:A42"/>
    <mergeCell ref="B26:B33"/>
    <mergeCell ref="B35:B40"/>
    <mergeCell ref="B43:B56"/>
    <mergeCell ref="C75:D75"/>
    <mergeCell ref="C74:D74"/>
    <mergeCell ref="C14:D14"/>
    <mergeCell ref="C17:D17"/>
    <mergeCell ref="C16:D16"/>
    <mergeCell ref="C36:D36"/>
    <mergeCell ref="C30:D30"/>
    <mergeCell ref="C31:D31"/>
    <mergeCell ref="C6:D6"/>
    <mergeCell ref="C102:D102"/>
    <mergeCell ref="C103:D103"/>
    <mergeCell ref="C104:D104"/>
    <mergeCell ref="C105:D105"/>
    <mergeCell ref="C106:D106"/>
    <mergeCell ref="C107:D107"/>
    <mergeCell ref="C217:D217"/>
    <mergeCell ref="B168:B217"/>
    <mergeCell ref="C169:D169"/>
    <mergeCell ref="C171:D171"/>
    <mergeCell ref="C179:D179"/>
    <mergeCell ref="C181:D181"/>
    <mergeCell ref="C210:D210"/>
    <mergeCell ref="C211:D211"/>
    <mergeCell ref="C191:D191"/>
    <mergeCell ref="C193:D193"/>
    <mergeCell ref="C180:D180"/>
    <mergeCell ref="C182:D182"/>
    <mergeCell ref="C183:D183"/>
    <mergeCell ref="C184:D184"/>
    <mergeCell ref="C185:D185"/>
    <mergeCell ref="C186:D186"/>
    <mergeCell ref="C195:D195"/>
    <mergeCell ref="C201:D201"/>
    <mergeCell ref="C187:D187"/>
    <mergeCell ref="C188:D188"/>
    <mergeCell ref="C189:D189"/>
    <mergeCell ref="C190:D190"/>
    <mergeCell ref="C212:D212"/>
    <mergeCell ref="C214:D214"/>
    <mergeCell ref="C196:D196"/>
    <mergeCell ref="C197:D197"/>
    <mergeCell ref="C198:D198"/>
    <mergeCell ref="C199:D199"/>
    <mergeCell ref="C200:D200"/>
    <mergeCell ref="C216:D216"/>
    <mergeCell ref="C202:D202"/>
    <mergeCell ref="C203:D203"/>
    <mergeCell ref="C205:D205"/>
    <mergeCell ref="C207:D207"/>
    <mergeCell ref="C208:D208"/>
    <mergeCell ref="C209:D209"/>
    <mergeCell ref="C213:D213"/>
    <mergeCell ref="C215:D215"/>
    <mergeCell ref="C204:D204"/>
    <mergeCell ref="C206:D206"/>
    <mergeCell ref="C168:D168"/>
    <mergeCell ref="C170:D170"/>
    <mergeCell ref="C172:D172"/>
    <mergeCell ref="C173:D173"/>
    <mergeCell ref="C174:D174"/>
    <mergeCell ref="C192:D192"/>
    <mergeCell ref="C194:D194"/>
    <mergeCell ref="C175:D175"/>
    <mergeCell ref="C176:D176"/>
    <mergeCell ref="C177:D177"/>
    <mergeCell ref="C178:D178"/>
    <mergeCell ref="C165:D165"/>
    <mergeCell ref="A2:D2"/>
    <mergeCell ref="C156:D156"/>
    <mergeCell ref="C157:D157"/>
    <mergeCell ref="C158:D158"/>
    <mergeCell ref="C159:D159"/>
    <mergeCell ref="C154:D154"/>
    <mergeCell ref="C155:D155"/>
    <mergeCell ref="C124:D124"/>
    <mergeCell ref="C125:D125"/>
    <mergeCell ref="C126:D126"/>
    <mergeCell ref="C127:D127"/>
    <mergeCell ref="C128:D128"/>
    <mergeCell ref="C129:D129"/>
    <mergeCell ref="C136:D136"/>
    <mergeCell ref="C137:D137"/>
    <mergeCell ref="C138:D138"/>
    <mergeCell ref="C139:D139"/>
    <mergeCell ref="C140:D140"/>
    <mergeCell ref="A3:D3"/>
    <mergeCell ref="A4:D4"/>
    <mergeCell ref="A5:D5"/>
    <mergeCell ref="A114:D114"/>
    <mergeCell ref="A115:D115"/>
    <mergeCell ref="C146:D146"/>
    <mergeCell ref="C147:D147"/>
    <mergeCell ref="C142:D142"/>
    <mergeCell ref="C143:D143"/>
    <mergeCell ref="C160:D160"/>
    <mergeCell ref="C161:D161"/>
    <mergeCell ref="C162:D162"/>
    <mergeCell ref="C163:D163"/>
    <mergeCell ref="C164:D164"/>
    <mergeCell ref="C166:D166"/>
    <mergeCell ref="C167:D167"/>
    <mergeCell ref="B118:B167"/>
    <mergeCell ref="C153:D153"/>
    <mergeCell ref="C135:D135"/>
    <mergeCell ref="C130:D130"/>
    <mergeCell ref="C131:D131"/>
    <mergeCell ref="C120:D120"/>
    <mergeCell ref="C121:D121"/>
    <mergeCell ref="C122:D122"/>
    <mergeCell ref="C123:D123"/>
    <mergeCell ref="C132:D132"/>
    <mergeCell ref="C133:D133"/>
    <mergeCell ref="C134:D134"/>
    <mergeCell ref="C118:D118"/>
    <mergeCell ref="C119:D119"/>
    <mergeCell ref="C141:D141"/>
    <mergeCell ref="C148:D148"/>
    <mergeCell ref="C149:D149"/>
    <mergeCell ref="C150:D150"/>
    <mergeCell ref="C151:D151"/>
    <mergeCell ref="C152:D152"/>
    <mergeCell ref="C144:D144"/>
    <mergeCell ref="C145:D145"/>
    <mergeCell ref="A117:D117"/>
    <mergeCell ref="B95:B108"/>
    <mergeCell ref="A76:A77"/>
    <mergeCell ref="C76:D76"/>
    <mergeCell ref="C77:D77"/>
    <mergeCell ref="A78:A94"/>
    <mergeCell ref="B78:B85"/>
    <mergeCell ref="C78:D78"/>
    <mergeCell ref="C79:D79"/>
    <mergeCell ref="C80:D80"/>
    <mergeCell ref="B87:B92"/>
    <mergeCell ref="C93:D93"/>
    <mergeCell ref="C94:D94"/>
    <mergeCell ref="C81:D81"/>
    <mergeCell ref="C82:D82"/>
    <mergeCell ref="C83:D83"/>
    <mergeCell ref="C84:D84"/>
    <mergeCell ref="C85:D85"/>
    <mergeCell ref="C86:D86"/>
    <mergeCell ref="C87:D87"/>
    <mergeCell ref="C88:D88"/>
    <mergeCell ref="C110:C111"/>
    <mergeCell ref="A116:D116"/>
    <mergeCell ref="C108:D108"/>
    <mergeCell ref="C7:D7"/>
    <mergeCell ref="C11:D11"/>
    <mergeCell ref="C63:D63"/>
    <mergeCell ref="C55:D55"/>
    <mergeCell ref="C54:D54"/>
    <mergeCell ref="C12:D12"/>
    <mergeCell ref="C13:D13"/>
    <mergeCell ref="C32:D32"/>
    <mergeCell ref="C33:D33"/>
    <mergeCell ref="C26:D26"/>
    <mergeCell ref="C23:D23"/>
    <mergeCell ref="C43:D43"/>
    <mergeCell ref="C18:D18"/>
    <mergeCell ref="C19:D19"/>
    <mergeCell ref="C20:D20"/>
    <mergeCell ref="C21:D21"/>
    <mergeCell ref="C22:D22"/>
    <mergeCell ref="C56:D56"/>
    <mergeCell ref="C57:D57"/>
    <mergeCell ref="C49:D49"/>
    <mergeCell ref="C64:D64"/>
    <mergeCell ref="C65:D65"/>
    <mergeCell ref="C35:D35"/>
    <mergeCell ref="C50:D50"/>
    <mergeCell ref="C24:D24"/>
    <mergeCell ref="C25:D25"/>
    <mergeCell ref="C39:D39"/>
    <mergeCell ref="C40:D40"/>
    <mergeCell ref="C66:D66"/>
    <mergeCell ref="C51:D51"/>
    <mergeCell ref="C52:D52"/>
    <mergeCell ref="C53:D53"/>
    <mergeCell ref="C91:D91"/>
    <mergeCell ref="C92:D92"/>
    <mergeCell ref="C95:D95"/>
    <mergeCell ref="C96:D96"/>
    <mergeCell ref="C97:D97"/>
    <mergeCell ref="C98:D98"/>
    <mergeCell ref="C99:D99"/>
    <mergeCell ref="C100:D100"/>
    <mergeCell ref="B67:B75"/>
    <mergeCell ref="C67:D67"/>
    <mergeCell ref="C73:D73"/>
    <mergeCell ref="C68:D68"/>
    <mergeCell ref="C69:D69"/>
    <mergeCell ref="C70:D70"/>
    <mergeCell ref="C71:D71"/>
    <mergeCell ref="C220:C221"/>
    <mergeCell ref="C8:D8"/>
    <mergeCell ref="C27:D27"/>
    <mergeCell ref="C9:D9"/>
    <mergeCell ref="C28:D28"/>
    <mergeCell ref="C10:D10"/>
    <mergeCell ref="C29:D29"/>
    <mergeCell ref="C41:D41"/>
    <mergeCell ref="C42:D42"/>
    <mergeCell ref="C15:D15"/>
    <mergeCell ref="C112:C113"/>
    <mergeCell ref="C45:D45"/>
    <mergeCell ref="C46:D46"/>
    <mergeCell ref="C47:D47"/>
    <mergeCell ref="C48:D48"/>
    <mergeCell ref="C34:D34"/>
    <mergeCell ref="C44:D44"/>
    <mergeCell ref="C37:D37"/>
    <mergeCell ref="C72:D72"/>
    <mergeCell ref="C218:C219"/>
    <mergeCell ref="C38:D38"/>
    <mergeCell ref="C101:D101"/>
    <mergeCell ref="C89:D89"/>
    <mergeCell ref="C90:D9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126"/>
  <sheetViews>
    <sheetView showGridLines="0" zoomScaleNormal="100" workbookViewId="0">
      <selection activeCell="F28" sqref="F28"/>
    </sheetView>
  </sheetViews>
  <sheetFormatPr baseColWidth="10" defaultRowHeight="12.75" x14ac:dyDescent="0.2"/>
  <cols>
    <col min="1" max="1" width="19.28515625" style="22" customWidth="1"/>
    <col min="2" max="2" width="43" style="256" customWidth="1"/>
    <col min="3" max="3" width="3.7109375" style="256" customWidth="1"/>
    <col min="4" max="4" width="46.42578125" style="256" customWidth="1"/>
    <col min="5" max="6" width="15.7109375" style="256" customWidth="1"/>
    <col min="7" max="16384" width="11.42578125" style="256"/>
  </cols>
  <sheetData>
    <row r="1" spans="1:8" ht="9.75" customHeight="1" x14ac:dyDescent="0.2">
      <c r="A1" s="838"/>
      <c r="B1" s="838"/>
      <c r="C1" s="838"/>
      <c r="D1" s="838"/>
    </row>
    <row r="2" spans="1:8" x14ac:dyDescent="0.2">
      <c r="A2" s="838" t="s">
        <v>447</v>
      </c>
      <c r="B2" s="838"/>
      <c r="C2" s="838"/>
      <c r="D2" s="838"/>
    </row>
    <row r="3" spans="1:8" x14ac:dyDescent="0.2">
      <c r="A3" s="838" t="s">
        <v>2153</v>
      </c>
      <c r="B3" s="838"/>
      <c r="C3" s="838"/>
      <c r="D3" s="838"/>
    </row>
    <row r="4" spans="1:8" x14ac:dyDescent="0.2">
      <c r="A4" s="838" t="s">
        <v>0</v>
      </c>
      <c r="B4" s="838"/>
      <c r="C4" s="838"/>
      <c r="D4" s="838"/>
    </row>
    <row r="5" spans="1:8" ht="8.25" customHeight="1" x14ac:dyDescent="0.2"/>
    <row r="6" spans="1:8" ht="15" customHeight="1" x14ac:dyDescent="0.2">
      <c r="B6" s="27" t="s">
        <v>3</v>
      </c>
      <c r="C6" s="837" t="str">
        <f>EA!F7</f>
        <v>Museo Iconográfico del Quijote</v>
      </c>
      <c r="D6" s="837"/>
      <c r="E6" s="28"/>
      <c r="F6" s="28"/>
      <c r="G6" s="28"/>
      <c r="H6" s="28"/>
    </row>
    <row r="8" spans="1:8" ht="24.75" customHeight="1" x14ac:dyDescent="0.2">
      <c r="A8" s="257" t="s">
        <v>313</v>
      </c>
      <c r="B8" s="893" t="s">
        <v>75</v>
      </c>
      <c r="C8" s="893"/>
      <c r="D8" s="894"/>
    </row>
    <row r="9" spans="1:8" x14ac:dyDescent="0.2">
      <c r="A9" s="258" t="s">
        <v>314</v>
      </c>
      <c r="B9" s="259"/>
      <c r="C9" s="259"/>
      <c r="D9" s="260"/>
    </row>
    <row r="10" spans="1:8" x14ac:dyDescent="0.2">
      <c r="A10" s="64"/>
      <c r="B10" s="261"/>
      <c r="C10" s="261"/>
      <c r="D10" s="262"/>
    </row>
    <row r="11" spans="1:8" x14ac:dyDescent="0.2">
      <c r="A11" s="64" t="s">
        <v>542</v>
      </c>
      <c r="B11" s="261"/>
      <c r="C11" s="261"/>
      <c r="D11" s="262"/>
    </row>
    <row r="12" spans="1:8" x14ac:dyDescent="0.2">
      <c r="A12" s="64"/>
      <c r="B12" s="261"/>
      <c r="C12" s="261"/>
      <c r="D12" s="262"/>
    </row>
    <row r="13" spans="1:8" x14ac:dyDescent="0.2">
      <c r="A13" s="64"/>
      <c r="B13" s="261"/>
      <c r="C13" s="261"/>
      <c r="D13" s="262"/>
    </row>
    <row r="14" spans="1:8" x14ac:dyDescent="0.2">
      <c r="A14" s="64" t="s">
        <v>315</v>
      </c>
      <c r="B14" s="261"/>
      <c r="C14" s="261"/>
      <c r="D14" s="262"/>
    </row>
    <row r="15" spans="1:8" x14ac:dyDescent="0.2">
      <c r="A15" s="64"/>
      <c r="B15" s="261"/>
      <c r="C15" s="261"/>
      <c r="D15" s="262"/>
    </row>
    <row r="16" spans="1:8" x14ac:dyDescent="0.2">
      <c r="A16" s="64" t="s">
        <v>542</v>
      </c>
      <c r="B16" s="261"/>
      <c r="C16" s="261"/>
      <c r="D16" s="262"/>
    </row>
    <row r="17" spans="1:4" x14ac:dyDescent="0.2">
      <c r="A17" s="64"/>
      <c r="B17" s="261"/>
      <c r="C17" s="261"/>
      <c r="D17" s="262"/>
    </row>
    <row r="18" spans="1:4" x14ac:dyDescent="0.2">
      <c r="A18" s="64"/>
      <c r="B18" s="261"/>
      <c r="C18" s="261"/>
      <c r="D18" s="262"/>
    </row>
    <row r="19" spans="1:4" x14ac:dyDescent="0.2">
      <c r="A19" s="64" t="s">
        <v>316</v>
      </c>
      <c r="B19" s="261"/>
      <c r="C19" s="261"/>
      <c r="D19" s="262"/>
    </row>
    <row r="20" spans="1:4" x14ac:dyDescent="0.2">
      <c r="A20" s="64"/>
      <c r="B20" s="261"/>
      <c r="C20" s="261"/>
      <c r="D20" s="262"/>
    </row>
    <row r="21" spans="1:4" x14ac:dyDescent="0.2">
      <c r="A21" s="64" t="s">
        <v>542</v>
      </c>
      <c r="B21" s="261"/>
      <c r="C21" s="261"/>
      <c r="D21" s="262"/>
    </row>
    <row r="22" spans="1:4" x14ac:dyDescent="0.2">
      <c r="A22" s="64"/>
      <c r="B22" s="261"/>
      <c r="C22" s="261"/>
      <c r="D22" s="262"/>
    </row>
    <row r="23" spans="1:4" x14ac:dyDescent="0.2">
      <c r="A23" s="64"/>
      <c r="B23" s="261"/>
      <c r="C23" s="261"/>
      <c r="D23" s="262"/>
    </row>
    <row r="24" spans="1:4" x14ac:dyDescent="0.2">
      <c r="A24" s="64" t="s">
        <v>317</v>
      </c>
      <c r="B24" s="261"/>
      <c r="C24" s="261"/>
      <c r="D24" s="262"/>
    </row>
    <row r="25" spans="1:4" x14ac:dyDescent="0.2">
      <c r="A25" s="64"/>
      <c r="B25" s="261"/>
      <c r="C25" s="261"/>
      <c r="D25" s="262"/>
    </row>
    <row r="26" spans="1:4" x14ac:dyDescent="0.2">
      <c r="A26" s="64" t="s">
        <v>542</v>
      </c>
      <c r="B26" s="261"/>
      <c r="C26" s="261"/>
      <c r="D26" s="262"/>
    </row>
    <row r="27" spans="1:4" x14ac:dyDescent="0.2">
      <c r="A27" s="68"/>
      <c r="B27" s="263"/>
      <c r="C27" s="263"/>
      <c r="D27" s="264"/>
    </row>
    <row r="29" spans="1:4" x14ac:dyDescent="0.2">
      <c r="A29" s="16" t="s">
        <v>76</v>
      </c>
    </row>
    <row r="126" spans="1:1" x14ac:dyDescent="0.2">
      <c r="A126" s="69"/>
    </row>
  </sheetData>
  <mergeCells count="6">
    <mergeCell ref="A1:D1"/>
    <mergeCell ref="A2:D2"/>
    <mergeCell ref="A3:D3"/>
    <mergeCell ref="A4:D4"/>
    <mergeCell ref="B8:D8"/>
    <mergeCell ref="C6:D6"/>
  </mergeCells>
  <printOptions horizontalCentered="1" verticalCentered="1"/>
  <pageMargins left="0.39370078740157483" right="0" top="0.43307086614173229" bottom="0.70866141732283472" header="0.39370078740157483" footer="0"/>
  <pageSetup orientation="landscape" r:id="rId1"/>
  <headerFooter scaleWithDoc="0">
    <oddFooter>&amp;R&amp;P</oddFooter>
  </headerFooter>
  <drawing r:id="rId2"/>
  <legacyDrawing r:id="rId3"/>
  <oleObjects>
    <mc:AlternateContent xmlns:mc="http://schemas.openxmlformats.org/markup-compatibility/2006">
      <mc:Choice Requires="x14">
        <oleObject progId="Excel.Sheet.12" shapeId="16387" r:id="rId4">
          <objectPr defaultSize="0" autoPict="0" r:id="rId5">
            <anchor moveWithCells="1" sizeWithCells="1">
              <from>
                <xdr:col>0</xdr:col>
                <xdr:colOff>104775</xdr:colOff>
                <xdr:row>30</xdr:row>
                <xdr:rowOff>95250</xdr:rowOff>
              </from>
              <to>
                <xdr:col>3</xdr:col>
                <xdr:colOff>2952750</xdr:colOff>
                <xdr:row>34</xdr:row>
                <xdr:rowOff>104775</xdr:rowOff>
              </to>
            </anchor>
          </objectPr>
        </oleObject>
      </mc:Choice>
      <mc:Fallback>
        <oleObject progId="Excel.Sheet.12" shapeId="1638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21</vt:i4>
      </vt:variant>
    </vt:vector>
  </HeadingPairs>
  <TitlesOfParts>
    <vt:vector size="52" baseType="lpstr">
      <vt:lpstr>ESF</vt:lpstr>
      <vt:lpstr>EA</vt:lpstr>
      <vt:lpstr>EVHP</vt:lpstr>
      <vt:lpstr>ECSF</vt:lpstr>
      <vt:lpstr>EFE</vt:lpstr>
      <vt:lpstr>EAA</vt:lpstr>
      <vt:lpstr>EADP</vt:lpstr>
      <vt:lpstr>PT_ESF_ECSF</vt:lpstr>
      <vt:lpstr>PC</vt:lpstr>
      <vt:lpstr>NOTAS</vt:lpstr>
      <vt:lpstr>EAI</vt:lpstr>
      <vt:lpstr>CAdmon</vt:lpstr>
      <vt:lpstr>CTG</vt:lpstr>
      <vt:lpstr>COG</vt:lpstr>
      <vt:lpstr>CFG</vt:lpstr>
      <vt:lpstr>EN</vt:lpstr>
      <vt:lpstr>ID</vt:lpstr>
      <vt:lpstr>IPF</vt:lpstr>
      <vt:lpstr>CProg</vt:lpstr>
      <vt:lpstr>PyPI</vt:lpstr>
      <vt:lpstr>IR</vt:lpstr>
      <vt:lpstr>Esq Bur</vt:lpstr>
      <vt:lpstr>Rel Cta Banc</vt:lpstr>
      <vt:lpstr>Ayudas</vt:lpstr>
      <vt:lpstr>Gto Federalizado</vt:lpstr>
      <vt:lpstr>Cta Banc</vt:lpstr>
      <vt:lpstr>Conc Bancomer</vt:lpstr>
      <vt:lpstr>Conc Santander</vt:lpstr>
      <vt:lpstr>Conc Santander Dls</vt:lpstr>
      <vt:lpstr>BMu</vt:lpstr>
      <vt:lpstr>BInmu</vt:lpstr>
      <vt:lpstr>BInmu!Área_de_impresión</vt:lpstr>
      <vt:lpstr>BMu!Área_de_impresión</vt:lpstr>
      <vt:lpstr>'Conc Bancomer'!Área_de_impresión</vt:lpstr>
      <vt:lpstr>'Conc Santander'!Área_de_impresión</vt:lpstr>
      <vt:lpstr>'Conc Santander Dls'!Área_de_impresión</vt:lpstr>
      <vt:lpstr>'Cta Banc'!Área_de_impresión</vt:lpstr>
      <vt:lpstr>EA!Área_de_impresión</vt:lpstr>
      <vt:lpstr>EAA!Área_de_impresión</vt:lpstr>
      <vt:lpstr>EADP!Área_de_impresión</vt:lpstr>
      <vt:lpstr>EAI!Área_de_impresión</vt:lpstr>
      <vt:lpstr>ECSF!Área_de_impresión</vt:lpstr>
      <vt:lpstr>EFE!Área_de_impresión</vt:lpstr>
      <vt:lpstr>EN!Área_de_impresión</vt:lpstr>
      <vt:lpstr>ESF!Área_de_impresión</vt:lpstr>
      <vt:lpstr>EVHP!Área_de_impresión</vt:lpstr>
      <vt:lpstr>'Gto Federalizado'!Área_de_impresión</vt:lpstr>
      <vt:lpstr>ID!Área_de_impresión</vt:lpstr>
      <vt:lpstr>IPF!Área_de_impresión</vt:lpstr>
      <vt:lpstr>NOTAS!Área_de_impresión</vt:lpstr>
      <vt:lpstr>PC!Área_de_impresión</vt:lpstr>
      <vt:lpstr>'Rel Cta Banc'!Área_de_impresión</vt:lpstr>
    </vt:vector>
  </TitlesOfParts>
  <Company>Secretaria de Hacienda y Credito Publico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teresita_quezada</dc:creator>
  <cp:lastModifiedBy>HP Mini</cp:lastModifiedBy>
  <cp:lastPrinted>2017-10-17T15:51:09Z</cp:lastPrinted>
  <dcterms:created xsi:type="dcterms:W3CDTF">2014-01-27T16:27:43Z</dcterms:created>
  <dcterms:modified xsi:type="dcterms:W3CDTF">2018-04-12T05:56:16Z</dcterms:modified>
</cp:coreProperties>
</file>