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win02\DGA\JP\CCP\INFORMACION FINANCIERA\PAG INTERNET\INFORMES TRIMESTRALES\2017 T2\"/>
    </mc:Choice>
  </mc:AlternateContent>
  <bookViews>
    <workbookView xWindow="975" yWindow="0" windowWidth="19515" windowHeight="7740"/>
  </bookViews>
  <sheets>
    <sheet name="CRI" sheetId="1" r:id="rId1"/>
  </sheets>
  <definedNames>
    <definedName name="_xlnm.Print_Area" localSheetId="0">CRI!$A$1:$I$28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I17" i="1" s="1"/>
  <c r="E17" i="1"/>
  <c r="I16" i="1"/>
  <c r="H16" i="1"/>
  <c r="E16" i="1"/>
  <c r="H15" i="1"/>
  <c r="I15" i="1" s="1"/>
  <c r="E15" i="1"/>
  <c r="I14" i="1"/>
  <c r="H14" i="1"/>
  <c r="E14" i="1"/>
  <c r="H13" i="1"/>
  <c r="I13" i="1" s="1"/>
  <c r="E13" i="1"/>
  <c r="I12" i="1"/>
  <c r="H12" i="1"/>
  <c r="E12" i="1"/>
  <c r="H11" i="1"/>
  <c r="I11" i="1" s="1"/>
  <c r="E11" i="1"/>
  <c r="I10" i="1"/>
  <c r="H10" i="1"/>
  <c r="E10" i="1"/>
  <c r="H9" i="1"/>
  <c r="I9" i="1" s="1"/>
  <c r="E9" i="1"/>
  <c r="I8" i="1"/>
  <c r="H8" i="1"/>
  <c r="E8" i="1"/>
  <c r="H7" i="1"/>
  <c r="I7" i="1" s="1"/>
  <c r="E7" i="1"/>
  <c r="I6" i="1"/>
  <c r="H6" i="1"/>
  <c r="E6" i="1"/>
  <c r="H5" i="1"/>
  <c r="I5" i="1" s="1"/>
  <c r="E5" i="1"/>
  <c r="I4" i="1"/>
  <c r="H4" i="1"/>
  <c r="E4" i="1"/>
  <c r="E3" i="1" s="1"/>
  <c r="H3" i="1"/>
  <c r="I3" i="1" s="1"/>
  <c r="G3" i="1"/>
  <c r="F3" i="1"/>
  <c r="D3" i="1"/>
  <c r="C3" i="1"/>
</calcChain>
</file>

<file path=xl/sharedStrings.xml><?xml version="1.0" encoding="utf-8"?>
<sst xmlns="http://schemas.openxmlformats.org/spreadsheetml/2006/main" count="32" uniqueCount="30">
  <si>
    <t>COMISION ESTATAL DEL AGUA DE GUANAJUATO
ESTADO ANALÍTICO DE INGRESOS POR RUBRO
DEL 1 DE ENERO AL AL 30 DE JUNIO DEL 2017</t>
  </si>
  <si>
    <t>CRI</t>
  </si>
  <si>
    <t>CONCEPTO</t>
  </si>
  <si>
    <t>ESTIMADO</t>
  </si>
  <si>
    <t>AMPLIACIONES Y REDUCCIONES</t>
  </si>
  <si>
    <t>MODIFICADO</t>
  </si>
  <si>
    <t>DEVENGADO</t>
  </si>
  <si>
    <t>RECAUDADO</t>
  </si>
  <si>
    <t>DIFERENCIA</t>
  </si>
  <si>
    <t>EXCEDENTES</t>
  </si>
  <si>
    <t>PRESUPUESTO DE INGRESOS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</si>
  <si>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</si>
  <si>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</si>
  <si>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</si>
  <si>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</si>
  <si>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</si>
  <si>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</si>
  <si>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</si>
  <si>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</si>
  <si>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</si>
  <si>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</si>
  <si>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</si>
  <si>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00</t>
  </si>
  <si>
    <t>Ingresos Derivados de Financiamientos</t>
  </si>
  <si>
    <t>_____________________________________________________</t>
  </si>
  <si>
    <t>______________                   ________________</t>
  </si>
  <si>
    <t>Arq. Ma. Concepción Eugenia Gutiérrez García</t>
  </si>
  <si>
    <t>C.P. Jorge Alberto Riveroll González</t>
  </si>
  <si>
    <t>Directora General de la CEA</t>
  </si>
  <si>
    <t>Director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</si>
</sst>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9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43" fontId="1" fillId="0" borderId="0" applyFont="0" applyFill="0" applyBorder="0" applyAlignment="0" applyProtection="0"/>
    <xf numFmtId="0" fontId="1" fillId="0" borderId="0"/>
  </cellStyleXfs>
  <cellXfs count="2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vertical="top"/>
    </xf>
    <xf numFmtId="0" fontId="2" fillId="2" borderId="4" xfId="1" applyFont="1" applyFill="1" applyBorder="1" applyAlignment="1" applyProtection="1">
      <alignment horizontal="center" vertical="center"/>
    </xf>
    <xf numFmtId="0" fontId="2" fillId="2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2" fillId="0" borderId="6" xfId="2" applyFont="1" applyBorder="1" applyAlignment="1" applyProtection="1">
      <alignment horizontal="center" vertical="top"/>
    </xf>
    <xf numFmtId="0" fontId="3" fillId="0" borderId="0" xfId="1" applyFont="1" applyFill="1" applyBorder="1" applyAlignment="1" applyProtection="1">
      <alignment vertical="top" wrapText="1"/>
    </xf>
    <xf numFmtId="4" fontId="3" fillId="0" borderId="0" xfId="1" applyNumberFormat="1" applyFont="1" applyFill="1" applyBorder="1" applyAlignment="1" applyProtection="1">
      <alignment vertical="top"/>
      <protection locked="0"/>
    </xf>
    <xf numFmtId="4" fontId="3" fillId="0" borderId="7" xfId="1" applyNumberFormat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/>
    </xf>
    <xf numFmtId="0" fontId="4" fillId="0" borderId="6" xfId="1" applyFont="1" applyFill="1" applyBorder="1" applyAlignment="1" applyProtection="1">
      <alignment horizontal="center" vertical="top"/>
    </xf>
    <xf numFmtId="4" fontId="4" fillId="0" borderId="0" xfId="1" applyNumberFormat="1" applyFont="1" applyFill="1" applyBorder="1" applyAlignment="1" applyProtection="1">
      <alignment vertical="top"/>
      <protection locked="0"/>
    </xf>
    <xf numFmtId="4" fontId="4" fillId="0" borderId="7" xfId="1" applyNumberFormat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horizontal="left" vertical="top" indent="1"/>
    </xf>
    <xf numFmtId="0" fontId="4" fillId="0" borderId="8" xfId="1" quotePrefix="1" applyFont="1" applyFill="1" applyBorder="1" applyAlignment="1" applyProtection="1">
      <alignment horizontal="center" vertical="top"/>
    </xf>
    <xf numFmtId="0" fontId="4" fillId="0" borderId="9" xfId="1" applyFont="1" applyFill="1" applyBorder="1" applyAlignment="1" applyProtection="1">
      <alignment vertical="top"/>
    </xf>
    <xf numFmtId="4" fontId="4" fillId="0" borderId="9" xfId="1" applyNumberFormat="1" applyFont="1" applyFill="1" applyBorder="1" applyAlignment="1" applyProtection="1">
      <alignment vertical="top"/>
      <protection locked="0"/>
    </xf>
    <xf numFmtId="4" fontId="4" fillId="0" borderId="10" xfId="1" applyNumberFormat="1" applyFont="1" applyFill="1" applyBorder="1" applyAlignment="1" applyProtection="1">
      <alignment vertical="top"/>
      <protection locked="0"/>
    </xf>
    <xf numFmtId="43" fontId="6" fillId="3" borderId="0" xfId="3" applyFont="1" applyFill="1" applyBorder="1" applyAlignment="1" applyProtection="1">
      <alignment horizontal="center"/>
      <protection locked="0"/>
    </xf>
    <xf numFmtId="0" fontId="7" fillId="3" borderId="0" xfId="4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0" fontId="8" fillId="3" borderId="0" xfId="4" applyFont="1" applyFill="1" applyBorder="1" applyAlignment="1" applyProtection="1">
      <alignment horizontal="center"/>
      <protection locked="0"/>
    </xf>
  </cellXfs>
  <cellStyles count="5">
    <cellStyle name="Millares 4 3" xfId="3"/>
    <cellStyle name="Normal" xfId="0" builtinId="0"/>
    <cellStyle name="Normal 2 14" xfId="1"/>
    <cellStyle name="Normal 2 2" xfId="2"/>
    <cellStyle name="Normal 8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pane ySplit="2" topLeftCell="A3" activePane="bottomLeft" state="frozen"/>
      <selection pane="bottomLeft" activeCell="C3" sqref="C3:I18"/>
    </sheetView>
  </sheetViews>
  <sheetFormatPr baseColWidth="10" defaultRowHeight="11.25" x14ac:dyDescent="0.25"/>
  <cols>
    <col min="1" max="1" width="7.5703125" style="13" customWidth="1"/>
    <col min="2" max="2" width="43.5703125" style="13" customWidth="1"/>
    <col min="3" max="9" width="15.28515625" style="13" customWidth="1"/>
    <col min="10" max="16384" width="11.42578125" style="24"/>
  </cols>
  <sheetData>
    <row r="1" spans="1:9" s="4" customFormat="1" ht="35.1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s="8" customFormat="1" ht="24.95" customHeight="1" x14ac:dyDescent="0.25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7" t="s">
        <v>9</v>
      </c>
    </row>
    <row r="3" spans="1:9" s="13" customFormat="1" x14ac:dyDescent="0.25">
      <c r="A3" s="9">
        <v>90001</v>
      </c>
      <c r="B3" s="10" t="s">
        <v>10</v>
      </c>
      <c r="C3" s="11">
        <f>SUM(C4:C8)+C11+SUM(C14:C17)</f>
        <v>517286099.54000002</v>
      </c>
      <c r="D3" s="11">
        <f>SUM(D4:D8)+D11+SUM(D14:D17)</f>
        <v>306594963.46000004</v>
      </c>
      <c r="E3" s="11">
        <f>SUM(E4:E8)+E11+SUM(E14:E17)</f>
        <v>823881063</v>
      </c>
      <c r="F3" s="11">
        <f>SUM(F4:F8)+F11+SUM(F14:F17)</f>
        <v>404088198.94000006</v>
      </c>
      <c r="G3" s="11">
        <f>SUM(G4:G8)+G11+SUM(G14:G17)</f>
        <v>404086608.23000002</v>
      </c>
      <c r="H3" s="11">
        <f>+G3-C3</f>
        <v>-113199491.31</v>
      </c>
      <c r="I3" s="12">
        <f>IF(H3&gt;0,H3,0)</f>
        <v>0</v>
      </c>
    </row>
    <row r="4" spans="1:9" s="13" customFormat="1" x14ac:dyDescent="0.25">
      <c r="A4" s="14">
        <v>10</v>
      </c>
      <c r="B4" s="13" t="s">
        <v>11</v>
      </c>
      <c r="C4" s="15">
        <v>0</v>
      </c>
      <c r="D4" s="15">
        <v>0</v>
      </c>
      <c r="E4" s="15">
        <f>D4+C4</f>
        <v>0</v>
      </c>
      <c r="F4" s="15">
        <v>0</v>
      </c>
      <c r="G4" s="15">
        <v>0</v>
      </c>
      <c r="H4" s="15">
        <f t="shared" ref="H4:H15" si="0">+G4-C4</f>
        <v>0</v>
      </c>
      <c r="I4" s="16">
        <f>IF(H4&gt;0,H4,0)</f>
        <v>0</v>
      </c>
    </row>
    <row r="5" spans="1:9" s="13" customFormat="1" x14ac:dyDescent="0.25">
      <c r="A5" s="14">
        <v>20</v>
      </c>
      <c r="B5" s="13" t="s">
        <v>12</v>
      </c>
      <c r="C5" s="15">
        <v>0</v>
      </c>
      <c r="D5" s="15">
        <v>0</v>
      </c>
      <c r="E5" s="15">
        <f t="shared" ref="E5:E15" si="1">D5+C5</f>
        <v>0</v>
      </c>
      <c r="F5" s="15">
        <v>0</v>
      </c>
      <c r="G5" s="15">
        <v>0</v>
      </c>
      <c r="H5" s="15">
        <f t="shared" si="0"/>
        <v>0</v>
      </c>
      <c r="I5" s="16">
        <f t="shared" ref="I5:I15" si="2">IF(H5&gt;0,H5,0)</f>
        <v>0</v>
      </c>
    </row>
    <row r="6" spans="1:9" s="13" customFormat="1" x14ac:dyDescent="0.25">
      <c r="A6" s="14">
        <v>30</v>
      </c>
      <c r="B6" s="13" t="s">
        <v>13</v>
      </c>
      <c r="C6" s="15">
        <v>0</v>
      </c>
      <c r="D6" s="15">
        <v>0</v>
      </c>
      <c r="E6" s="15">
        <f t="shared" si="1"/>
        <v>0</v>
      </c>
      <c r="F6" s="15">
        <v>0</v>
      </c>
      <c r="G6" s="15">
        <v>0</v>
      </c>
      <c r="H6" s="15">
        <f t="shared" si="0"/>
        <v>0</v>
      </c>
      <c r="I6" s="16">
        <f t="shared" si="2"/>
        <v>0</v>
      </c>
    </row>
    <row r="7" spans="1:9" s="13" customFormat="1" x14ac:dyDescent="0.25">
      <c r="A7" s="14">
        <v>40</v>
      </c>
      <c r="B7" s="13" t="s">
        <v>14</v>
      </c>
      <c r="C7" s="15">
        <v>0</v>
      </c>
      <c r="D7" s="15">
        <v>0</v>
      </c>
      <c r="E7" s="15">
        <f t="shared" si="1"/>
        <v>0</v>
      </c>
      <c r="F7" s="15">
        <v>0</v>
      </c>
      <c r="G7" s="15">
        <v>0</v>
      </c>
      <c r="H7" s="15">
        <f t="shared" si="0"/>
        <v>0</v>
      </c>
      <c r="I7" s="16">
        <f t="shared" si="2"/>
        <v>0</v>
      </c>
    </row>
    <row r="8" spans="1:9" s="13" customFormat="1" x14ac:dyDescent="0.25">
      <c r="A8" s="14">
        <v>50</v>
      </c>
      <c r="B8" s="13" t="s">
        <v>15</v>
      </c>
      <c r="C8" s="15">
        <v>1200000</v>
      </c>
      <c r="D8" s="15">
        <v>834052.53</v>
      </c>
      <c r="E8" s="15">
        <f t="shared" si="1"/>
        <v>2034052.53</v>
      </c>
      <c r="F8" s="15">
        <v>2034052.53</v>
      </c>
      <c r="G8" s="15">
        <v>2034052.53</v>
      </c>
      <c r="H8" s="15">
        <f t="shared" si="0"/>
        <v>834052.53</v>
      </c>
      <c r="I8" s="16">
        <f t="shared" si="2"/>
        <v>834052.53</v>
      </c>
    </row>
    <row r="9" spans="1:9" s="13" customFormat="1" x14ac:dyDescent="0.25">
      <c r="A9" s="14">
        <v>51</v>
      </c>
      <c r="B9" s="17" t="s">
        <v>16</v>
      </c>
      <c r="C9" s="15">
        <v>1200000</v>
      </c>
      <c r="D9" s="15">
        <v>834052.53</v>
      </c>
      <c r="E9" s="15">
        <f t="shared" si="1"/>
        <v>2034052.53</v>
      </c>
      <c r="F9" s="15">
        <v>2034052.53</v>
      </c>
      <c r="G9" s="15">
        <v>2034052.53</v>
      </c>
      <c r="H9" s="15">
        <f t="shared" si="0"/>
        <v>834052.53</v>
      </c>
      <c r="I9" s="16">
        <f t="shared" si="2"/>
        <v>834052.53</v>
      </c>
    </row>
    <row r="10" spans="1:9" s="13" customFormat="1" x14ac:dyDescent="0.25">
      <c r="A10" s="14">
        <v>52</v>
      </c>
      <c r="B10" s="17" t="s">
        <v>17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0"/>
        <v>0</v>
      </c>
      <c r="I10" s="16">
        <f t="shared" si="2"/>
        <v>0</v>
      </c>
    </row>
    <row r="11" spans="1:9" s="13" customFormat="1" x14ac:dyDescent="0.25">
      <c r="A11" s="14">
        <v>60</v>
      </c>
      <c r="B11" s="13" t="s">
        <v>18</v>
      </c>
      <c r="C11" s="15">
        <v>350000</v>
      </c>
      <c r="D11" s="15">
        <v>106877425.14</v>
      </c>
      <c r="E11" s="15">
        <f t="shared" si="1"/>
        <v>107227425.14</v>
      </c>
      <c r="F11" s="15">
        <v>98283635.379999995</v>
      </c>
      <c r="G11" s="15">
        <v>98282044.670000002</v>
      </c>
      <c r="H11" s="15">
        <f t="shared" si="0"/>
        <v>97932044.670000002</v>
      </c>
      <c r="I11" s="16">
        <f t="shared" si="2"/>
        <v>97932044.670000002</v>
      </c>
    </row>
    <row r="12" spans="1:9" s="13" customFormat="1" x14ac:dyDescent="0.25">
      <c r="A12" s="14">
        <v>61</v>
      </c>
      <c r="B12" s="17" t="s">
        <v>16</v>
      </c>
      <c r="C12" s="15">
        <v>350000</v>
      </c>
      <c r="D12" s="15">
        <v>106877425.14</v>
      </c>
      <c r="E12" s="15">
        <f t="shared" si="1"/>
        <v>107227425.14</v>
      </c>
      <c r="F12" s="15">
        <v>98283635.379999995</v>
      </c>
      <c r="G12" s="15">
        <v>98282044.670000002</v>
      </c>
      <c r="H12" s="15">
        <f t="shared" si="0"/>
        <v>97932044.670000002</v>
      </c>
      <c r="I12" s="16">
        <f t="shared" si="2"/>
        <v>97932044.670000002</v>
      </c>
    </row>
    <row r="13" spans="1:9" s="13" customFormat="1" x14ac:dyDescent="0.25">
      <c r="A13" s="14">
        <v>62</v>
      </c>
      <c r="B13" s="17" t="s">
        <v>17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0"/>
        <v>0</v>
      </c>
      <c r="I13" s="16">
        <f t="shared" si="2"/>
        <v>0</v>
      </c>
    </row>
    <row r="14" spans="1:9" s="13" customFormat="1" x14ac:dyDescent="0.25">
      <c r="A14" s="14">
        <v>70</v>
      </c>
      <c r="B14" s="13" t="s">
        <v>19</v>
      </c>
      <c r="C14" s="15">
        <v>725000</v>
      </c>
      <c r="D14" s="15">
        <v>38500.74</v>
      </c>
      <c r="E14" s="15">
        <f t="shared" si="1"/>
        <v>763500.74</v>
      </c>
      <c r="F14" s="15">
        <v>386086.93</v>
      </c>
      <c r="G14" s="15">
        <v>386086.93</v>
      </c>
      <c r="H14" s="15">
        <f t="shared" si="0"/>
        <v>-338913.07</v>
      </c>
      <c r="I14" s="16">
        <f t="shared" si="2"/>
        <v>0</v>
      </c>
    </row>
    <row r="15" spans="1:9" s="13" customFormat="1" x14ac:dyDescent="0.25">
      <c r="A15" s="14">
        <v>80</v>
      </c>
      <c r="B15" s="13" t="s">
        <v>20</v>
      </c>
      <c r="C15" s="15">
        <v>246417420.86000001</v>
      </c>
      <c r="D15" s="15">
        <v>69929090.540000007</v>
      </c>
      <c r="E15" s="15">
        <f t="shared" si="1"/>
        <v>316346511.40000004</v>
      </c>
      <c r="F15" s="15">
        <v>140342189.83000001</v>
      </c>
      <c r="G15" s="15">
        <v>140342189.83000001</v>
      </c>
      <c r="H15" s="15">
        <f t="shared" si="0"/>
        <v>-106075231.03</v>
      </c>
      <c r="I15" s="16">
        <f t="shared" si="2"/>
        <v>0</v>
      </c>
    </row>
    <row r="16" spans="1:9" s="13" customFormat="1" x14ac:dyDescent="0.25">
      <c r="A16" s="14">
        <v>90</v>
      </c>
      <c r="B16" s="13" t="s">
        <v>21</v>
      </c>
      <c r="C16" s="15">
        <v>268593678.68000001</v>
      </c>
      <c r="D16" s="15">
        <v>128915894.51000001</v>
      </c>
      <c r="E16" s="15">
        <f>D16+C16</f>
        <v>397509573.19</v>
      </c>
      <c r="F16" s="15">
        <v>163042234.27000001</v>
      </c>
      <c r="G16" s="15">
        <v>163042234.27000001</v>
      </c>
      <c r="H16" s="15">
        <f>+G16-C16</f>
        <v>-105551444.41</v>
      </c>
      <c r="I16" s="16">
        <f>IF(H16&gt;0,H16,0)</f>
        <v>0</v>
      </c>
    </row>
    <row r="17" spans="1:9" s="13" customFormat="1" x14ac:dyDescent="0.25">
      <c r="A17" s="18" t="s">
        <v>22</v>
      </c>
      <c r="B17" s="19" t="s">
        <v>23</v>
      </c>
      <c r="C17" s="20">
        <v>0</v>
      </c>
      <c r="D17" s="20">
        <v>0</v>
      </c>
      <c r="E17" s="20">
        <f>D17+C17</f>
        <v>0</v>
      </c>
      <c r="F17" s="20">
        <v>0</v>
      </c>
      <c r="G17" s="20">
        <v>0</v>
      </c>
      <c r="H17" s="20">
        <f>+G17-C17</f>
        <v>0</v>
      </c>
      <c r="I17" s="21">
        <f>IF(H17&gt;0,H17,0)</f>
        <v>0</v>
      </c>
    </row>
    <row r="25" spans="1:9" ht="12" x14ac:dyDescent="0.2">
      <c r="B25" s="22" t="s">
        <v>24</v>
      </c>
      <c r="F25" s="23" t="s">
        <v>25</v>
      </c>
    </row>
    <row r="26" spans="1:9" ht="12" x14ac:dyDescent="0.2">
      <c r="B26" s="22" t="s">
        <v>26</v>
      </c>
      <c r="F26" s="25" t="s">
        <v>27</v>
      </c>
    </row>
    <row r="27" spans="1:9" ht="12" x14ac:dyDescent="0.2">
      <c r="B27" s="22" t="s">
        <v>28</v>
      </c>
      <c r="F27" s="25" t="s">
        <v>29</v>
      </c>
    </row>
  </sheetData>
  <mergeCells count="1">
    <mergeCell ref="A1:I1"/>
  </mergeCells>
  <dataValidations count="9">
    <dataValidation allowBlank="1" showInputMessage="1" showErrorMessage="1" prompt="Se refiere al código asignado por el CONAC de acuerdo a la estructura del Clasificador por Rubros de Ingreso. (DOF-2-ene-13). A dos dígitos." sqref="A2"/>
    <dataValidation allowBlank="1" showInputMessage="1" showErrorMessage="1" prompt="Sólo aplica cuando el importe de la columna de diferencia sea mayor a cero" sqref="I2"/>
    <dataValidation allowBlank="1" showInputMessage="1" showErrorMessage="1" prompt="Recaudado menos estimado" sqref="H2"/>
    <dataValidation allowBlank="1" showInputMessage="1" showErrorMessage="1" prompt="Se refiere al nombre que se asigna a cada uno de los desagregados que se señalan." sqref="B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Las modificaciones realizadas al Pronóstico de Ingresos " sqref="D2"/>
  </dataValidations>
  <pageMargins left="0.7" right="0.7" top="0.75" bottom="0.75" header="0.3" footer="0.3"/>
  <pageSetup orientation="portrait" r:id="rId1"/>
  <ignoredErrors>
    <ignoredError sqref="C3:I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CRI</vt:lpstr>
      <vt:lpstr>CRI!Área_de_impresión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Pablo Chavez Vargas</dc:creator>
  <cp:lastModifiedBy>Juan Pablo Chavez Vargas</cp:lastModifiedBy>
  <dcterms:created xsi:type="dcterms:W3CDTF">2017-09-30T21:47:42Z</dcterms:created>
  <dcterms:modified xsi:type="dcterms:W3CDTF">2017-09-30T21:49:08Z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