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1\"/>
    </mc:Choice>
  </mc:AlternateContent>
  <bookViews>
    <workbookView xWindow="975" yWindow="0" windowWidth="19515" windowHeight="7740"/>
  </bookViews>
  <sheets>
    <sheet name="COG " sheetId="1" r:id="rId1"/>
  </sheets>
  <externalReferences>
    <externalReference r:id="rId2"/>
  </externalReferences>
  <definedNames>
    <definedName name="_xlnm.Print_Area" localSheetId="0">'COG '!$B$2:$K$61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K44" i="1" s="1"/>
  <c r="F43" i="1"/>
  <c r="K43" i="1" s="1"/>
  <c r="J42" i="1"/>
  <c r="J45" i="1" s="1"/>
  <c r="I42" i="1"/>
  <c r="I45" i="1" s="1"/>
  <c r="H42" i="1"/>
  <c r="H45" i="1" s="1"/>
  <c r="H54" i="1" s="1"/>
  <c r="G42" i="1"/>
  <c r="G45" i="1" s="1"/>
  <c r="G54" i="1" s="1"/>
  <c r="E42" i="1"/>
  <c r="E45" i="1" s="1"/>
  <c r="E54" i="1" s="1"/>
  <c r="D42" i="1"/>
  <c r="D45" i="1" s="1"/>
  <c r="D54" i="1" s="1"/>
  <c r="F41" i="1"/>
  <c r="K41" i="1" s="1"/>
  <c r="F40" i="1"/>
  <c r="K40" i="1" s="1"/>
  <c r="J39" i="1"/>
  <c r="I39" i="1"/>
  <c r="H39" i="1"/>
  <c r="G39" i="1"/>
  <c r="E39" i="1"/>
  <c r="D39" i="1"/>
  <c r="F39" i="1" s="1"/>
  <c r="K39" i="1" s="1"/>
  <c r="F38" i="1"/>
  <c r="K38" i="1" s="1"/>
  <c r="J37" i="1"/>
  <c r="I37" i="1"/>
  <c r="H37" i="1"/>
  <c r="G37" i="1"/>
  <c r="E37" i="1"/>
  <c r="D37" i="1"/>
  <c r="F37" i="1" s="1"/>
  <c r="K37" i="1" s="1"/>
  <c r="F36" i="1"/>
  <c r="K36" i="1" s="1"/>
  <c r="F35" i="1"/>
  <c r="K35" i="1" s="1"/>
  <c r="J34" i="1"/>
  <c r="I34" i="1"/>
  <c r="H34" i="1"/>
  <c r="G34" i="1"/>
  <c r="E34" i="1"/>
  <c r="D34" i="1"/>
  <c r="F34" i="1" s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J24" i="1"/>
  <c r="I24" i="1"/>
  <c r="H24" i="1"/>
  <c r="G24" i="1"/>
  <c r="F24" i="1"/>
  <c r="K24" i="1" s="1"/>
  <c r="E24" i="1"/>
  <c r="D24" i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J17" i="1"/>
  <c r="I17" i="1"/>
  <c r="H17" i="1"/>
  <c r="G17" i="1"/>
  <c r="E17" i="1"/>
  <c r="D17" i="1"/>
  <c r="F17" i="1" s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J10" i="1"/>
  <c r="I10" i="1"/>
  <c r="H10" i="1"/>
  <c r="G10" i="1"/>
  <c r="E10" i="1"/>
  <c r="D10" i="1"/>
  <c r="F10" i="1" s="1"/>
  <c r="K10" i="1" s="1"/>
  <c r="F42" i="1" l="1"/>
  <c r="K42" i="1" l="1"/>
  <c r="K45" i="1" s="1"/>
  <c r="K54" i="1" s="1"/>
  <c r="F45" i="1"/>
  <c r="F54" i="1" s="1"/>
</calcChain>
</file>

<file path=xl/sharedStrings.xml><?xml version="1.0" encoding="utf-8"?>
<sst xmlns="http://schemas.openxmlformats.org/spreadsheetml/2006/main" count="57" uniqueCount="57">
  <si>
    <t>Clasificación por Objeto del Gasto (Capítulo y Concepto)</t>
  </si>
  <si>
    <t>Del 1 de enero al 31 de marzo 2017</t>
  </si>
  <si>
    <t>Ente Público:</t>
  </si>
  <si>
    <t xml:space="preserve">                                             Comisión Estatal del Agua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</si>
  <si>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</si>
  <si>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</si>
  <si>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</si>
  <si>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</si>
  <si>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</si>
  <si>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</si>
  <si>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</si>
  <si>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</si>
  <si>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</si>
  <si>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</si>
  <si>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</si>
  <si>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</si>
  <si>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</si>
  <si>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</si>
  <si>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</si>
  <si>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</si>
  <si>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</si>
  <si>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</si>
  <si>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</si>
  <si>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</si>
  <si>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</si>
  <si>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</t>
  </si>
  <si>
    <t>Materiales y artículos de construcción y reparación</t>
  </si>
  <si>
    <t>Productos Químicos, farmacéuticos y de laboratorio</t>
  </si>
  <si>
    <t>Combustibles, lubricantes y aditivos</t>
  </si>
  <si>
    <t>Herramientas, Refacciones y accesorios menores</t>
  </si>
  <si>
    <t>Servicios Generales</t>
  </si>
  <si>
    <t>Servicios Básicos</t>
  </si>
  <si>
    <t xml:space="preserve">Servicios de Arrendamiento </t>
  </si>
  <si>
    <t>Servicios profesionales, cinetíficos,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</si>
  <si>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</si>
  <si>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</si>
  <si>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</si>
  <si>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</si>
  <si>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</si>
  <si>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</si>
  <si>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</si>
  <si>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Público</t>
  </si>
  <si>
    <t>Pensiones y Jubilaciones</t>
  </si>
  <si>
    <t>Bienes Muebles, Inmuebles e Intangibles</t>
  </si>
  <si>
    <t>Mobiliario y Equipo de Administración</t>
  </si>
  <si>
    <t>Inversión Pública</t>
  </si>
  <si>
    <t>Obra Pública en Bienes de Dominio Público</t>
  </si>
  <si>
    <t xml:space="preserve">Proyectos Productivos y Acciones de Fomento </t>
  </si>
  <si>
    <t>Inversiones Financieras y Otras Provisiones</t>
  </si>
  <si>
    <t>Inversiones en Fideicomisos, mandatos y contratos análogos</t>
  </si>
  <si>
    <t>Provisiones para contingencias y otras erogaciones especiales</t>
  </si>
  <si>
    <t>Total del Gasto</t>
  </si>
  <si>
    <t>Bajo protesta de decir verdad declaramos que los Estados Financieros y sus Notas son razonablemente correctos y responsabilidad del emisor</t>
  </si>
  <si>
    <t>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</si>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</sst>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7" xfId="0" applyNumberFormat="1" applyFont="1" applyFill="1" applyBorder="1" applyAlignment="1" applyProtection="1">
      <protection locked="0"/>
    </xf>
    <xf numFmtId="0" fontId="3" fillId="0" borderId="7" xfId="0" applyFont="1" applyFill="1" applyBorder="1" applyAlignment="1"/>
    <xf numFmtId="0" fontId="2" fillId="0" borderId="7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10" xfId="1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10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164" fontId="3" fillId="0" borderId="9" xfId="1" applyNumberFormat="1" applyFont="1" applyFill="1" applyBorder="1" applyAlignment="1">
      <alignment vertical="center" wrapText="1"/>
    </xf>
    <xf numFmtId="0" fontId="3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Border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P/CCP/INFORMACION%20FINANCIERA/2017/1ER%20TRIMESTRE/03%202017/CUENTA%20PUBLICA%20DGCG/2017%2003%20Cuenta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OG "/>
      <sheetName val="CTG"/>
      <sheetName val="CFG"/>
      <sheetName val="End Neto"/>
      <sheetName val="ID"/>
      <sheetName val="Post Fiscal"/>
      <sheetName val="CProg"/>
      <sheetName val="PyPI"/>
      <sheetName val="IR"/>
      <sheetName val="Hoja1"/>
      <sheetName val="Rel Cta Banc"/>
      <sheetName val="Esq Bur"/>
      <sheetName val="BMu"/>
      <sheetName val="BMu2"/>
      <sheetName val="BInmu2"/>
      <sheetName val="Ayudas"/>
      <sheetName val="Gto Federalizado"/>
      <sheetName val="ingreso"/>
      <sheetName val="EAI (2)"/>
      <sheetName val="CRI"/>
      <sheetName val="C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517286099.54000002</v>
          </cell>
          <cell r="E21">
            <v>233898074.97</v>
          </cell>
          <cell r="F21">
            <v>751184174.50999999</v>
          </cell>
          <cell r="G21">
            <v>166520705.71000001</v>
          </cell>
          <cell r="H21">
            <v>55950448.030000001</v>
          </cell>
          <cell r="K21">
            <v>695233726.48000002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K61"/>
  <sheetViews>
    <sheetView showGridLines="0" tabSelected="1" zoomScale="65" zoomScaleNormal="65" workbookViewId="0">
      <selection activeCell="F32" sqref="F32"/>
    </sheetView>
  </sheetViews>
  <sheetFormatPr baseColWidth="10" defaultRowHeight="12.75" x14ac:dyDescent="0.2"/>
  <cols>
    <col min="1" max="1" width="2.42578125" style="1" customWidth="1"/>
    <col min="2" max="2" width="4.5703125" style="1" customWidth="1"/>
    <col min="3" max="3" width="56.28515625" style="1" customWidth="1"/>
    <col min="4" max="6" width="21.28515625" style="1" customWidth="1"/>
    <col min="7" max="11" width="20" style="1" customWidth="1"/>
    <col min="12" max="12" width="3.7109375" style="1" customWidth="1"/>
    <col min="13" max="16384" width="11.42578125" style="1"/>
  </cols>
  <sheetData>
    <row r="1" spans="2:11" ht="11.25" customHeight="1" x14ac:dyDescent="0.2"/>
    <row r="2" spans="2:11" ht="12.75" customHeight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ht="13.5" customHeight="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0.75" customHeight="1" x14ac:dyDescent="0.2">
      <c r="B4" s="8"/>
      <c r="C4" s="9"/>
      <c r="D4" s="9"/>
      <c r="E4" s="9"/>
      <c r="F4" s="9"/>
      <c r="G4" s="9"/>
      <c r="H4" s="9"/>
      <c r="I4" s="9"/>
      <c r="J4" s="9"/>
      <c r="K4" s="10"/>
    </row>
    <row r="5" spans="2:11" ht="18" customHeight="1" x14ac:dyDescent="0.2">
      <c r="C5" s="11" t="s">
        <v>2</v>
      </c>
      <c r="D5" s="12" t="s">
        <v>3</v>
      </c>
      <c r="E5" s="13"/>
      <c r="F5" s="12"/>
      <c r="G5" s="12"/>
      <c r="H5" s="14"/>
      <c r="I5" s="14"/>
      <c r="J5" s="14"/>
    </row>
    <row r="6" spans="2:11" ht="2.25" customHeight="1" x14ac:dyDescent="0.2"/>
    <row r="7" spans="2:11" x14ac:dyDescent="0.2">
      <c r="B7" s="15" t="s">
        <v>4</v>
      </c>
      <c r="C7" s="15"/>
      <c r="D7" s="16" t="s">
        <v>5</v>
      </c>
      <c r="E7" s="16"/>
      <c r="F7" s="16"/>
      <c r="G7" s="16"/>
      <c r="H7" s="16"/>
      <c r="I7" s="16"/>
      <c r="J7" s="16"/>
      <c r="K7" s="16" t="s">
        <v>6</v>
      </c>
    </row>
    <row r="8" spans="2:11" ht="23.25" customHeight="1" x14ac:dyDescent="0.2">
      <c r="B8" s="15"/>
      <c r="C8" s="15"/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6"/>
    </row>
    <row r="9" spans="2:11" ht="11.25" customHeight="1" x14ac:dyDescent="0.2">
      <c r="B9" s="15"/>
      <c r="C9" s="15"/>
      <c r="D9" s="17">
        <v>1</v>
      </c>
      <c r="E9" s="17">
        <v>2</v>
      </c>
      <c r="F9" s="17" t="s">
        <v>14</v>
      </c>
      <c r="G9" s="17">
        <v>4</v>
      </c>
      <c r="H9" s="17">
        <v>5</v>
      </c>
      <c r="I9" s="17">
        <v>6</v>
      </c>
      <c r="J9" s="17">
        <v>7</v>
      </c>
      <c r="K9" s="17" t="s">
        <v>15</v>
      </c>
    </row>
    <row r="10" spans="2:11" x14ac:dyDescent="0.2">
      <c r="B10" s="18" t="s">
        <v>16</v>
      </c>
      <c r="C10" s="19"/>
      <c r="D10" s="20">
        <f>SUM(D11:D16)</f>
        <v>76195703.680000007</v>
      </c>
      <c r="E10" s="20">
        <f>SUM(E11:E16)</f>
        <v>1931542.74</v>
      </c>
      <c r="F10" s="20">
        <f>+D10+E10</f>
        <v>78127246.420000002</v>
      </c>
      <c r="G10" s="20">
        <f>SUM(G11:G16)</f>
        <v>16863902.59</v>
      </c>
      <c r="H10" s="20">
        <f>SUM(H11:H16)</f>
        <v>16810208.359999999</v>
      </c>
      <c r="I10" s="20">
        <f>SUM(I11:I16)</f>
        <v>16810208.359999999</v>
      </c>
      <c r="J10" s="20">
        <f>SUM(J11:J16)</f>
        <v>16810208.359999999</v>
      </c>
      <c r="K10" s="20">
        <f>+F10-H10</f>
        <v>61317038.060000002</v>
      </c>
    </row>
    <row r="11" spans="2:11" x14ac:dyDescent="0.2">
      <c r="B11" s="21"/>
      <c r="C11" s="22" t="s">
        <v>17</v>
      </c>
      <c r="D11" s="23">
        <v>20000028</v>
      </c>
      <c r="E11" s="23">
        <v>179583.82</v>
      </c>
      <c r="F11" s="23">
        <f t="shared" ref="F11:F41" si="0">+D11+E11</f>
        <v>20179611.82</v>
      </c>
      <c r="G11" s="23">
        <v>5042306.8899999997</v>
      </c>
      <c r="H11" s="23">
        <v>5034649.63</v>
      </c>
      <c r="I11" s="23">
        <v>5034649.63</v>
      </c>
      <c r="J11" s="23">
        <v>5034649.63</v>
      </c>
      <c r="K11" s="23">
        <f t="shared" ref="K11:K44" si="1">+F11-H11</f>
        <v>15144962.190000001</v>
      </c>
    </row>
    <row r="12" spans="2:11" x14ac:dyDescent="0.2">
      <c r="B12" s="21"/>
      <c r="C12" s="24" t="s">
        <v>18</v>
      </c>
      <c r="D12" s="23">
        <v>2358558</v>
      </c>
      <c r="E12" s="23">
        <v>0</v>
      </c>
      <c r="F12" s="23">
        <f t="shared" si="0"/>
        <v>2358558</v>
      </c>
      <c r="G12" s="23">
        <v>346932.13</v>
      </c>
      <c r="H12" s="23">
        <v>343932.12</v>
      </c>
      <c r="I12" s="23">
        <v>343932.12</v>
      </c>
      <c r="J12" s="23">
        <v>343932.12</v>
      </c>
      <c r="K12" s="23">
        <f t="shared" si="1"/>
        <v>2014625.88</v>
      </c>
    </row>
    <row r="13" spans="2:11" x14ac:dyDescent="0.2">
      <c r="B13" s="21"/>
      <c r="C13" s="24" t="s">
        <v>19</v>
      </c>
      <c r="D13" s="23">
        <v>27190908</v>
      </c>
      <c r="E13" s="23">
        <v>550421.75</v>
      </c>
      <c r="F13" s="23">
        <f t="shared" si="0"/>
        <v>27741329.75</v>
      </c>
      <c r="G13" s="23">
        <v>4584042.82</v>
      </c>
      <c r="H13" s="23">
        <v>4577275.96</v>
      </c>
      <c r="I13" s="23">
        <v>4577275.96</v>
      </c>
      <c r="J13" s="23">
        <v>4577275.96</v>
      </c>
      <c r="K13" s="23">
        <f t="shared" si="1"/>
        <v>23164053.789999999</v>
      </c>
    </row>
    <row r="14" spans="2:11" x14ac:dyDescent="0.2">
      <c r="B14" s="21"/>
      <c r="C14" s="24" t="s">
        <v>20</v>
      </c>
      <c r="D14" s="23">
        <v>6858437.6100000003</v>
      </c>
      <c r="E14" s="23">
        <v>-250065.79</v>
      </c>
      <c r="F14" s="23">
        <f t="shared" si="0"/>
        <v>6608371.8200000003</v>
      </c>
      <c r="G14" s="23">
        <v>1662789.99</v>
      </c>
      <c r="H14" s="23">
        <v>1632848.86</v>
      </c>
      <c r="I14" s="23">
        <v>1632848.86</v>
      </c>
      <c r="J14" s="23">
        <v>1632848.86</v>
      </c>
      <c r="K14" s="23">
        <f t="shared" si="1"/>
        <v>4975522.96</v>
      </c>
    </row>
    <row r="15" spans="2:11" x14ac:dyDescent="0.2">
      <c r="B15" s="21"/>
      <c r="C15" s="24" t="s">
        <v>21</v>
      </c>
      <c r="D15" s="23">
        <v>19689477.07</v>
      </c>
      <c r="E15" s="23">
        <v>1451171.13</v>
      </c>
      <c r="F15" s="23">
        <f t="shared" si="0"/>
        <v>21140648.199999999</v>
      </c>
      <c r="G15" s="23">
        <v>5227830.76</v>
      </c>
      <c r="H15" s="23">
        <v>5221501.79</v>
      </c>
      <c r="I15" s="23">
        <v>5221501.79</v>
      </c>
      <c r="J15" s="23">
        <v>5221501.79</v>
      </c>
      <c r="K15" s="23">
        <f t="shared" si="1"/>
        <v>15919146.41</v>
      </c>
    </row>
    <row r="16" spans="2:11" x14ac:dyDescent="0.2">
      <c r="B16" s="21"/>
      <c r="C16" s="24" t="s">
        <v>22</v>
      </c>
      <c r="D16" s="23">
        <v>98295</v>
      </c>
      <c r="E16" s="23">
        <v>431.83</v>
      </c>
      <c r="F16" s="23">
        <f t="shared" si="0"/>
        <v>98726.83</v>
      </c>
      <c r="G16" s="23">
        <v>0</v>
      </c>
      <c r="H16" s="23">
        <v>0</v>
      </c>
      <c r="I16" s="23">
        <v>0</v>
      </c>
      <c r="J16" s="23">
        <v>0</v>
      </c>
      <c r="K16" s="23">
        <f t="shared" si="1"/>
        <v>98726.83</v>
      </c>
    </row>
    <row r="17" spans="2:11" x14ac:dyDescent="0.2">
      <c r="B17" s="18" t="s">
        <v>23</v>
      </c>
      <c r="C17" s="19"/>
      <c r="D17" s="20">
        <f>SUM(D18:D23)</f>
        <v>1297587.21</v>
      </c>
      <c r="E17" s="20">
        <f>SUM(E18:E23)</f>
        <v>2995018.4800000004</v>
      </c>
      <c r="F17" s="20">
        <f>+D17+E17</f>
        <v>4292605.6900000004</v>
      </c>
      <c r="G17" s="20">
        <f>SUM(G18:G23)</f>
        <v>697302.03</v>
      </c>
      <c r="H17" s="20">
        <f>SUM(H18:H23)</f>
        <v>687075.74</v>
      </c>
      <c r="I17" s="20">
        <f>SUM(I18:I23)</f>
        <v>687075.74</v>
      </c>
      <c r="J17" s="20">
        <f>SUM(J18:J23)</f>
        <v>687075.74</v>
      </c>
      <c r="K17" s="20">
        <f t="shared" si="1"/>
        <v>3605529.95</v>
      </c>
    </row>
    <row r="18" spans="2:11" ht="26.25" customHeight="1" x14ac:dyDescent="0.2">
      <c r="B18" s="21"/>
      <c r="C18" s="24" t="s">
        <v>24</v>
      </c>
      <c r="D18" s="23">
        <v>121800</v>
      </c>
      <c r="E18" s="23">
        <v>227970.49</v>
      </c>
      <c r="F18" s="23">
        <f>+D18+E18</f>
        <v>349770.49</v>
      </c>
      <c r="G18" s="23">
        <v>21778.37</v>
      </c>
      <c r="H18" s="23">
        <v>21604.2</v>
      </c>
      <c r="I18" s="23">
        <v>21604.2</v>
      </c>
      <c r="J18" s="23">
        <v>21604.2</v>
      </c>
      <c r="K18" s="23">
        <f t="shared" si="1"/>
        <v>328166.28999999998</v>
      </c>
    </row>
    <row r="19" spans="2:11" x14ac:dyDescent="0.2">
      <c r="B19" s="21"/>
      <c r="C19" s="24" t="s">
        <v>25</v>
      </c>
      <c r="D19" s="23">
        <v>75200</v>
      </c>
      <c r="E19" s="23">
        <v>75000</v>
      </c>
      <c r="F19" s="23">
        <f t="shared" ref="F19:F23" si="2">+D19+E19</f>
        <v>150200</v>
      </c>
      <c r="G19" s="23">
        <v>11092.5</v>
      </c>
      <c r="H19" s="23">
        <v>11092.5</v>
      </c>
      <c r="I19" s="23">
        <v>11092.5</v>
      </c>
      <c r="J19" s="23">
        <v>11092.5</v>
      </c>
      <c r="K19" s="23">
        <f t="shared" si="1"/>
        <v>139107.5</v>
      </c>
    </row>
    <row r="20" spans="2:11" x14ac:dyDescent="0.2">
      <c r="B20" s="21"/>
      <c r="C20" s="24" t="s">
        <v>26</v>
      </c>
      <c r="D20" s="23">
        <v>13000</v>
      </c>
      <c r="E20" s="23">
        <v>0</v>
      </c>
      <c r="F20" s="23">
        <f t="shared" si="2"/>
        <v>13000</v>
      </c>
      <c r="G20" s="23">
        <v>464</v>
      </c>
      <c r="H20" s="23">
        <v>464</v>
      </c>
      <c r="I20" s="23">
        <v>464</v>
      </c>
      <c r="J20" s="23">
        <v>464</v>
      </c>
      <c r="K20" s="23">
        <f t="shared" si="1"/>
        <v>12536</v>
      </c>
    </row>
    <row r="21" spans="2:11" x14ac:dyDescent="0.2">
      <c r="B21" s="21"/>
      <c r="C21" s="24" t="s">
        <v>27</v>
      </c>
      <c r="D21" s="23">
        <v>280000</v>
      </c>
      <c r="E21" s="23">
        <v>-50000</v>
      </c>
      <c r="F21" s="23">
        <f t="shared" si="2"/>
        <v>230000</v>
      </c>
      <c r="G21" s="23">
        <v>36838.800000000003</v>
      </c>
      <c r="H21" s="23">
        <v>26786.68</v>
      </c>
      <c r="I21" s="23">
        <v>26786.68</v>
      </c>
      <c r="J21" s="23">
        <v>26786.68</v>
      </c>
      <c r="K21" s="23">
        <f t="shared" si="1"/>
        <v>203213.32</v>
      </c>
    </row>
    <row r="22" spans="2:11" x14ac:dyDescent="0.2">
      <c r="B22" s="21"/>
      <c r="C22" s="24" t="s">
        <v>28</v>
      </c>
      <c r="D22" s="23">
        <v>730000</v>
      </c>
      <c r="E22" s="23">
        <v>2803135.2</v>
      </c>
      <c r="F22" s="23">
        <f t="shared" si="2"/>
        <v>3533135.2</v>
      </c>
      <c r="G22" s="23">
        <v>626828.36</v>
      </c>
      <c r="H22" s="23">
        <v>626828.36</v>
      </c>
      <c r="I22" s="23">
        <v>626828.36</v>
      </c>
      <c r="J22" s="23">
        <v>626828.36</v>
      </c>
      <c r="K22" s="23">
        <f t="shared" si="1"/>
        <v>2906306.8400000003</v>
      </c>
    </row>
    <row r="23" spans="2:11" x14ac:dyDescent="0.2">
      <c r="B23" s="21"/>
      <c r="C23" s="24" t="s">
        <v>29</v>
      </c>
      <c r="D23" s="23">
        <v>77587.210000000006</v>
      </c>
      <c r="E23" s="23">
        <v>-61087.21</v>
      </c>
      <c r="F23" s="23">
        <f t="shared" si="2"/>
        <v>16500.000000000007</v>
      </c>
      <c r="G23" s="23">
        <v>300</v>
      </c>
      <c r="H23" s="23">
        <v>300</v>
      </c>
      <c r="I23" s="23">
        <v>300</v>
      </c>
      <c r="J23" s="23">
        <v>300</v>
      </c>
      <c r="K23" s="23">
        <f t="shared" si="1"/>
        <v>16200.000000000007</v>
      </c>
    </row>
    <row r="24" spans="2:11" x14ac:dyDescent="0.2">
      <c r="B24" s="18" t="s">
        <v>30</v>
      </c>
      <c r="C24" s="19"/>
      <c r="D24" s="20">
        <f t="shared" ref="D24:I24" si="3">SUM(D25:D33)</f>
        <v>26635817.380000003</v>
      </c>
      <c r="E24" s="20">
        <f t="shared" si="3"/>
        <v>5890141.5100000007</v>
      </c>
      <c r="F24" s="20">
        <f t="shared" si="3"/>
        <v>32525958.890000001</v>
      </c>
      <c r="G24" s="20">
        <f t="shared" si="3"/>
        <v>7235646.8300000001</v>
      </c>
      <c r="H24" s="20">
        <f>SUM(H25:H33)</f>
        <v>3578147.1899999995</v>
      </c>
      <c r="I24" s="20">
        <f t="shared" si="3"/>
        <v>3578147.1899999995</v>
      </c>
      <c r="J24" s="20">
        <f>SUM(J25:J33)</f>
        <v>3517686.45</v>
      </c>
      <c r="K24" s="20">
        <f t="shared" si="1"/>
        <v>28947811.700000003</v>
      </c>
    </row>
    <row r="25" spans="2:11" x14ac:dyDescent="0.2">
      <c r="B25" s="21"/>
      <c r="C25" s="24" t="s">
        <v>31</v>
      </c>
      <c r="D25" s="23">
        <v>1013000</v>
      </c>
      <c r="E25" s="23">
        <v>-336390.54</v>
      </c>
      <c r="F25" s="23">
        <f t="shared" si="0"/>
        <v>676609.46</v>
      </c>
      <c r="G25" s="23">
        <v>234922.85</v>
      </c>
      <c r="H25" s="23">
        <v>234922.85</v>
      </c>
      <c r="I25" s="23">
        <v>234922.85</v>
      </c>
      <c r="J25" s="23">
        <v>216193.38</v>
      </c>
      <c r="K25" s="23">
        <f t="shared" si="1"/>
        <v>441686.61</v>
      </c>
    </row>
    <row r="26" spans="2:11" x14ac:dyDescent="0.2">
      <c r="B26" s="21"/>
      <c r="C26" s="24" t="s">
        <v>32</v>
      </c>
      <c r="D26" s="23">
        <v>425000</v>
      </c>
      <c r="E26" s="23">
        <v>-62358.5</v>
      </c>
      <c r="F26" s="23">
        <f t="shared" si="0"/>
        <v>362641.5</v>
      </c>
      <c r="G26" s="23">
        <v>188162.92</v>
      </c>
      <c r="H26" s="23">
        <v>188162.92</v>
      </c>
      <c r="I26" s="23">
        <v>188162.92</v>
      </c>
      <c r="J26" s="23">
        <v>188162.92</v>
      </c>
      <c r="K26" s="23">
        <f t="shared" si="1"/>
        <v>174478.58</v>
      </c>
    </row>
    <row r="27" spans="2:11" x14ac:dyDescent="0.2">
      <c r="B27" s="21"/>
      <c r="C27" s="24" t="s">
        <v>33</v>
      </c>
      <c r="D27" s="23">
        <v>14790500</v>
      </c>
      <c r="E27" s="23">
        <v>5208962.43</v>
      </c>
      <c r="F27" s="23">
        <f t="shared" si="0"/>
        <v>19999462.43</v>
      </c>
      <c r="G27" s="23">
        <v>5428869.3300000001</v>
      </c>
      <c r="H27" s="23">
        <v>1956815.99</v>
      </c>
      <c r="I27" s="23">
        <v>1956815.99</v>
      </c>
      <c r="J27" s="23">
        <v>1956815.99</v>
      </c>
      <c r="K27" s="23">
        <f t="shared" si="1"/>
        <v>18042646.440000001</v>
      </c>
    </row>
    <row r="28" spans="2:11" x14ac:dyDescent="0.2">
      <c r="B28" s="21"/>
      <c r="C28" s="24" t="s">
        <v>34</v>
      </c>
      <c r="D28" s="23">
        <v>390000</v>
      </c>
      <c r="E28" s="23">
        <v>0</v>
      </c>
      <c r="F28" s="23">
        <f t="shared" si="0"/>
        <v>390000</v>
      </c>
      <c r="G28" s="23">
        <v>4583.18</v>
      </c>
      <c r="H28" s="23">
        <v>0</v>
      </c>
      <c r="I28" s="23">
        <v>0</v>
      </c>
      <c r="J28" s="23">
        <v>0</v>
      </c>
      <c r="K28" s="23">
        <f t="shared" si="1"/>
        <v>390000</v>
      </c>
    </row>
    <row r="29" spans="2:11" ht="22.5" customHeight="1" x14ac:dyDescent="0.2">
      <c r="B29" s="21"/>
      <c r="C29" s="24" t="s">
        <v>35</v>
      </c>
      <c r="D29" s="23">
        <v>872056.37</v>
      </c>
      <c r="E29" s="23">
        <v>168986.86</v>
      </c>
      <c r="F29" s="23">
        <f t="shared" si="0"/>
        <v>1041043.23</v>
      </c>
      <c r="G29" s="23">
        <v>193760.65</v>
      </c>
      <c r="H29" s="23">
        <v>165743.5</v>
      </c>
      <c r="I29" s="23">
        <v>165743.5</v>
      </c>
      <c r="J29" s="23">
        <v>139463.43</v>
      </c>
      <c r="K29" s="23">
        <f t="shared" si="1"/>
        <v>875299.73</v>
      </c>
    </row>
    <row r="30" spans="2:11" x14ac:dyDescent="0.2">
      <c r="B30" s="21"/>
      <c r="C30" s="24" t="s">
        <v>36</v>
      </c>
      <c r="D30" s="23">
        <v>5225000</v>
      </c>
      <c r="E30" s="23">
        <v>608949.31999999995</v>
      </c>
      <c r="F30" s="23">
        <f t="shared" si="0"/>
        <v>5833949.3200000003</v>
      </c>
      <c r="G30" s="23">
        <v>720063.42</v>
      </c>
      <c r="H30" s="23">
        <v>621006.36</v>
      </c>
      <c r="I30" s="23">
        <v>621006.36</v>
      </c>
      <c r="J30" s="23">
        <v>605555.16</v>
      </c>
      <c r="K30" s="23">
        <f t="shared" si="1"/>
        <v>5212942.96</v>
      </c>
    </row>
    <row r="31" spans="2:11" x14ac:dyDescent="0.2">
      <c r="B31" s="21"/>
      <c r="C31" s="24" t="s">
        <v>37</v>
      </c>
      <c r="D31" s="23">
        <v>283000</v>
      </c>
      <c r="E31" s="23">
        <v>-59559.31</v>
      </c>
      <c r="F31" s="23">
        <f t="shared" si="0"/>
        <v>223440.69</v>
      </c>
      <c r="G31" s="23">
        <v>102258.35</v>
      </c>
      <c r="H31" s="23">
        <v>101608.3</v>
      </c>
      <c r="I31" s="23">
        <v>101608.3</v>
      </c>
      <c r="J31" s="23">
        <v>101608.3</v>
      </c>
      <c r="K31" s="23">
        <f t="shared" si="1"/>
        <v>121832.39</v>
      </c>
    </row>
    <row r="32" spans="2:11" x14ac:dyDescent="0.2">
      <c r="B32" s="21"/>
      <c r="C32" s="24" t="s">
        <v>38</v>
      </c>
      <c r="D32" s="23">
        <v>2291250</v>
      </c>
      <c r="E32" s="23">
        <v>152508.35999999999</v>
      </c>
      <c r="F32" s="23">
        <f t="shared" si="0"/>
        <v>2443758.36</v>
      </c>
      <c r="G32" s="23">
        <v>56381.440000000002</v>
      </c>
      <c r="H32" s="23">
        <v>6352.45</v>
      </c>
      <c r="I32" s="23">
        <v>6352.45</v>
      </c>
      <c r="J32" s="23">
        <v>6352.45</v>
      </c>
      <c r="K32" s="23">
        <f t="shared" si="1"/>
        <v>2437405.9099999997</v>
      </c>
    </row>
    <row r="33" spans="2:11" x14ac:dyDescent="0.2">
      <c r="B33" s="21"/>
      <c r="C33" s="24" t="s">
        <v>39</v>
      </c>
      <c r="D33" s="23">
        <v>1346011.01</v>
      </c>
      <c r="E33" s="23">
        <v>209042.89</v>
      </c>
      <c r="F33" s="23">
        <f t="shared" si="0"/>
        <v>1555053.9</v>
      </c>
      <c r="G33" s="23">
        <v>306644.69</v>
      </c>
      <c r="H33" s="23">
        <v>303534.82</v>
      </c>
      <c r="I33" s="23">
        <v>303534.82</v>
      </c>
      <c r="J33" s="23">
        <v>303534.82</v>
      </c>
      <c r="K33" s="23">
        <f t="shared" si="1"/>
        <v>1251519.0799999998</v>
      </c>
    </row>
    <row r="34" spans="2:11" x14ac:dyDescent="0.2">
      <c r="B34" s="18" t="s">
        <v>40</v>
      </c>
      <c r="C34" s="19"/>
      <c r="D34" s="20">
        <f>SUM(D35:D36)</f>
        <v>27068493.670000002</v>
      </c>
      <c r="E34" s="20">
        <f>SUM(E35:E36)</f>
        <v>100159096.76000001</v>
      </c>
      <c r="F34" s="20">
        <f t="shared" si="0"/>
        <v>127227590.43000001</v>
      </c>
      <c r="G34" s="20">
        <f>SUM(G35:G36)</f>
        <v>53734631.310000002</v>
      </c>
      <c r="H34" s="20">
        <f>SUM(H35:H36)</f>
        <v>20498011.470000003</v>
      </c>
      <c r="I34" s="20">
        <f>SUM(I35:I36)</f>
        <v>20498011.470000003</v>
      </c>
      <c r="J34" s="20">
        <f>SUM(J35:J36)</f>
        <v>19916265.949999999</v>
      </c>
      <c r="K34" s="20">
        <f t="shared" si="1"/>
        <v>106729578.96000001</v>
      </c>
    </row>
    <row r="35" spans="2:11" x14ac:dyDescent="0.2">
      <c r="B35" s="21"/>
      <c r="C35" s="24" t="s">
        <v>41</v>
      </c>
      <c r="D35" s="23">
        <v>26788497.670000002</v>
      </c>
      <c r="E35" s="23">
        <v>100159096.76000001</v>
      </c>
      <c r="F35" s="23">
        <f t="shared" si="0"/>
        <v>126947594.43000001</v>
      </c>
      <c r="G35" s="23">
        <v>53584631.310000002</v>
      </c>
      <c r="H35" s="23">
        <v>20432670.510000002</v>
      </c>
      <c r="I35" s="23">
        <v>20432670.510000002</v>
      </c>
      <c r="J35" s="23">
        <v>19850924.989999998</v>
      </c>
      <c r="K35" s="23">
        <f t="shared" si="1"/>
        <v>106514923.92</v>
      </c>
    </row>
    <row r="36" spans="2:11" x14ac:dyDescent="0.2">
      <c r="B36" s="21"/>
      <c r="C36" s="24" t="s">
        <v>42</v>
      </c>
      <c r="D36" s="23">
        <v>279996</v>
      </c>
      <c r="E36" s="23">
        <v>0</v>
      </c>
      <c r="F36" s="23">
        <f t="shared" si="0"/>
        <v>279996</v>
      </c>
      <c r="G36" s="23">
        <v>150000</v>
      </c>
      <c r="H36" s="23">
        <v>65340.959999999999</v>
      </c>
      <c r="I36" s="23">
        <v>65340.959999999999</v>
      </c>
      <c r="J36" s="23">
        <v>65340.959999999999</v>
      </c>
      <c r="K36" s="23">
        <f t="shared" si="1"/>
        <v>214655.04</v>
      </c>
    </row>
    <row r="37" spans="2:11" x14ac:dyDescent="0.2">
      <c r="B37" s="18" t="s">
        <v>43</v>
      </c>
      <c r="C37" s="19"/>
      <c r="D37" s="20">
        <f>SUM(D38:D38)</f>
        <v>100000</v>
      </c>
      <c r="E37" s="20">
        <f>SUM(E38:E38)</f>
        <v>0</v>
      </c>
      <c r="F37" s="20">
        <f t="shared" si="0"/>
        <v>100000</v>
      </c>
      <c r="G37" s="20">
        <f>SUM(G38:G38)</f>
        <v>0</v>
      </c>
      <c r="H37" s="20">
        <f>SUM(H38:H38)</f>
        <v>0</v>
      </c>
      <c r="I37" s="20">
        <f>SUM(I38:I38)</f>
        <v>0</v>
      </c>
      <c r="J37" s="20">
        <f>SUM(J38:J38)</f>
        <v>0</v>
      </c>
      <c r="K37" s="20">
        <f>+F37-H37</f>
        <v>100000</v>
      </c>
    </row>
    <row r="38" spans="2:11" x14ac:dyDescent="0.2">
      <c r="B38" s="21"/>
      <c r="C38" s="24" t="s">
        <v>44</v>
      </c>
      <c r="D38" s="23">
        <v>100000</v>
      </c>
      <c r="E38" s="23">
        <v>0</v>
      </c>
      <c r="F38" s="23">
        <f t="shared" si="0"/>
        <v>100000</v>
      </c>
      <c r="G38" s="23">
        <v>0</v>
      </c>
      <c r="H38" s="23">
        <v>0</v>
      </c>
      <c r="I38" s="23">
        <v>0</v>
      </c>
      <c r="J38" s="23">
        <v>0</v>
      </c>
      <c r="K38" s="23">
        <f t="shared" si="1"/>
        <v>100000</v>
      </c>
    </row>
    <row r="39" spans="2:11" x14ac:dyDescent="0.2">
      <c r="B39" s="18" t="s">
        <v>45</v>
      </c>
      <c r="C39" s="19"/>
      <c r="D39" s="20">
        <f>SUM(D40:D41)</f>
        <v>294054536.60000002</v>
      </c>
      <c r="E39" s="20">
        <f t="shared" ref="E39:J39" si="4">SUM(E40:E41)</f>
        <v>122301072.34999999</v>
      </c>
      <c r="F39" s="20">
        <f>+D39+E39</f>
        <v>416355608.95000005</v>
      </c>
      <c r="G39" s="20">
        <f t="shared" si="4"/>
        <v>87989222.950000003</v>
      </c>
      <c r="H39" s="20">
        <f t="shared" si="4"/>
        <v>14377005.27</v>
      </c>
      <c r="I39" s="20">
        <f t="shared" si="4"/>
        <v>14377005.27</v>
      </c>
      <c r="J39" s="20">
        <f t="shared" si="4"/>
        <v>14332429.41</v>
      </c>
      <c r="K39" s="20">
        <f>+F39-H39</f>
        <v>401978603.68000007</v>
      </c>
    </row>
    <row r="40" spans="2:11" x14ac:dyDescent="0.2">
      <c r="B40" s="21"/>
      <c r="C40" s="24" t="s">
        <v>46</v>
      </c>
      <c r="D40" s="23">
        <v>262159259.59999999</v>
      </c>
      <c r="E40" s="23">
        <v>122301072.34999999</v>
      </c>
      <c r="F40" s="23">
        <f t="shared" si="0"/>
        <v>384460331.94999999</v>
      </c>
      <c r="G40" s="23">
        <v>87989222.950000003</v>
      </c>
      <c r="H40" s="23">
        <v>14377005.27</v>
      </c>
      <c r="I40" s="23">
        <v>14377005.27</v>
      </c>
      <c r="J40" s="23">
        <v>14332429.41</v>
      </c>
      <c r="K40" s="23">
        <f>+F40-H40</f>
        <v>370083326.68000001</v>
      </c>
    </row>
    <row r="41" spans="2:11" x14ac:dyDescent="0.2">
      <c r="B41" s="21"/>
      <c r="C41" s="24" t="s">
        <v>47</v>
      </c>
      <c r="D41" s="23">
        <v>31895277</v>
      </c>
      <c r="E41" s="23">
        <v>0</v>
      </c>
      <c r="F41" s="23">
        <f t="shared" si="0"/>
        <v>31895277</v>
      </c>
      <c r="G41" s="23">
        <v>0</v>
      </c>
      <c r="H41" s="23">
        <v>0</v>
      </c>
      <c r="I41" s="23">
        <v>0</v>
      </c>
      <c r="J41" s="23">
        <v>0</v>
      </c>
      <c r="K41" s="23">
        <f>+F41-H41</f>
        <v>31895277</v>
      </c>
    </row>
    <row r="42" spans="2:11" x14ac:dyDescent="0.2">
      <c r="B42" s="18" t="s">
        <v>48</v>
      </c>
      <c r="C42" s="19"/>
      <c r="D42" s="20">
        <f>SUM(D43:D44)</f>
        <v>91933961</v>
      </c>
      <c r="E42" s="20">
        <f>SUM(E43:E44)</f>
        <v>621203.13</v>
      </c>
      <c r="F42" s="20">
        <f>+D42+E42</f>
        <v>92555164.129999995</v>
      </c>
      <c r="G42" s="20">
        <f>SUM(G43:G44)</f>
        <v>0</v>
      </c>
      <c r="H42" s="20">
        <f>SUM(H43:H44)</f>
        <v>0</v>
      </c>
      <c r="I42" s="20">
        <f>SUM(I43:I44)</f>
        <v>0</v>
      </c>
      <c r="J42" s="20">
        <f>SUM(J43:J44)</f>
        <v>0</v>
      </c>
      <c r="K42" s="20">
        <f t="shared" si="1"/>
        <v>92555164.129999995</v>
      </c>
    </row>
    <row r="43" spans="2:11" x14ac:dyDescent="0.2">
      <c r="B43" s="21"/>
      <c r="C43" s="24" t="s">
        <v>49</v>
      </c>
      <c r="D43" s="23">
        <v>12850000</v>
      </c>
      <c r="E43" s="23">
        <v>0</v>
      </c>
      <c r="F43" s="23">
        <f>+D43+E43</f>
        <v>12850000</v>
      </c>
      <c r="G43" s="23">
        <v>0</v>
      </c>
      <c r="H43" s="23">
        <v>0</v>
      </c>
      <c r="I43" s="23">
        <v>0</v>
      </c>
      <c r="J43" s="23">
        <v>0</v>
      </c>
      <c r="K43" s="23">
        <f t="shared" si="1"/>
        <v>12850000</v>
      </c>
    </row>
    <row r="44" spans="2:11" x14ac:dyDescent="0.2">
      <c r="B44" s="21"/>
      <c r="C44" s="24" t="s">
        <v>50</v>
      </c>
      <c r="D44" s="23">
        <v>79083961</v>
      </c>
      <c r="E44" s="23">
        <v>621203.13</v>
      </c>
      <c r="F44" s="23">
        <f>+D44+E44</f>
        <v>79705164.129999995</v>
      </c>
      <c r="G44" s="23">
        <v>0</v>
      </c>
      <c r="H44" s="23">
        <v>0</v>
      </c>
      <c r="I44" s="23">
        <v>0</v>
      </c>
      <c r="J44" s="23">
        <v>0</v>
      </c>
      <c r="K44" s="23">
        <f t="shared" si="1"/>
        <v>79705164.129999995</v>
      </c>
    </row>
    <row r="45" spans="2:11" s="28" customFormat="1" x14ac:dyDescent="0.2">
      <c r="B45" s="25"/>
      <c r="C45" s="26" t="s">
        <v>51</v>
      </c>
      <c r="D45" s="27">
        <f t="shared" ref="D45:K45" si="5">+D42+D39+D37+D34+D24+D17+D10</f>
        <v>517286099.54000002</v>
      </c>
      <c r="E45" s="27">
        <f t="shared" si="5"/>
        <v>233898074.97</v>
      </c>
      <c r="F45" s="27">
        <f t="shared" si="5"/>
        <v>751184174.50999999</v>
      </c>
      <c r="G45" s="27">
        <f t="shared" si="5"/>
        <v>166520705.71000001</v>
      </c>
      <c r="H45" s="27">
        <f t="shared" si="5"/>
        <v>55950448.030000001</v>
      </c>
      <c r="I45" s="27">
        <f t="shared" si="5"/>
        <v>55950448.030000001</v>
      </c>
      <c r="J45" s="27">
        <f t="shared" si="5"/>
        <v>55263665.910000004</v>
      </c>
      <c r="K45" s="27">
        <f t="shared" si="5"/>
        <v>695233726.48000026</v>
      </c>
    </row>
    <row r="46" spans="2:11" ht="3.75" customHeight="1" x14ac:dyDescent="0.2">
      <c r="J46" s="29"/>
    </row>
    <row r="47" spans="2:11" x14ac:dyDescent="0.2">
      <c r="B47" s="1" t="s">
        <v>52</v>
      </c>
      <c r="F47" s="30"/>
      <c r="G47" s="30"/>
      <c r="H47" s="30"/>
      <c r="I47" s="30"/>
      <c r="J47" s="31"/>
      <c r="K47" s="30"/>
    </row>
    <row r="48" spans="2:11" x14ac:dyDescent="0.2">
      <c r="I48" s="29"/>
      <c r="J48" s="32"/>
    </row>
    <row r="49" spans="3:11" x14ac:dyDescent="0.2">
      <c r="I49" s="29"/>
      <c r="J49" s="32"/>
    </row>
    <row r="50" spans="3:11" x14ac:dyDescent="0.2">
      <c r="I50" s="29"/>
      <c r="J50" s="32"/>
    </row>
    <row r="51" spans="3:11" x14ac:dyDescent="0.2">
      <c r="I51" s="29"/>
      <c r="J51" s="32"/>
    </row>
    <row r="52" spans="3:11" x14ac:dyDescent="0.2">
      <c r="I52" s="29"/>
      <c r="J52" s="32"/>
    </row>
    <row r="53" spans="3:11" x14ac:dyDescent="0.2">
      <c r="I53" s="29"/>
      <c r="J53" s="32"/>
    </row>
    <row r="54" spans="3:11" x14ac:dyDescent="0.2">
      <c r="D54" s="30" t="str">
        <f>IF(D45=[1]CAdmon!D21," ","ERROR")</f>
        <v xml:space="preserve"> </v>
      </c>
      <c r="E54" s="30" t="str">
        <f>IF(E45=[1]CAdmon!E21," ","ERROR")</f>
        <v xml:space="preserve"> </v>
      </c>
      <c r="F54" s="30" t="str">
        <f>IF(F45=[1]CAdmon!F21," ","ERROR")</f>
        <v xml:space="preserve"> </v>
      </c>
      <c r="G54" s="30" t="str">
        <f>IF(G45=[1]CAdmon!G21," ","ERROR")</f>
        <v xml:space="preserve"> </v>
      </c>
      <c r="H54" s="30" t="str">
        <f>IF(H45=[1]CAdmon!H21," ","ERROR")</f>
        <v xml:space="preserve"> </v>
      </c>
      <c r="I54" s="31"/>
      <c r="J54" s="33"/>
      <c r="K54" s="30" t="str">
        <f>IF(K45=[1]CAdmon!K21," ","ERROR")</f>
        <v xml:space="preserve"> </v>
      </c>
    </row>
    <row r="55" spans="3:11" x14ac:dyDescent="0.2">
      <c r="I55" s="34"/>
    </row>
    <row r="56" spans="3:11" x14ac:dyDescent="0.2">
      <c r="I56" s="34"/>
    </row>
    <row r="59" spans="3:11" x14ac:dyDescent="0.2">
      <c r="C59" s="14"/>
      <c r="D59" s="35"/>
      <c r="G59" s="35"/>
      <c r="H59" s="14"/>
      <c r="I59" s="14"/>
      <c r="J59" s="14"/>
    </row>
    <row r="60" spans="3:11" x14ac:dyDescent="0.2">
      <c r="C60" s="36" t="s">
        <v>53</v>
      </c>
      <c r="D60" s="37"/>
      <c r="G60" s="35"/>
      <c r="H60" s="38" t="s">
        <v>54</v>
      </c>
      <c r="I60" s="38"/>
      <c r="J60" s="38"/>
    </row>
    <row r="61" spans="3:11" x14ac:dyDescent="0.2">
      <c r="C61" s="39" t="s">
        <v>55</v>
      </c>
      <c r="D61" s="40"/>
      <c r="H61" s="41" t="s">
        <v>56</v>
      </c>
      <c r="I61" s="41"/>
      <c r="J61" s="41"/>
    </row>
  </sheetData>
  <mergeCells count="14">
    <mergeCell ref="H60:J60"/>
    <mergeCell ref="H61:J61"/>
    <mergeCell ref="B17:C17"/>
    <mergeCell ref="B24:C24"/>
    <mergeCell ref="B34:C34"/>
    <mergeCell ref="B37:C37"/>
    <mergeCell ref="B39:C39"/>
    <mergeCell ref="B42:C42"/>
    <mergeCell ref="B2:K2"/>
    <mergeCell ref="B3:K3"/>
    <mergeCell ref="B7:C9"/>
    <mergeCell ref="D7:J7"/>
    <mergeCell ref="K7:K8"/>
    <mergeCell ref="B10:C10"/>
  </mergeCells>
  <pageMargins left="0.70866141732283472" right="0.70866141732283472" top="0.39370078740157483" bottom="0.74803149606299213" header="0.31496062992125984" footer="0.31496062992125984"/>
  <pageSetup scale="54" orientation="landscape" r:id="rId1"/>
  <headerFooter alignWithMargins="0"/>
  <ignoredErrors>
    <ignoredError sqref="F10:K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 </vt:lpstr>
      <vt:lpstr>'COG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2017-10-01T19:34:36Z</cp:lastPrinted>
  <dcterms:created xsi:type="dcterms:W3CDTF">2017-10-01T19:33:35Z</dcterms:created>
  <dcterms:modified xsi:type="dcterms:W3CDTF">2017-10-01T19:35:03Z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