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TERE\INFORMAC CTA PUBLICA 2018\2T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C50" i="1"/>
  <c r="D54" i="1"/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37" i="1" s="1"/>
  <c r="G60" i="1" l="1"/>
  <c r="D69" i="1"/>
  <c r="D68" i="1"/>
  <c r="D63" i="1"/>
  <c r="D59" i="1"/>
  <c r="D58" i="1"/>
  <c r="D57" i="1"/>
  <c r="D56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B50" i="1"/>
  <c r="F41" i="1"/>
  <c r="F60" i="1" s="1"/>
  <c r="E41" i="1"/>
  <c r="E60" i="1" s="1"/>
  <c r="D41" i="1"/>
  <c r="C41" i="1"/>
  <c r="C60" i="1" s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D25" i="1"/>
  <c r="C25" i="1"/>
  <c r="B25" i="1"/>
  <c r="F13" i="1"/>
  <c r="E13" i="1"/>
  <c r="D13" i="1"/>
  <c r="C13" i="1"/>
  <c r="B13" i="1"/>
  <c r="E37" i="1" l="1"/>
  <c r="B37" i="1"/>
  <c r="C37" i="1"/>
  <c r="C65" i="1" s="1"/>
  <c r="F65" i="1"/>
  <c r="E65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<sst xmlns="http://schemas.openxmlformats.org/spreadsheetml/2006/main" count="72" uniqueCount="72">
  <si>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</si>
  <si>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</si>
  <si>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</si>
  <si>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</si>
  <si>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</si>
  <si>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</si>
  <si>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</si>
  <si>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</si>
  <si>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</si>
  <si>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</si>
  <si>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</si>
  <si>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</si>
  <si>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</si>
  <si>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</si>
  <si>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</si>
  <si>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</si>
  <si>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</si>
  <si>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</si>
  <si>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</si>
  <si>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</si>
  <si>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</si>
  <si>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</si>
  <si>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</si>
  <si>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</si>
  <si>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</si>
  <si>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</si>
  <si>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</si>
  <si>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</si>
  <si>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</si>
  <si>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</si>
  <si>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</si>
  <si>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</si>
  <si>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</si>
  <si>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</si>
  <si>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</si>
  <si>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</si>
  <si>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</si>
  <si>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</si>
  <si>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</si>
  <si>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</si>
  <si>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</si>
  <si>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</si>
  <si>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</si>
  <si>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</si>
  <si>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</si>
  <si>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</si>
  <si>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</si>
  <si>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</si>
  <si>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</si>
  <si>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</si>
  <si>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</si>
  <si>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</si>
  <si>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</si>
  <si>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</si>
  <si>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</si>
  <si>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</si>
  <si>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</si>
  <si>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</si>
  <si>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</si>
  <si>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</si>
  <si>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</si>
  <si>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</si>
  <si>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</si>
  <si>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</si>
  <si>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</si>
  <si>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</si>
  <si>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</si>
  <si>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</si>
  <si>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</si>
  <si>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</si>
  <si>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</si>
  <si>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COMISION ESTATAL DEL AGUA DE GUANAJUATO
Estado Analítico de Ingresos Detallado - LDF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</si>
</sst>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="85" zoomScaleNormal="85" workbookViewId="0">
      <pane ySplit="3" topLeftCell="A4" activePane="bottomLeft" state="frozen"/>
      <selection pane="bottomLeft" activeCell="E68" sqref="E6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9" width="12" style="1"/>
    <col min="10" max="10" width="13.83203125" style="1" customWidth="1"/>
    <col min="11" max="11" width="13.6640625" style="1" bestFit="1" customWidth="1"/>
    <col min="12" max="12" width="13" style="1" customWidth="1"/>
    <col min="13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2500000</v>
      </c>
      <c r="C10" s="10">
        <v>1925877.34</v>
      </c>
      <c r="D10" s="10">
        <f t="shared" si="0"/>
        <v>4425877.34</v>
      </c>
      <c r="E10" s="10">
        <v>4425877.34</v>
      </c>
      <c r="F10" s="10">
        <v>4425877.34</v>
      </c>
      <c r="G10" s="10">
        <f>F10-B10</f>
        <v>1925877.3399999999</v>
      </c>
    </row>
    <row r="11" spans="1:7" x14ac:dyDescent="0.2">
      <c r="A11" s="11" t="s">
        <v>14</v>
      </c>
      <c r="B11" s="10">
        <v>350000</v>
      </c>
      <c r="C11" s="10">
        <v>707253.97</v>
      </c>
      <c r="D11" s="10">
        <f t="shared" si="0"/>
        <v>1057253.97</v>
      </c>
      <c r="E11" s="10">
        <v>1044519.24</v>
      </c>
      <c r="F11" s="10">
        <v>1044519.24</v>
      </c>
      <c r="G11" s="10">
        <f t="shared" si="1"/>
        <v>694519.24</v>
      </c>
    </row>
    <row r="12" spans="1:7" x14ac:dyDescent="0.2">
      <c r="A12" s="11" t="s">
        <v>15</v>
      </c>
      <c r="B12" s="10">
        <v>730000</v>
      </c>
      <c r="C12" s="10">
        <v>372.42</v>
      </c>
      <c r="D12" s="10">
        <f t="shared" si="0"/>
        <v>730372.42</v>
      </c>
      <c r="E12" s="10">
        <v>372441.15</v>
      </c>
      <c r="F12" s="10">
        <v>372441.15</v>
      </c>
      <c r="G12" s="10">
        <f t="shared" si="1"/>
        <v>-357558.85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323171888.01999998</v>
      </c>
      <c r="C31" s="10">
        <v>253911878.59</v>
      </c>
      <c r="D31" s="10">
        <f t="shared" si="0"/>
        <v>577083766.61000001</v>
      </c>
      <c r="E31" s="10">
        <v>329228173.81</v>
      </c>
      <c r="F31" s="10">
        <v>329228173.81</v>
      </c>
      <c r="G31" s="10">
        <f t="shared" si="5"/>
        <v>6056285.7900000215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14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14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14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14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14" x14ac:dyDescent="0.2">
      <c r="A37" s="9" t="s">
        <v>40</v>
      </c>
      <c r="B37" s="23">
        <f t="shared" ref="B37:F37" si="9">SUM(B6:B13)+B25+B31+B32+B34</f>
        <v>326751888.01999998</v>
      </c>
      <c r="C37" s="23">
        <f t="shared" si="9"/>
        <v>256545382.31999999</v>
      </c>
      <c r="D37" s="23">
        <f t="shared" si="9"/>
        <v>583297270.34000003</v>
      </c>
      <c r="E37" s="23">
        <f t="shared" si="9"/>
        <v>335071011.54000002</v>
      </c>
      <c r="F37" s="23">
        <f t="shared" si="9"/>
        <v>335071011.54000002</v>
      </c>
      <c r="G37" s="23">
        <f>SUM(G6:G13)+G25+G31+G32+G34</f>
        <v>8319123.5200000219</v>
      </c>
    </row>
    <row r="38" spans="1:14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8319123.5200000405</v>
      </c>
    </row>
    <row r="39" spans="1:14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14" x14ac:dyDescent="0.2">
      <c r="A40" s="9" t="s">
        <v>42</v>
      </c>
      <c r="B40" s="10"/>
      <c r="C40" s="10"/>
      <c r="D40" s="10"/>
      <c r="E40" s="10"/>
      <c r="F40" s="10"/>
      <c r="G40" s="10"/>
    </row>
    <row r="41" spans="1:14" x14ac:dyDescent="0.2">
      <c r="A41" s="11" t="s">
        <v>43</v>
      </c>
      <c r="B41" s="10">
        <f>SUM(B42:B49)</f>
        <v>62640158.280000001</v>
      </c>
      <c r="C41" s="10">
        <f t="shared" ref="C41:G41" si="10">SUM(C42:C49)</f>
        <v>148683720.09</v>
      </c>
      <c r="D41" s="10">
        <f t="shared" si="10"/>
        <v>211323878.37</v>
      </c>
      <c r="E41" s="10">
        <f t="shared" si="10"/>
        <v>160767815.05000001</v>
      </c>
      <c r="F41" s="10">
        <f t="shared" si="10"/>
        <v>160767815.05000001</v>
      </c>
      <c r="G41" s="10">
        <f t="shared" si="10"/>
        <v>98127656.770000011</v>
      </c>
    </row>
    <row r="42" spans="1:14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14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14" x14ac:dyDescent="0.2">
      <c r="A44" s="12" t="s">
        <v>46</v>
      </c>
      <c r="B44" s="10">
        <v>47640158.280000001</v>
      </c>
      <c r="C44" s="10">
        <v>95255561.579999998</v>
      </c>
      <c r="D44" s="10">
        <f t="shared" si="11"/>
        <v>142895719.86000001</v>
      </c>
      <c r="E44" s="10">
        <v>99839656.540000007</v>
      </c>
      <c r="F44" s="10">
        <v>99839656.540000007</v>
      </c>
      <c r="G44" s="10">
        <f t="shared" si="12"/>
        <v>52199498.260000005</v>
      </c>
      <c r="H44" s="27"/>
      <c r="J44" s="27"/>
      <c r="L44" s="27"/>
      <c r="N44" s="27"/>
    </row>
    <row r="45" spans="1:14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  <c r="H45" s="27"/>
      <c r="I45" s="27"/>
      <c r="J45" s="27"/>
      <c r="L45" s="27"/>
      <c r="N45" s="27"/>
    </row>
    <row r="46" spans="1:14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  <c r="H46" s="27"/>
      <c r="J46" s="27"/>
      <c r="L46" s="27"/>
      <c r="N46" s="27"/>
    </row>
    <row r="47" spans="1:14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  <c r="H47" s="27"/>
      <c r="I47" s="27"/>
      <c r="J47" s="27"/>
      <c r="L47" s="27"/>
      <c r="N47" s="27"/>
    </row>
    <row r="48" spans="1:14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  <c r="H48" s="27"/>
      <c r="I48" s="27"/>
      <c r="J48" s="27"/>
    </row>
    <row r="49" spans="1:14" x14ac:dyDescent="0.2">
      <c r="A49" s="12" t="s">
        <v>51</v>
      </c>
      <c r="B49" s="10">
        <v>15000000</v>
      </c>
      <c r="C49" s="10">
        <v>53428158.509999998</v>
      </c>
      <c r="D49" s="10">
        <f t="shared" si="11"/>
        <v>68428158.50999999</v>
      </c>
      <c r="E49" s="10">
        <v>60928158.509999998</v>
      </c>
      <c r="F49" s="10">
        <v>60928158.509999998</v>
      </c>
      <c r="G49" s="10">
        <f t="shared" si="12"/>
        <v>45928158.509999998</v>
      </c>
      <c r="H49" s="27"/>
      <c r="I49" s="27"/>
      <c r="J49" s="27"/>
      <c r="L49" s="27"/>
      <c r="N49" s="27"/>
    </row>
    <row r="50" spans="1:14" x14ac:dyDescent="0.2">
      <c r="A50" s="11" t="s">
        <v>52</v>
      </c>
      <c r="B50" s="10">
        <f>SUM(B51:B54)</f>
        <v>83294016</v>
      </c>
      <c r="C50" s="10">
        <f>SUM(C51:C54)</f>
        <v>69406350.769999996</v>
      </c>
      <c r="D50" s="10">
        <f t="shared" ref="D50:G50" si="13">SUM(D51:D54)</f>
        <v>152700366.76999998</v>
      </c>
      <c r="E50" s="10">
        <f t="shared" si="13"/>
        <v>29013723.079999998</v>
      </c>
      <c r="F50" s="10">
        <f t="shared" si="13"/>
        <v>29013723.079999998</v>
      </c>
      <c r="G50" s="10">
        <f t="shared" si="13"/>
        <v>-54280292.920000002</v>
      </c>
      <c r="H50" s="27"/>
      <c r="I50" s="27"/>
      <c r="J50" s="27"/>
      <c r="L50" s="27"/>
    </row>
    <row r="51" spans="1:14" x14ac:dyDescent="0.2">
      <c r="A51" s="12" t="s">
        <v>53</v>
      </c>
      <c r="B51" s="10"/>
      <c r="C51" s="10"/>
      <c r="D51" s="10">
        <f t="shared" ref="D51:D53" si="14">B51+C51</f>
        <v>0</v>
      </c>
      <c r="E51" s="10"/>
      <c r="F51" s="10"/>
      <c r="G51" s="10">
        <f t="shared" ref="G51:G54" si="15">F51-B51</f>
        <v>0</v>
      </c>
      <c r="H51" s="27"/>
      <c r="J51" s="27"/>
      <c r="L51" s="27"/>
    </row>
    <row r="52" spans="1:14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  <c r="H52" s="27"/>
      <c r="I52" s="27"/>
      <c r="J52" s="27"/>
      <c r="L52" s="27"/>
    </row>
    <row r="53" spans="1:14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  <c r="H53" s="27"/>
      <c r="I53" s="27"/>
      <c r="J53" s="27"/>
      <c r="L53" s="27"/>
      <c r="N53" s="27"/>
    </row>
    <row r="54" spans="1:14" x14ac:dyDescent="0.2">
      <c r="A54" s="12" t="s">
        <v>56</v>
      </c>
      <c r="B54" s="10">
        <v>83294016</v>
      </c>
      <c r="C54" s="10">
        <v>69406350.769999996</v>
      </c>
      <c r="D54" s="10">
        <f>B54+C54</f>
        <v>152700366.76999998</v>
      </c>
      <c r="E54" s="10">
        <v>29013723.079999998</v>
      </c>
      <c r="F54" s="10">
        <v>29013723.079999998</v>
      </c>
      <c r="G54" s="10">
        <f t="shared" si="15"/>
        <v>-54280292.920000002</v>
      </c>
      <c r="H54" s="27"/>
      <c r="I54" s="27"/>
      <c r="J54" s="27"/>
      <c r="L54" s="27"/>
      <c r="N54" s="27"/>
    </row>
    <row r="55" spans="1:14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  <c r="I55" s="27"/>
      <c r="J55" s="27"/>
      <c r="L55" s="27"/>
    </row>
    <row r="56" spans="1:14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  <c r="H56" s="27"/>
      <c r="J56" s="27"/>
      <c r="L56" s="27"/>
      <c r="N56" s="27"/>
    </row>
    <row r="57" spans="1:14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  <c r="H57" s="27"/>
      <c r="J57" s="27"/>
      <c r="L57" s="27"/>
      <c r="N57" s="27"/>
    </row>
    <row r="58" spans="1:14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  <c r="H58" s="27"/>
      <c r="I58" s="27"/>
      <c r="J58" s="27"/>
      <c r="L58" s="27"/>
      <c r="N58" s="27"/>
    </row>
    <row r="59" spans="1:14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  <c r="H59" s="27"/>
      <c r="J59" s="27"/>
      <c r="L59" s="27"/>
      <c r="N59" s="27"/>
    </row>
    <row r="60" spans="1:14" x14ac:dyDescent="0.2">
      <c r="A60" s="9" t="s">
        <v>62</v>
      </c>
      <c r="B60" s="23">
        <f t="shared" ref="B60:G60" si="19">B41+B50+B55+B58+B59</f>
        <v>145934174.28</v>
      </c>
      <c r="C60" s="23">
        <f>C41+C50+C55+C58+C59</f>
        <v>218090070.86000001</v>
      </c>
      <c r="D60" s="23">
        <f t="shared" si="19"/>
        <v>364024245.13999999</v>
      </c>
      <c r="E60" s="23">
        <f t="shared" si="19"/>
        <v>189781538.13</v>
      </c>
      <c r="F60" s="23">
        <f t="shared" si="19"/>
        <v>189781538.13</v>
      </c>
      <c r="G60" s="23">
        <f t="shared" si="19"/>
        <v>43847363.850000009</v>
      </c>
      <c r="H60" s="27"/>
      <c r="J60" s="27"/>
      <c r="L60" s="27"/>
      <c r="N60" s="27"/>
    </row>
    <row r="61" spans="1:14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14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14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14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472686062.29999995</v>
      </c>
      <c r="C65" s="23">
        <f>C37+C60+C62</f>
        <v>474635453.18000001</v>
      </c>
      <c r="D65" s="23">
        <f t="shared" si="22"/>
        <v>947321515.48000002</v>
      </c>
      <c r="E65" s="23">
        <f t="shared" si="22"/>
        <v>524852549.67000002</v>
      </c>
      <c r="F65" s="23">
        <f t="shared" si="22"/>
        <v>524852549.67000002</v>
      </c>
      <c r="G65" s="23">
        <f t="shared" si="22"/>
        <v>52166487.370000035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sortState ref="H44:N60">
    <sortCondition ref="K44:K60"/>
  </sortState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horizontalDpi="300" verticalDpi="300" r:id="rId1"/>
  <ignoredErrors>
    <ignoredError sqref="D13:G13" formula="1"/>
    <ignoredError sqref="B66:G70 B25:C65" formulaRange="1"/>
    <ignoredError sqref="D25:G6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Pablo Chavez Vargas</cp:lastModifiedBy>
  <cp:lastPrinted>2018-07-30T23:08:33Z</cp:lastPrinted>
  <dcterms:created xsi:type="dcterms:W3CDTF">2017-01-11T17:22:08Z</dcterms:created>
  <dcterms:modified xsi:type="dcterms:W3CDTF">2018-07-30T23:08:48Z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