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CONTABLE\"/>
    </mc:Choice>
  </mc:AlternateContent>
  <bookViews>
    <workbookView xWindow="0" yWindow="0" windowWidth="28800" windowHeight="12435"/>
  </bookViews>
  <sheets>
    <sheet name="ND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4" i="1" l="1"/>
  <c r="D574" i="1"/>
  <c r="C574" i="1"/>
  <c r="E563" i="1"/>
  <c r="E554" i="1"/>
  <c r="E535" i="1"/>
  <c r="D525" i="1"/>
  <c r="E521" i="1" s="1"/>
  <c r="E514" i="1"/>
  <c r="E527" i="1" s="1"/>
  <c r="C500" i="1"/>
  <c r="C501" i="1" s="1"/>
  <c r="C493" i="1"/>
  <c r="C486" i="1"/>
  <c r="E485" i="1"/>
  <c r="D485" i="1"/>
  <c r="D486" i="1" s="1"/>
  <c r="C485" i="1"/>
  <c r="E457" i="1"/>
  <c r="E486" i="1" s="1"/>
  <c r="D457" i="1"/>
  <c r="C457" i="1"/>
  <c r="C451" i="1"/>
  <c r="E450" i="1"/>
  <c r="D450" i="1"/>
  <c r="D451" i="1" s="1"/>
  <c r="C450" i="1"/>
  <c r="E416" i="1"/>
  <c r="D416" i="1"/>
  <c r="C416" i="1"/>
  <c r="C394" i="1"/>
  <c r="C263" i="1"/>
  <c r="C262" i="1"/>
  <c r="C260" i="1"/>
  <c r="C252" i="1"/>
  <c r="C253" i="1" s="1"/>
  <c r="C245" i="1"/>
  <c r="C246" i="1" s="1"/>
  <c r="C241" i="1"/>
  <c r="C240" i="1"/>
  <c r="C237" i="1"/>
  <c r="C236" i="1"/>
  <c r="C233" i="1"/>
  <c r="C230" i="1"/>
  <c r="C231" i="1" s="1"/>
  <c r="C228" i="1"/>
  <c r="C215" i="1"/>
  <c r="C208" i="1"/>
  <c r="C201" i="1"/>
  <c r="C194" i="1"/>
  <c r="F187" i="1"/>
  <c r="E187" i="1"/>
  <c r="D187" i="1"/>
  <c r="C187" i="1"/>
  <c r="C168" i="1"/>
  <c r="C159" i="1"/>
  <c r="E152" i="1"/>
  <c r="D152" i="1"/>
  <c r="C152" i="1"/>
  <c r="D142" i="1"/>
  <c r="E141" i="1"/>
  <c r="D141" i="1"/>
  <c r="C141" i="1"/>
  <c r="E118" i="1"/>
  <c r="D118" i="1"/>
  <c r="C118" i="1"/>
  <c r="E84" i="1"/>
  <c r="E142" i="1" s="1"/>
  <c r="D84" i="1"/>
  <c r="C84" i="1"/>
  <c r="C142" i="1" s="1"/>
  <c r="C69" i="1"/>
  <c r="C61" i="1"/>
  <c r="C52" i="1"/>
  <c r="F42" i="1"/>
  <c r="E42" i="1"/>
  <c r="D42" i="1"/>
  <c r="C42" i="1"/>
  <c r="E34" i="1"/>
  <c r="D34" i="1"/>
  <c r="C34" i="1"/>
  <c r="E23" i="1"/>
  <c r="C23" i="1"/>
  <c r="C254" i="1" l="1"/>
  <c r="C255" i="1" s="1"/>
  <c r="C242" i="1"/>
</calcChain>
</file>

<file path=xl/sharedStrings.xml><?xml version="1.0" encoding="utf-8"?>
<sst xmlns="http://schemas.openxmlformats.org/spreadsheetml/2006/main" count="585" uniqueCount="450">
  <si>
    <t>Cuenta Pública 2018</t>
  </si>
  <si>
    <t xml:space="preserve">NOTAS A LOS ESTADOS FINANCIEROS </t>
  </si>
  <si>
    <t>Al 31 de Diciembre del 2018</t>
  </si>
  <si>
    <t>(Pesos)</t>
  </si>
  <si>
    <t>Ente Público:</t>
  </si>
  <si>
    <t>INSTITUTO ESTATAL DE LA CULTURA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</si>
  <si>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</si>
  <si>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</si>
  <si>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</si>
  <si>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</si>
  <si>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</si>
  <si>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</si>
  <si>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</si>
  <si>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</si>
  <si>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Inversiones a 3 meses</t>
  </si>
  <si>
    <t>Inversiones mayores a 3 meses hasta 12.</t>
  </si>
  <si>
    <t>INVERSIONES A LP</t>
  </si>
  <si>
    <t>* DERECHOSA RECIBIR EFECTIVO Y EQUIVALENTES Y BIENES O SERVICIOS A RECIBIR</t>
  </si>
  <si>
    <t>ESF-02 INGRESOS P/RECUPERAR</t>
  </si>
  <si>
    <t>2017</t>
  </si>
  <si>
    <t>2016</t>
  </si>
  <si>
    <t>CUENTAS POR COBRAR A ENTIDADES FEDERATIVAS Y MUNICIPIOS</t>
  </si>
  <si>
    <t>OTRAS CUENTAS POR COBRAR</t>
  </si>
  <si>
    <t>ESF-03 DEUDORES P/RECUPERAR</t>
  </si>
  <si>
    <t>90 DIAS</t>
  </si>
  <si>
    <t>180 DIAS</t>
  </si>
  <si>
    <t>365 DIAS</t>
  </si>
  <si>
    <t>DEUDORES PENDIENTES POR RECUPERAR</t>
  </si>
  <si>
    <t>DEUDORES POR ANTICIPOS</t>
  </si>
  <si>
    <t>* BIENES DISPONIBLES PARA SU TRANSFORMACIÓN O CONSUMO.</t>
  </si>
  <si>
    <t>ESF-05 INVENTARIO Y ALMACENES</t>
  </si>
  <si>
    <t>METODO</t>
  </si>
  <si>
    <t>ALMACEN MUSEO DIEGO RIVERA</t>
  </si>
  <si>
    <t>INVENTARIOS PERIODICOS</t>
  </si>
  <si>
    <t>ALMACEN MUSEO DEL PUEBLO</t>
  </si>
  <si>
    <t>ALMACEN MUSEO JOSE Y TOMAS CHAVEZ</t>
  </si>
  <si>
    <t>ALMACEN EDITORIAL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</si>
  <si>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</si>
  <si>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</si>
  <si>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</si>
  <si>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</si>
  <si>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</si>
  <si>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 xml:space="preserve">1213175110  FIDEICOMISO GASTO CORRIENTE      </t>
  </si>
  <si>
    <t xml:space="preserve">1213175120  FIDEICOMISO GASTO CAPITAL        </t>
  </si>
  <si>
    <t xml:space="preserve">1213402002  FIDEICOMISO NO EMPRE             </t>
  </si>
  <si>
    <t>ESF-07 PARTICIPACIONES Y APORTACIONES DE CAPITAL</t>
  </si>
  <si>
    <t>EMPRESA/OPDES</t>
  </si>
  <si>
    <t>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</si>
  <si>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</si>
  <si>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</si>
  <si>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</si>
  <si>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</si>
  <si>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</si>
  <si>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</si>
  <si>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TERRENOS A VALOR HISTORICO       </t>
  </si>
  <si>
    <t xml:space="preserve">                   </t>
  </si>
  <si>
    <t>TERRENOS ACUERDO DE DESTINO GEG</t>
  </si>
  <si>
    <t xml:space="preserve">EDIFICIOS NO HABITACIONALES      </t>
  </si>
  <si>
    <t xml:space="preserve">EDIFICIOS A VALOR HISTORICO      </t>
  </si>
  <si>
    <t xml:space="preserve">EDIFICACIÓN NO HABITACIONAL      </t>
  </si>
  <si>
    <t xml:space="preserve">TRABAJOS DE ACABADOS             </t>
  </si>
  <si>
    <t xml:space="preserve">EDIFICIO NO HABITACIONAL         </t>
  </si>
  <si>
    <t xml:space="preserve">Trabajos de acabados             </t>
  </si>
  <si>
    <t xml:space="preserve">BIENES INMUEBLES, INFRAESTRUCTURA     </t>
  </si>
  <si>
    <t xml:space="preserve">MUEBLES DE OFICINA Y             </t>
  </si>
  <si>
    <t xml:space="preserve">MUEBLES OFNA Y ESTA              </t>
  </si>
  <si>
    <t xml:space="preserve">MUEBLES, EXCEPTO DE              </t>
  </si>
  <si>
    <t xml:space="preserve">EQUIPO DE CÓMPUTO Y              </t>
  </si>
  <si>
    <t xml:space="preserve">OTROS MOBILIARIOS Y              </t>
  </si>
  <si>
    <t xml:space="preserve">EQUIPO Y APARATOS AU             </t>
  </si>
  <si>
    <t xml:space="preserve">CÁMARAS FOTOGRÁFICAS             </t>
  </si>
  <si>
    <t xml:space="preserve">OTRO MOBILIARIO Y EQ             </t>
  </si>
  <si>
    <t xml:space="preserve">EQUIPO MÉDICO Y DE L             </t>
  </si>
  <si>
    <t xml:space="preserve">AUTOMÓVILES Y CAMIONES 2011      </t>
  </si>
  <si>
    <t xml:space="preserve">AUTOMÓVILES Y CAMIONES 2010      </t>
  </si>
  <si>
    <t xml:space="preserve">CARROCERÍAS Y REMOLQUES 2011     </t>
  </si>
  <si>
    <t xml:space="preserve">CARROCERÍAS Y REMOLQUES 2010     </t>
  </si>
  <si>
    <t>OTROS EQUIPOS DE TRANSPORTES 2011</t>
  </si>
  <si>
    <t xml:space="preserve">EQUIPO DE DEFENSA Y              </t>
  </si>
  <si>
    <t xml:space="preserve">MAQUINARIA Y EQUIPO              </t>
  </si>
  <si>
    <t xml:space="preserve">SISTEMAS DE AIRE ACO             </t>
  </si>
  <si>
    <t xml:space="preserve">EQUIPO DE COMUNICACI             </t>
  </si>
  <si>
    <t xml:space="preserve">EQUIPOS DE GENERACI              </t>
  </si>
  <si>
    <t xml:space="preserve">EQUIPOS DE GENERACIÓ             </t>
  </si>
  <si>
    <t xml:space="preserve">HERRAMIENTAS Y MÁQUI             </t>
  </si>
  <si>
    <t xml:space="preserve">OTROS EQUIPOS 2011               </t>
  </si>
  <si>
    <t xml:space="preserve">OTROS EQUIPOS 2010               </t>
  </si>
  <si>
    <t xml:space="preserve">BIENES MUEBLES EN TRÁNSITO       </t>
  </si>
  <si>
    <t xml:space="preserve">BIENES ARTÍSTICOS,               </t>
  </si>
  <si>
    <t xml:space="preserve">BIENES MUEBLES                        </t>
  </si>
  <si>
    <t xml:space="preserve">D.A EDIFICIOS Y LOCALES          </t>
  </si>
  <si>
    <t xml:space="preserve">DEP. ACUM. DE EDIFIC             </t>
  </si>
  <si>
    <t xml:space="preserve">EPO. DE COMPUTO Y DE             </t>
  </si>
  <si>
    <t xml:space="preserve">EQUIPOS Y APARATOS A             </t>
  </si>
  <si>
    <t xml:space="preserve">CAMARAS FOTOGRAFICAS             </t>
  </si>
  <si>
    <t xml:space="preserve">OTRO MOBILIARIO Y EP             </t>
  </si>
  <si>
    <t xml:space="preserve">OTROS EQUIPOS DE TRANSPORTE 2010 </t>
  </si>
  <si>
    <t xml:space="preserve">EQUIPO DE DEFENSA Y SEGURIDAD    </t>
  </si>
  <si>
    <t xml:space="preserve">DEPRECIACIÓN y DETERIORO ACUM.        </t>
  </si>
  <si>
    <t>ESF-09 INTANGIBLES Y DIFERIDOS</t>
  </si>
  <si>
    <t>ACTIVOS INTANGIBLES</t>
  </si>
  <si>
    <t>ACTIVOS DIFERIDOS</t>
  </si>
  <si>
    <t>DEPRECIACIÓN, DETERIORO Y AMORTIZACIÓN ACUMULADA DE BIENES</t>
  </si>
  <si>
    <t>ESF-10   ESTIMACIONES Y DETERIOROS</t>
  </si>
  <si>
    <t>ESTIMACIÓN POR PÉRDIDA O DETERIORO DE ACTIVOS NO CIRCULANTES</t>
  </si>
  <si>
    <t>ESF-11 OTROS ACTIVOS</t>
  </si>
  <si>
    <t>CARACTERÍSTICAS</t>
  </si>
  <si>
    <t>PASIVO</t>
  </si>
  <si>
    <t>ESF-12 CUENTAS Y DOCUMENTOS POR PAGAR</t>
  </si>
  <si>
    <t>SUELDOS DEVENGADOS E</t>
  </si>
  <si>
    <t>PROVEEDORES EJE ANT</t>
  </si>
  <si>
    <t xml:space="preserve">INTERESES POR PAGAR DE CONVENIOS </t>
  </si>
  <si>
    <t xml:space="preserve">TRANSFERENCIAS DE EN </t>
  </si>
  <si>
    <t xml:space="preserve">ISR OTRAS RETENCIONES A PAGAR    </t>
  </si>
  <si>
    <t xml:space="preserve">DIVO 5% AL MILLAR                </t>
  </si>
  <si>
    <t xml:space="preserve">CAP 2%                           </t>
  </si>
  <si>
    <t xml:space="preserve">DESCUENTO POR TELEFONÍA </t>
  </si>
  <si>
    <t xml:space="preserve">CXP A GEG                        </t>
  </si>
  <si>
    <t xml:space="preserve">CXP POR REMANENTES               </t>
  </si>
  <si>
    <t xml:space="preserve">ACREEDORES VARIOS                </t>
  </si>
  <si>
    <t xml:space="preserve">TAQUILLA FIC FORUM LEON       </t>
  </si>
  <si>
    <t xml:space="preserve">PASIVOS CHEQUES CANCELADOS       </t>
  </si>
  <si>
    <t>ESF-13 OTROS PASIVOS DIFERIDOS A CORTO PLAZO</t>
  </si>
  <si>
    <t>NATURALEZA</t>
  </si>
  <si>
    <t>OTROS PASIVOS DIFERIDOS A CORTO PLAZO</t>
  </si>
  <si>
    <t>ESF-13 FONDOS Y BIENES DE TERCEROS EN GARANTÍA Y/O ADMINISTRACIÓN A CORTO PLAZO</t>
  </si>
  <si>
    <t>FONDOS Y BIENES DE TERCEROS EN GARANTÍA Y/O ADMINISTRACIÓN CP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</si>
  <si>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</si>
  <si>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</si>
  <si>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</si>
  <si>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</si>
  <si>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</si>
  <si>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</si>
  <si>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</si>
  <si>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</si>
  <si>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 xml:space="preserve">POR ARRENDA., EXPLO              </t>
  </si>
  <si>
    <t xml:space="preserve">TAQUILLAS                        </t>
  </si>
  <si>
    <t xml:space="preserve">CAMARA                           </t>
  </si>
  <si>
    <t xml:space="preserve">PRESENTACIONES                   </t>
  </si>
  <si>
    <t xml:space="preserve">PRESENTACIONES GRAVADAS          </t>
  </si>
  <si>
    <t xml:space="preserve">Produc. Derivados del Uso y Aprov.      </t>
  </si>
  <si>
    <t xml:space="preserve">POR CONCEPTO DE CURSOS OTROS     </t>
  </si>
  <si>
    <t xml:space="preserve">Otros Productos que Generan Ing.        </t>
  </si>
  <si>
    <t xml:space="preserve">Productos de Tipo Corriente             </t>
  </si>
  <si>
    <t xml:space="preserve">SANCIONES                        </t>
  </si>
  <si>
    <t xml:space="preserve">Multas                                  </t>
  </si>
  <si>
    <t xml:space="preserve">OTROS INGRESOS                   </t>
  </si>
  <si>
    <t xml:space="preserve">RECURSOS INTERINSTITUCIONALES    </t>
  </si>
  <si>
    <t xml:space="preserve">Otros Aprovechamientos                  </t>
  </si>
  <si>
    <t xml:space="preserve">Aprovechamientos de Tipo Corriente      </t>
  </si>
  <si>
    <t xml:space="preserve">VENTA DE LIBROS                  </t>
  </si>
  <si>
    <t xml:space="preserve">VENTA DE ARTICULOS GRAVADOS      </t>
  </si>
  <si>
    <t xml:space="preserve">Ingr.Vta de Bienes/Servicios Org.       </t>
  </si>
  <si>
    <t xml:space="preserve">Ingresos por Venta de Bienes y Serv     </t>
  </si>
  <si>
    <t xml:space="preserve">INGRESOS DE GESTION                          </t>
  </si>
  <si>
    <t>AYUD Y S OTROS CONVE</t>
  </si>
  <si>
    <t>CONVENIO EROGACIONES FINANCIERAS</t>
  </si>
  <si>
    <t>Convenios</t>
  </si>
  <si>
    <t>Participaciones y Aportaciones</t>
  </si>
  <si>
    <t xml:space="preserve">SERVICIOS PERSONALES             </t>
  </si>
  <si>
    <t xml:space="preserve">MATERIALES Y SUMINISTROS         </t>
  </si>
  <si>
    <t xml:space="preserve">SERVICIOS GENERALES              </t>
  </si>
  <si>
    <t xml:space="preserve">AYUDAS Y SUBSIDIOS               </t>
  </si>
  <si>
    <t xml:space="preserve">INVERSIÓN FINANCIERA Y OTRAS     </t>
  </si>
  <si>
    <t xml:space="preserve">Trans. Internas y Asig. al Secto        </t>
  </si>
  <si>
    <t xml:space="preserve">Transferencias, Asignaciones, Subs.     </t>
  </si>
  <si>
    <t xml:space="preserve">PARTICIPACIONES, APORTACIONES                </t>
  </si>
  <si>
    <t>ERA-02 OTROS INGRESOS Y BENEFICIOS</t>
  </si>
  <si>
    <t xml:space="preserve">Int.Ganados de Val.,Créditos, Bonos     </t>
  </si>
  <si>
    <t xml:space="preserve">Ingresos Financieros                    </t>
  </si>
  <si>
    <t xml:space="preserve">Otros Ingresos y Beneficios Varios      </t>
  </si>
  <si>
    <t>GASTOS Y OTRAS PÉRDIDAS</t>
  </si>
  <si>
    <t>ERA-03 GASTOS</t>
  </si>
  <si>
    <t>%GASTO</t>
  </si>
  <si>
    <t>EXPLICACION</t>
  </si>
  <si>
    <t xml:space="preserve">SUELDOS BASE AL PERS             </t>
  </si>
  <si>
    <t>HONORARIOS ASIMILABLES A SALARIOS</t>
  </si>
  <si>
    <t>SUELDOS BASE AL PERSONAL EVENTUAL</t>
  </si>
  <si>
    <t xml:space="preserve">PRIMAS POR AÑOS DE S             </t>
  </si>
  <si>
    <t xml:space="preserve">PRIMAS DE VACAS., D              </t>
  </si>
  <si>
    <t xml:space="preserve">HORAS EXTRAORDINARIAS            </t>
  </si>
  <si>
    <t xml:space="preserve">COMPENSACIONES                   </t>
  </si>
  <si>
    <t xml:space="preserve">APORTACIONES DE SEGURIDAD SOCIAL </t>
  </si>
  <si>
    <t>SEGUROS MÚLTIPLES</t>
  </si>
  <si>
    <t xml:space="preserve">SEGURO DE RETIRO (AP             </t>
  </si>
  <si>
    <t xml:space="preserve">PRESTACIONES CONTRACTUALES       </t>
  </si>
  <si>
    <t xml:space="preserve">APOYOS A LA CAPACITA             </t>
  </si>
  <si>
    <t xml:space="preserve">OTRAS PRESTACIONES S             </t>
  </si>
  <si>
    <t>ESTÍMULOS</t>
  </si>
  <si>
    <t xml:space="preserve">MATERIALES Y ÚTILES DE OFICINA   </t>
  </si>
  <si>
    <t>MATERIALES Y UTILES</t>
  </si>
  <si>
    <t xml:space="preserve">MAT.,UTILES Y EQUIPO             </t>
  </si>
  <si>
    <t xml:space="preserve">MATERIAL IMPRESO E I             </t>
  </si>
  <si>
    <t xml:space="preserve">MATERIAL DE LIMPIEZA             </t>
  </si>
  <si>
    <t xml:space="preserve">MATERIALES Y ÚTILES DE ENSEÑANZA </t>
  </si>
  <si>
    <t xml:space="preserve">ALIMENTACIÓN DE PERSONAS         </t>
  </si>
  <si>
    <t xml:space="preserve">UTENSILIOS PARA EL S             </t>
  </si>
  <si>
    <t xml:space="preserve">MERCANCÍAS PARA SU C             </t>
  </si>
  <si>
    <t>CEMENTO Y PRODUCTOS DE CONCRETO</t>
  </si>
  <si>
    <t xml:space="preserve">CAL, YESO Y PRODUCTOS DE YESO    </t>
  </si>
  <si>
    <t>MADERA Y PRODUCTOS DE MADERA</t>
  </si>
  <si>
    <t>VIDRIO Y PRODUCTOS DE VIDRIO</t>
  </si>
  <si>
    <t xml:space="preserve">MATERIAL ELECTRICO Y ELECTRONICO </t>
  </si>
  <si>
    <t xml:space="preserve">ARTICULOS METALICOS              </t>
  </si>
  <si>
    <t xml:space="preserve">MATERIALES COMPLEMENTARIOS       </t>
  </si>
  <si>
    <t xml:space="preserve">OTROS MATERIALES Y A             </t>
  </si>
  <si>
    <t xml:space="preserve">MEDICINAS Y PRODUCTO             </t>
  </si>
  <si>
    <t>MATERIALES, ACCESOR</t>
  </si>
  <si>
    <t xml:space="preserve">FIB. SINTET. HULE </t>
  </si>
  <si>
    <t xml:space="preserve">OTROS PRODUCTOS QUÍMICOS </t>
  </si>
  <si>
    <t xml:space="preserve">COMBUSTIBLES, LUBRI              </t>
  </si>
  <si>
    <t xml:space="preserve">VESTUARIOS Y UNIFORMES           </t>
  </si>
  <si>
    <t xml:space="preserve">PRENDAS DE PROTECCIÓN    </t>
  </si>
  <si>
    <t xml:space="preserve">PRODUCTOS TEXTILES               </t>
  </si>
  <si>
    <t xml:space="preserve">HERRAMIENTAS MENORES </t>
  </si>
  <si>
    <t xml:space="preserve">REFACCIONES, ACCESO              </t>
  </si>
  <si>
    <t xml:space="preserve">REF. A. EQ. EDU Y R            </t>
  </si>
  <si>
    <t>REFACCIONES Y ACCESO</t>
  </si>
  <si>
    <t xml:space="preserve">REF. EQ. TRANSP. </t>
  </si>
  <si>
    <t>REF. MAQ. Y O. EQ.</t>
  </si>
  <si>
    <t xml:space="preserve">REF. OT. BIE. MUEB. </t>
  </si>
  <si>
    <t xml:space="preserve">SERVICIO DE ENERGÍA ELÉCTRICA    </t>
  </si>
  <si>
    <t xml:space="preserve">SERVICIO DE AGUA POTABLE         </t>
  </si>
  <si>
    <t xml:space="preserve">TELEFONÍA TRADICIONAL            </t>
  </si>
  <si>
    <t xml:space="preserve">TELEFONÍA CELULAR                </t>
  </si>
  <si>
    <t xml:space="preserve">SERV. ACCESO A INTE </t>
  </si>
  <si>
    <t>SERVICIOS POSTALES Y TELEGRAFICOS</t>
  </si>
  <si>
    <t>ARRENDAMIENTO DE EDIFICIOS</t>
  </si>
  <si>
    <t>ARRE. M. Y EQ. EDU</t>
  </si>
  <si>
    <t xml:space="preserve">ARRENDAMIENTO DE EQU             </t>
  </si>
  <si>
    <t>ARRENDA. DE MAQ., O</t>
  </si>
  <si>
    <t>ARRE. ACT. INTANG</t>
  </si>
  <si>
    <t xml:space="preserve">OTROS ARRENDAMIENTOS             </t>
  </si>
  <si>
    <t>SERVS. LEGALES, DE</t>
  </si>
  <si>
    <t>SERVS. DE DISEÑO, A</t>
  </si>
  <si>
    <t xml:space="preserve">CAPACITACIÓN                     </t>
  </si>
  <si>
    <t xml:space="preserve">SERVS. APOYO ADMVO.              </t>
  </si>
  <si>
    <t xml:space="preserve">SERVICIOS DE VIGILANCIA          </t>
  </si>
  <si>
    <t>SERVICIOS PROFESIONA</t>
  </si>
  <si>
    <t>SERVICIOS FINANCIEROS Y BANCARIOS</t>
  </si>
  <si>
    <t xml:space="preserve">SERVICIOS DE RECAUDA    </t>
  </si>
  <si>
    <t>SEGUROS DE BIENES PATRIMONIALES</t>
  </si>
  <si>
    <t xml:space="preserve">ALMACENAJE, ENVASE Y EMBALAJE  </t>
  </si>
  <si>
    <t xml:space="preserve">FLETES Y MANIOBRAS  </t>
  </si>
  <si>
    <t xml:space="preserve">CONSERV. Y MANTENIMI </t>
  </si>
  <si>
    <t xml:space="preserve">INST., REPAR. MTTO.              </t>
  </si>
  <si>
    <t xml:space="preserve">INST., REPAR. Y MTT              </t>
  </si>
  <si>
    <t xml:space="preserve">REPAR. Y MTTO. DE EQ             </t>
  </si>
  <si>
    <t xml:space="preserve">INST., REP. Y MTTO. </t>
  </si>
  <si>
    <t xml:space="preserve">SERVICIOS DE LIMPIEZ             </t>
  </si>
  <si>
    <t xml:space="preserve">SERVICIOS DE JARDINE             </t>
  </si>
  <si>
    <t xml:space="preserve">DIFUSIÓN POR RADIO, </t>
  </si>
  <si>
    <t xml:space="preserve">DIF. POR MEDIOS ALTE             </t>
  </si>
  <si>
    <t>SERV. CREA. PREPR</t>
  </si>
  <si>
    <t>SERVICIO DE REVELADO</t>
  </si>
  <si>
    <t>SERV. DE LA INDUSTR</t>
  </si>
  <si>
    <t xml:space="preserve">SERV. CRE INTERNET </t>
  </si>
  <si>
    <t>PASAJES AEREOS</t>
  </si>
  <si>
    <t xml:space="preserve">PASAJES TERRESTRES               </t>
  </si>
  <si>
    <t xml:space="preserve">VIATICOS EN EL PAIS              </t>
  </si>
  <si>
    <t xml:space="preserve">SERVICIOS INTEGRALES             </t>
  </si>
  <si>
    <t>OT. SER. TRASLADO</t>
  </si>
  <si>
    <t>GASTOS DE ORDEN SOCIAL Y CULTURAL</t>
  </si>
  <si>
    <t xml:space="preserve">GASTOS  DE REPRESENTACION        </t>
  </si>
  <si>
    <t>OTROS IMPUESTOS Y DERECHOS</t>
  </si>
  <si>
    <t xml:space="preserve">IMPUESTO DE NOMINA               </t>
  </si>
  <si>
    <t>TRANSFERENCIAS DE GASTO CORRIENTE</t>
  </si>
  <si>
    <t>TRANSFERENCIAS A GASTO DE CAPITAL</t>
  </si>
  <si>
    <t xml:space="preserve">PAGOS DE DEFUNCIÓN             </t>
  </si>
  <si>
    <t xml:space="preserve">AYUDA SOC. CIENT.                </t>
  </si>
  <si>
    <t xml:space="preserve">AYUDA SOC. CULT.                 </t>
  </si>
  <si>
    <t xml:space="preserve">JUBILACIONES                     </t>
  </si>
  <si>
    <t xml:space="preserve">D.A EDIFICIOS Y LOCALES </t>
  </si>
  <si>
    <t>D.A. EDIFICIOS NO RESIDENCIALES</t>
  </si>
  <si>
    <t xml:space="preserve">DEP. MUEBLES DE OFIC </t>
  </si>
  <si>
    <t>DEP. MUEBLES, EXCEP</t>
  </si>
  <si>
    <t xml:space="preserve">DEP. EQUIPO DE COMPU     </t>
  </si>
  <si>
    <t xml:space="preserve">DEP. OTROS MOBILIARI  </t>
  </si>
  <si>
    <t xml:space="preserve">DEP. EQUIPO Y APARAT   </t>
  </si>
  <si>
    <t xml:space="preserve">DEP. CÁMARAS FOTOGRÁ  </t>
  </si>
  <si>
    <t>DEP. OTROS MOBILIARI</t>
  </si>
  <si>
    <t xml:space="preserve">DEP. EQUIPO MEDICO Y </t>
  </si>
  <si>
    <t xml:space="preserve">DEP. AUTOMOVILES Y CAMIONES </t>
  </si>
  <si>
    <t xml:space="preserve">DEP. CARROCERIAS Y REMOLQUES    </t>
  </si>
  <si>
    <t>DEP. OTROS EQUIPOS DE TRANSPORTE</t>
  </si>
  <si>
    <t xml:space="preserve">DEP. EQUIPO DE DEFEN        </t>
  </si>
  <si>
    <t>DEP. MAQUINARIA Y EQ</t>
  </si>
  <si>
    <t xml:space="preserve">DEP. MAQUINARIA Y EQ  </t>
  </si>
  <si>
    <t xml:space="preserve">DEP. SISTEMA DE AIRE  </t>
  </si>
  <si>
    <t xml:space="preserve">DEP. EQUIPOS DE COMU       </t>
  </si>
  <si>
    <t xml:space="preserve">DEP. EQUIPO DE GENER          </t>
  </si>
  <si>
    <t xml:space="preserve">DEP. HERRAMIENTAS Y </t>
  </si>
  <si>
    <t xml:space="preserve">DEP. OTROS EQUIPOS  </t>
  </si>
  <si>
    <t>DEP. BIENES ARTISTIC</t>
  </si>
  <si>
    <t>BAJA DE ACTIVO FIJO</t>
  </si>
  <si>
    <t xml:space="preserve">PÉRDIDAS POR PARTICI             </t>
  </si>
  <si>
    <t>DIFERENCIA POR REDONDEO</t>
  </si>
  <si>
    <t xml:space="preserve">        </t>
  </si>
  <si>
    <t xml:space="preserve">GASTO OBRAS CONCLUID     </t>
  </si>
  <si>
    <t xml:space="preserve">GASTO OBRAS CONCLUID             </t>
  </si>
  <si>
    <t>III) NOTAS AL ESTADO DE VARIACIÓN A LA HACIEDA PÚBLICA</t>
  </si>
  <si>
    <t>VHP-01 PATRIMONIO CONTRIBUIDO</t>
  </si>
  <si>
    <t>MODIFICACION</t>
  </si>
  <si>
    <t xml:space="preserve">ACTUALIZACION OBRAS DE ARTE T.C. </t>
  </si>
  <si>
    <t xml:space="preserve">BIENES MUEBLES E INMUEBLES       </t>
  </si>
  <si>
    <t xml:space="preserve">OBRA PÚBLICA                     </t>
  </si>
  <si>
    <t xml:space="preserve">FAFEF OBRA PÚBLICA               </t>
  </si>
  <si>
    <t xml:space="preserve">CONVENIO BIENES MEBL             </t>
  </si>
  <si>
    <t xml:space="preserve">CONVENIO OBRA PUBLICA            </t>
  </si>
  <si>
    <t xml:space="preserve">MUNICIPAL DEL EJERCI             </t>
  </si>
  <si>
    <t xml:space="preserve">FAFEF  EJE ANT OBRA PÚBLICA      </t>
  </si>
  <si>
    <t xml:space="preserve">BIENES MUEBLES FEDERAL           </t>
  </si>
  <si>
    <t xml:space="preserve">OBRA PÚBLICA EJER ANTERIORES     </t>
  </si>
  <si>
    <t xml:space="preserve">ESTATALES DE EJERCIC             </t>
  </si>
  <si>
    <t xml:space="preserve">ESTATALES EJE ANT BIENES MUEBLES </t>
  </si>
  <si>
    <t xml:space="preserve">ESTATALES EJE ANT OBRA PÚBLICA   </t>
  </si>
  <si>
    <t xml:space="preserve">MUNICIPAL DE EJERCIC             </t>
  </si>
  <si>
    <t xml:space="preserve">APLICACIÓN CONVENIO              </t>
  </si>
  <si>
    <t>VHP-02 PATRIMONIO GENERADO</t>
  </si>
  <si>
    <t xml:space="preserve">Resultado del Ejercicio (Ahorro/Des     </t>
  </si>
  <si>
    <t xml:space="preserve">RESULTADO EJERCICIO 1998         </t>
  </si>
  <si>
    <t xml:space="preserve">RESULTADO EJERCICIO 2000         </t>
  </si>
  <si>
    <t xml:space="preserve">RESULTADO EJERCICIO 2001         </t>
  </si>
  <si>
    <t xml:space="preserve">RESULTADO EJERCICIO 2002         </t>
  </si>
  <si>
    <t xml:space="preserve">RESULTADO EJERCICIO 2003         </t>
  </si>
  <si>
    <t xml:space="preserve">RESULTADO EJERCICIO 2004         </t>
  </si>
  <si>
    <t xml:space="preserve">RESULTADO EJERCICIO 2005         </t>
  </si>
  <si>
    <t xml:space="preserve">RESULTADO EJERCICIO 2007         </t>
  </si>
  <si>
    <t xml:space="preserve">RESULTADO EJERCICIO 2008         </t>
  </si>
  <si>
    <t xml:space="preserve">RESULTADO EJERCICIO 2009         </t>
  </si>
  <si>
    <t xml:space="preserve">RESULTADO EJERCICIO 2010         </t>
  </si>
  <si>
    <t xml:space="preserve">RESULTADO EJERCICIO 2011         </t>
  </si>
  <si>
    <t xml:space="preserve">RESULTADO EJERCICIO 2012         </t>
  </si>
  <si>
    <t xml:space="preserve">RESULTADO EJERCICIO 2013         </t>
  </si>
  <si>
    <t xml:space="preserve">RESULTADO DEL EJERCICIO 2014     </t>
  </si>
  <si>
    <t xml:space="preserve">RESULTADO DEL EJERCICIO 2015     </t>
  </si>
  <si>
    <t xml:space="preserve">RESULTADO DEL EJERCICIO 2016     </t>
  </si>
  <si>
    <t>RESULTADO DEL EJERCICIO 2017</t>
  </si>
  <si>
    <t xml:space="preserve">CAPITALIZACIÓN RECURSOS PROPIOS  </t>
  </si>
  <si>
    <t xml:space="preserve">CAPITALIZACIÓN REMANENTES        </t>
  </si>
  <si>
    <t xml:space="preserve">APLICACIÓN DE REMANENTE PROPIO   </t>
  </si>
  <si>
    <t xml:space="preserve">APLICACIÓN DE REMANENTE FEDERAL  </t>
  </si>
  <si>
    <t>APLICACIÓN DE REMANENTE MUNICIPAL</t>
  </si>
  <si>
    <t xml:space="preserve">APLICACIÓN DE REMANENTE PROPIO </t>
  </si>
  <si>
    <t>APLICACIÓN DE REMANENTE FEDERAL</t>
  </si>
  <si>
    <t xml:space="preserve">BAJA OBRA DOMINIO PÚ             </t>
  </si>
  <si>
    <t>BAJA OBRA DOMINIO PÚ</t>
  </si>
  <si>
    <t xml:space="preserve">BAJA CONVENIO OBRA D             </t>
  </si>
  <si>
    <t xml:space="preserve">BAJA ESTATAL OBRA DE             </t>
  </si>
  <si>
    <t xml:space="preserve">SUB TOTAL                                    </t>
  </si>
  <si>
    <t>IV) NOTAS AL ESTADO DE FLUJO DE EFECTIVO</t>
  </si>
  <si>
    <t>EFE-01 FLUJO DE EFECTIVO</t>
  </si>
  <si>
    <t xml:space="preserve">CAJA                             </t>
  </si>
  <si>
    <t xml:space="preserve">Efectivo                                </t>
  </si>
  <si>
    <t xml:space="preserve">NOMINA 195990                    </t>
  </si>
  <si>
    <t xml:space="preserve">NOMINA 145270383                 </t>
  </si>
  <si>
    <t xml:space="preserve">BANORTE 0217923666               </t>
  </si>
  <si>
    <t xml:space="preserve">REC. PROPIOS 2150031194          </t>
  </si>
  <si>
    <t xml:space="preserve">REC ESTATALES 4013498340         </t>
  </si>
  <si>
    <t xml:space="preserve">REC FEDERALES 4041682337         </t>
  </si>
  <si>
    <t xml:space="preserve">TAQ FIC 4043693142               </t>
  </si>
  <si>
    <t xml:space="preserve">HSBC 458564 REMANENTES           </t>
  </si>
  <si>
    <t xml:space="preserve">HSBC 4060188349 PROY </t>
  </si>
  <si>
    <t xml:space="preserve">HSBC 04060188828 PAI </t>
  </si>
  <si>
    <t>HSBC 04061587879 PACMYC 2018</t>
  </si>
  <si>
    <t xml:space="preserve">BICENTENARIO Y CENTE             </t>
  </si>
  <si>
    <t xml:space="preserve">SCOTIABANK 019016376             </t>
  </si>
  <si>
    <t xml:space="preserve">INVERLAT 01901637908             </t>
  </si>
  <si>
    <t xml:space="preserve">INVERLAT 01901662694             </t>
  </si>
  <si>
    <t xml:space="preserve">INVERLAT 01901727451             </t>
  </si>
  <si>
    <t xml:space="preserve">PROY. ESTRATEGICOS 58744410101   </t>
  </si>
  <si>
    <t xml:space="preserve">NOMINA                           </t>
  </si>
  <si>
    <t xml:space="preserve">SANTANDER 6550390777             </t>
  </si>
  <si>
    <t xml:space="preserve">SANTANDER 0142106550             </t>
  </si>
  <si>
    <t xml:space="preserve">SANT18000082236 </t>
  </si>
  <si>
    <t>SANTANDER 1800008946</t>
  </si>
  <si>
    <t xml:space="preserve">BANREGIO 05821000000             </t>
  </si>
  <si>
    <t xml:space="preserve">BANREGIO 177-98684-0             </t>
  </si>
  <si>
    <t xml:space="preserve">BANREGIO 177-98150-0             </t>
  </si>
  <si>
    <t xml:space="preserve">BANREGIO 177-98212-0             </t>
  </si>
  <si>
    <t xml:space="preserve">BANREGIO 177-98151-0             </t>
  </si>
  <si>
    <t xml:space="preserve">Bancos/Tesoreria                        </t>
  </si>
  <si>
    <t>EFE-02 ADQ. BIENES MUEBLES E INMUEBLES</t>
  </si>
  <si>
    <t>% SUB</t>
  </si>
  <si>
    <t xml:space="preserve">Terrenos </t>
  </si>
  <si>
    <t xml:space="preserve">Construcciones en Proceso en Bienes     </t>
  </si>
  <si>
    <t xml:space="preserve">INMUEBLES                                    </t>
  </si>
  <si>
    <t xml:space="preserve">Mobiliario y Equipo de Administraci     </t>
  </si>
  <si>
    <t xml:space="preserve">Mobiliario y Equipo Educacional y R     </t>
  </si>
  <si>
    <t xml:space="preserve">Equipo e Instrumental Médico y de L  </t>
  </si>
  <si>
    <t>Equipo de Transporte</t>
  </si>
  <si>
    <t xml:space="preserve">Maquinaria, Otros Equipos y Herrami     </t>
  </si>
  <si>
    <t xml:space="preserve">Colecciones, Obras de Arte y Objeto     </t>
  </si>
  <si>
    <t xml:space="preserve">MUEBLES                                      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</si>
  <si>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</si>
  <si>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</si>
  <si>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</si>
  <si>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</si>
  <si>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</si>
  <si>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</si>
  <si>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</si>
  <si>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</si>
  <si>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</si>
  <si>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</si>
  <si>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</si>
  <si>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</si>
  <si>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</si>
  <si>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</si>
  <si>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</si>
  <si>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</si>
  <si>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</si>
  <si>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.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</si>
  <si>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</si>
  <si>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</si>
  <si>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</si>
  <si>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</si>
  <si>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</si>
  <si>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</si>
  <si>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</si>
  <si>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</si>
  <si>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</si>
  <si>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</si>
  <si>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</si>
  <si>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</si>
  <si>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</si>
  <si>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</si>
  <si>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</si>
  <si>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</si>
  <si>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</si>
  <si>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</si>
  <si>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</si>
  <si>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</si>
  <si>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</si>
  <si>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</si>
  <si>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</si>
  <si>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</si>
  <si>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</si>
  <si>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</si>
  <si>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</si>
  <si>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</si>
  <si>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</si>
  <si>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</si>
  <si>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</si>
  <si>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</si>
  <si>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CUENTAS DE ORDEN CONTABLES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</si>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</sst>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 &quot;"/>
    <numFmt numFmtId="165" formatCode="_(* #,##0.00_);_(* \(#,##0.00\);_(* &quot;-&quot;??_);_(@_)"/>
    <numFmt numFmtId="166" formatCode="#,##0.000000000"/>
    <numFmt numFmtId="167" formatCode="#,##0;\-#,##0;&quot; 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Soberana Sans Light"/>
    </font>
    <font>
      <sz val="10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5" fontId="10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0" borderId="0" xfId="0" applyFont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left"/>
    </xf>
    <xf numFmtId="0" fontId="7" fillId="3" borderId="0" xfId="0" applyFont="1" applyFill="1" applyBorder="1"/>
    <xf numFmtId="0" fontId="2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8" fillId="3" borderId="0" xfId="0" applyFont="1" applyFill="1" applyBorder="1"/>
    <xf numFmtId="4" fontId="3" fillId="0" borderId="4" xfId="0" applyNumberFormat="1" applyFont="1" applyBorder="1"/>
    <xf numFmtId="4" fontId="3" fillId="0" borderId="3" xfId="0" applyNumberFormat="1" applyFont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165" fontId="2" fillId="2" borderId="2" xfId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3" fillId="0" borderId="3" xfId="0" applyFont="1" applyBorder="1"/>
    <xf numFmtId="4" fontId="3" fillId="0" borderId="0" xfId="0" applyNumberFormat="1" applyFont="1"/>
    <xf numFmtId="164" fontId="3" fillId="3" borderId="3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/>
    <xf numFmtId="164" fontId="5" fillId="3" borderId="1" xfId="0" applyNumberFormat="1" applyFont="1" applyFill="1" applyBorder="1"/>
    <xf numFmtId="164" fontId="5" fillId="3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164" fontId="2" fillId="3" borderId="0" xfId="0" applyNumberFormat="1" applyFont="1" applyFill="1" applyBorder="1"/>
    <xf numFmtId="49" fontId="2" fillId="2" borderId="8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/>
    <xf numFmtId="0" fontId="3" fillId="0" borderId="0" xfId="0" applyFont="1"/>
    <xf numFmtId="4" fontId="3" fillId="0" borderId="12" xfId="0" applyNumberFormat="1" applyFont="1" applyBorder="1"/>
    <xf numFmtId="0" fontId="2" fillId="0" borderId="4" xfId="0" applyFont="1" applyBorder="1"/>
    <xf numFmtId="4" fontId="2" fillId="0" borderId="12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0" fontId="2" fillId="0" borderId="5" xfId="0" applyFont="1" applyBorder="1"/>
    <xf numFmtId="4" fontId="2" fillId="0" borderId="13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9" fillId="0" borderId="5" xfId="0" applyFont="1" applyBorder="1"/>
    <xf numFmtId="0" fontId="3" fillId="2" borderId="2" xfId="0" applyFont="1" applyFill="1" applyBorder="1"/>
    <xf numFmtId="0" fontId="9" fillId="0" borderId="0" xfId="0" applyFont="1"/>
    <xf numFmtId="0" fontId="2" fillId="2" borderId="3" xfId="2" applyFont="1" applyFill="1" applyBorder="1" applyAlignment="1">
      <alignment horizontal="left" vertical="center" wrapText="1"/>
    </xf>
    <xf numFmtId="4" fontId="2" fillId="2" borderId="3" xfId="3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1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3" applyNumberFormat="1" applyFont="1" applyBorder="1" applyAlignment="1"/>
    <xf numFmtId="0" fontId="3" fillId="3" borderId="12" xfId="0" applyFont="1" applyFill="1" applyBorder="1"/>
    <xf numFmtId="0" fontId="3" fillId="3" borderId="4" xfId="0" applyFont="1" applyFill="1" applyBorder="1"/>
    <xf numFmtId="0" fontId="3" fillId="3" borderId="13" xfId="0" applyFont="1" applyFill="1" applyBorder="1"/>
    <xf numFmtId="0" fontId="3" fillId="3" borderId="5" xfId="0" applyFont="1" applyFill="1" applyBorder="1"/>
    <xf numFmtId="4" fontId="3" fillId="0" borderId="5" xfId="0" applyNumberFormat="1" applyFont="1" applyBorder="1"/>
    <xf numFmtId="49" fontId="2" fillId="3" borderId="1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2" fillId="2" borderId="2" xfId="2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/>
    <xf numFmtId="0" fontId="2" fillId="2" borderId="2" xfId="1" applyNumberFormat="1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0" fontId="5" fillId="3" borderId="0" xfId="0" applyFont="1" applyFill="1"/>
    <xf numFmtId="0" fontId="2" fillId="2" borderId="2" xfId="2" applyFont="1" applyFill="1" applyBorder="1" applyAlignment="1">
      <alignment horizontal="center" vertical="center" wrapText="1"/>
    </xf>
    <xf numFmtId="0" fontId="2" fillId="0" borderId="3" xfId="0" applyFont="1" applyBorder="1"/>
    <xf numFmtId="4" fontId="2" fillId="0" borderId="3" xfId="0" applyNumberFormat="1" applyFont="1" applyBorder="1"/>
    <xf numFmtId="0" fontId="4" fillId="0" borderId="0" xfId="0" applyFont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2" fillId="0" borderId="2" xfId="0" applyFont="1" applyBorder="1" applyAlignment="1">
      <alignment vertical="center" wrapText="1"/>
    </xf>
    <xf numFmtId="0" fontId="3" fillId="0" borderId="2" xfId="0" applyFont="1" applyBorder="1"/>
    <xf numFmtId="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165" fontId="3" fillId="3" borderId="0" xfId="1" applyNumberFormat="1" applyFont="1" applyFill="1" applyBorder="1"/>
    <xf numFmtId="4" fontId="3" fillId="3" borderId="0" xfId="0" applyNumberFormat="1" applyFont="1" applyFill="1"/>
    <xf numFmtId="166" fontId="3" fillId="3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5" fillId="3" borderId="16" xfId="0" applyNumberFormat="1" applyFont="1" applyFill="1" applyBorder="1"/>
    <xf numFmtId="167" fontId="5" fillId="3" borderId="6" xfId="0" applyNumberFormat="1" applyFont="1" applyFill="1" applyBorder="1"/>
    <xf numFmtId="167" fontId="2" fillId="3" borderId="7" xfId="0" applyNumberFormat="1" applyFont="1" applyFill="1" applyBorder="1"/>
    <xf numFmtId="164" fontId="2" fillId="3" borderId="7" xfId="0" applyNumberFormat="1" applyFont="1" applyFill="1" applyBorder="1"/>
    <xf numFmtId="0" fontId="11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448300" y="3276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37</xdr:row>
      <xdr:rowOff>123264</xdr:rowOff>
    </xdr:from>
    <xdr:ext cx="1750287" cy="468013"/>
    <xdr:sp macro="" textlink="">
      <xdr:nvSpPr>
        <xdr:cNvPr id="3" name="2 Rectángulo"/>
        <xdr:cNvSpPr/>
      </xdr:nvSpPr>
      <xdr:spPr>
        <a:xfrm>
          <a:off x="5448300" y="6800289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5448300" y="12087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1750287" cy="468013"/>
    <xdr:sp macro="" textlink="">
      <xdr:nvSpPr>
        <xdr:cNvPr id="5" name="4 Rectángulo"/>
        <xdr:cNvSpPr/>
      </xdr:nvSpPr>
      <xdr:spPr>
        <a:xfrm>
          <a:off x="5448300" y="25736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1750287" cy="468013"/>
    <xdr:sp macro="" textlink="">
      <xdr:nvSpPr>
        <xdr:cNvPr id="6" name="5 Rectángulo"/>
        <xdr:cNvSpPr/>
      </xdr:nvSpPr>
      <xdr:spPr>
        <a:xfrm>
          <a:off x="5448300" y="27289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1750287" cy="468013"/>
    <xdr:sp macro="" textlink="">
      <xdr:nvSpPr>
        <xdr:cNvPr id="7" name="6 Rectángulo"/>
        <xdr:cNvSpPr/>
      </xdr:nvSpPr>
      <xdr:spPr>
        <a:xfrm>
          <a:off x="5448300" y="2876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22412</xdr:colOff>
      <xdr:row>190</xdr:row>
      <xdr:rowOff>33618</xdr:rowOff>
    </xdr:from>
    <xdr:ext cx="1750287" cy="468013"/>
    <xdr:sp macro="" textlink="">
      <xdr:nvSpPr>
        <xdr:cNvPr id="8" name="7 Rectángulo"/>
        <xdr:cNvSpPr/>
      </xdr:nvSpPr>
      <xdr:spPr>
        <a:xfrm>
          <a:off x="5470712" y="3342826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1750287" cy="468013"/>
    <xdr:sp macro="" textlink="">
      <xdr:nvSpPr>
        <xdr:cNvPr id="9" name="8 Rectángulo"/>
        <xdr:cNvSpPr/>
      </xdr:nvSpPr>
      <xdr:spPr>
        <a:xfrm>
          <a:off x="5448300" y="347662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1750287" cy="468013"/>
    <xdr:sp macro="" textlink="">
      <xdr:nvSpPr>
        <xdr:cNvPr id="10" name="9 Rectángulo"/>
        <xdr:cNvSpPr/>
      </xdr:nvSpPr>
      <xdr:spPr>
        <a:xfrm>
          <a:off x="5448300" y="360997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211</xdr:row>
      <xdr:rowOff>0</xdr:rowOff>
    </xdr:from>
    <xdr:ext cx="1750287" cy="468013"/>
    <xdr:sp macro="" textlink="">
      <xdr:nvSpPr>
        <xdr:cNvPr id="11" name="10 Rectángulo"/>
        <xdr:cNvSpPr/>
      </xdr:nvSpPr>
      <xdr:spPr>
        <a:xfrm>
          <a:off x="5448300" y="37423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1750287" cy="468013"/>
    <xdr:sp macro="" textlink="">
      <xdr:nvSpPr>
        <xdr:cNvPr id="12" name="11 Rectángulo"/>
        <xdr:cNvSpPr/>
      </xdr:nvSpPr>
      <xdr:spPr>
        <a:xfrm>
          <a:off x="5448300" y="97431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3"/>
  <sheetViews>
    <sheetView showGridLines="0" tabSelected="1" topLeftCell="A538" zoomScale="85" zoomScaleNormal="85" workbookViewId="0">
      <selection activeCell="B580" sqref="B580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3" t="s">
        <v>1</v>
      </c>
      <c r="B2" s="3"/>
      <c r="C2" s="3"/>
      <c r="D2" s="3"/>
      <c r="E2" s="3"/>
      <c r="F2" s="3"/>
      <c r="G2" s="3"/>
    </row>
    <row r="3" spans="1:7" ht="24" customHeight="1">
      <c r="A3" s="3" t="s">
        <v>2</v>
      </c>
      <c r="B3" s="3"/>
      <c r="C3" s="3"/>
      <c r="D3" s="3"/>
      <c r="E3" s="3"/>
      <c r="F3" s="3"/>
      <c r="G3" s="3"/>
    </row>
    <row r="4" spans="1:7">
      <c r="A4" s="3" t="s">
        <v>3</v>
      </c>
      <c r="B4" s="3"/>
      <c r="C4" s="3"/>
      <c r="D4" s="3"/>
      <c r="E4" s="3"/>
      <c r="F4" s="3"/>
      <c r="G4" s="3"/>
    </row>
    <row r="5" spans="1:7">
      <c r="B5" s="4"/>
      <c r="C5" s="5"/>
      <c r="D5" s="6"/>
      <c r="E5" s="6"/>
      <c r="F5" s="6"/>
    </row>
    <row r="7" spans="1:7">
      <c r="A7" s="7"/>
      <c r="B7" s="8" t="s">
        <v>4</v>
      </c>
      <c r="C7" s="9" t="s">
        <v>5</v>
      </c>
      <c r="D7" s="10"/>
      <c r="E7" s="11"/>
      <c r="F7" s="11"/>
      <c r="G7" s="11"/>
    </row>
    <row r="9" spans="1:7" ht="15">
      <c r="A9" s="12" t="s">
        <v>6</v>
      </c>
      <c r="B9" s="12"/>
      <c r="C9" s="12"/>
      <c r="D9" s="12"/>
      <c r="E9" s="12"/>
      <c r="F9" s="12"/>
      <c r="G9" s="12"/>
    </row>
    <row r="10" spans="1:7">
      <c r="B10" s="8"/>
      <c r="C10" s="13"/>
      <c r="D10" s="14"/>
      <c r="E10" s="7"/>
      <c r="F10" s="7"/>
    </row>
    <row r="11" spans="1:7">
      <c r="B11" s="15" t="s">
        <v>7</v>
      </c>
      <c r="C11" s="16"/>
      <c r="D11" s="6"/>
      <c r="E11" s="6"/>
      <c r="F11" s="6"/>
    </row>
    <row r="12" spans="1:7">
      <c r="B12" s="16"/>
      <c r="C12" s="5"/>
      <c r="D12" s="6"/>
      <c r="E12" s="6"/>
      <c r="F12" s="6"/>
    </row>
    <row r="13" spans="1:7">
      <c r="B13" s="17" t="s">
        <v>8</v>
      </c>
      <c r="C13" s="5"/>
      <c r="D13" s="6"/>
      <c r="E13" s="6"/>
      <c r="F13" s="6"/>
    </row>
    <row r="14" spans="1:7">
      <c r="C14" s="5"/>
    </row>
    <row r="15" spans="1:7">
      <c r="B15" s="18" t="s">
        <v>9</v>
      </c>
      <c r="C15" s="7"/>
      <c r="D15" s="7"/>
      <c r="E15" s="7"/>
    </row>
    <row r="16" spans="1:7">
      <c r="B16" s="19"/>
      <c r="C16" s="7"/>
      <c r="D16" s="7"/>
      <c r="E16" s="7"/>
    </row>
    <row r="17" spans="2:5" ht="20.25" customHeight="1">
      <c r="B17" s="20" t="s">
        <v>10</v>
      </c>
      <c r="C17" s="21" t="s">
        <v>11</v>
      </c>
      <c r="D17" s="21" t="s">
        <v>12</v>
      </c>
      <c r="E17" s="21" t="s">
        <v>13</v>
      </c>
    </row>
    <row r="18" spans="2:5">
      <c r="B18" s="22" t="s">
        <v>14</v>
      </c>
      <c r="C18" s="23"/>
      <c r="D18" s="23">
        <v>0</v>
      </c>
      <c r="E18" s="23">
        <v>0</v>
      </c>
    </row>
    <row r="19" spans="2:5">
      <c r="B19" s="24"/>
      <c r="C19" s="25"/>
      <c r="D19" s="25">
        <v>0</v>
      </c>
      <c r="E19" s="25">
        <v>0</v>
      </c>
    </row>
    <row r="20" spans="2:5">
      <c r="B20" s="24" t="s">
        <v>15</v>
      </c>
      <c r="C20" s="25"/>
      <c r="D20" s="25">
        <v>0</v>
      </c>
      <c r="E20" s="25">
        <v>0</v>
      </c>
    </row>
    <row r="21" spans="2:5">
      <c r="B21" s="24"/>
      <c r="C21" s="25"/>
      <c r="D21" s="25">
        <v>0</v>
      </c>
      <c r="E21" s="25">
        <v>0</v>
      </c>
    </row>
    <row r="22" spans="2:5">
      <c r="B22" s="26" t="s">
        <v>16</v>
      </c>
      <c r="C22" s="27"/>
      <c r="D22" s="27">
        <v>0</v>
      </c>
      <c r="E22" s="27">
        <v>0</v>
      </c>
    </row>
    <row r="23" spans="2:5">
      <c r="B23" s="19"/>
      <c r="C23" s="21">
        <f>SUM(C18:C22)</f>
        <v>0</v>
      </c>
      <c r="D23" s="21"/>
      <c r="E23" s="21">
        <f>SUM(E18:E22)</f>
        <v>0</v>
      </c>
    </row>
    <row r="24" spans="2:5">
      <c r="B24" s="19"/>
      <c r="C24" s="7"/>
      <c r="D24" s="7"/>
      <c r="E24" s="7"/>
    </row>
    <row r="25" spans="2:5">
      <c r="B25" s="19"/>
      <c r="C25" s="7"/>
      <c r="D25" s="7"/>
      <c r="E25" s="7"/>
    </row>
    <row r="26" spans="2:5">
      <c r="B26" s="18" t="s">
        <v>17</v>
      </c>
      <c r="C26" s="28"/>
      <c r="D26" s="7"/>
      <c r="E26" s="7"/>
    </row>
    <row r="28" spans="2:5" ht="18.75" customHeight="1">
      <c r="B28" s="20" t="s">
        <v>18</v>
      </c>
      <c r="C28" s="21" t="s">
        <v>11</v>
      </c>
      <c r="D28" s="21" t="s">
        <v>19</v>
      </c>
      <c r="E28" s="21" t="s">
        <v>20</v>
      </c>
    </row>
    <row r="29" spans="2:5">
      <c r="B29" s="24" t="s">
        <v>21</v>
      </c>
      <c r="C29" s="29"/>
      <c r="D29" s="29"/>
      <c r="E29" s="30"/>
    </row>
    <row r="30" spans="2:5">
      <c r="B30" s="24"/>
      <c r="C30" s="31"/>
      <c r="D30" s="31"/>
      <c r="E30" s="31"/>
    </row>
    <row r="31" spans="2:5" ht="14.25" customHeight="1">
      <c r="B31" s="24" t="s">
        <v>22</v>
      </c>
      <c r="C31" s="29"/>
      <c r="D31" s="29"/>
      <c r="E31" s="29">
        <v>21863.46</v>
      </c>
    </row>
    <row r="32" spans="2:5" ht="14.25" customHeight="1">
      <c r="B32" s="24"/>
      <c r="C32" s="31"/>
      <c r="D32" s="31"/>
      <c r="E32" s="31"/>
    </row>
    <row r="33" spans="2:6" ht="14.25" customHeight="1">
      <c r="B33" s="26"/>
      <c r="C33" s="32"/>
      <c r="D33" s="32"/>
      <c r="E33" s="32"/>
    </row>
    <row r="34" spans="2:6" ht="14.25" customHeight="1">
      <c r="C34" s="33">
        <f>SUM(C29:C33)</f>
        <v>0</v>
      </c>
      <c r="D34" s="33">
        <f>SUM(D29:D33)</f>
        <v>0</v>
      </c>
      <c r="E34" s="33">
        <f>SUM(E29:E33)</f>
        <v>21863.46</v>
      </c>
    </row>
    <row r="35" spans="2:6" ht="14.25" customHeight="1">
      <c r="C35" s="34"/>
      <c r="D35" s="34"/>
      <c r="E35" s="34"/>
    </row>
    <row r="36" spans="2:6" ht="14.25" customHeight="1"/>
    <row r="37" spans="2:6" ht="23.25" customHeight="1">
      <c r="B37" s="20" t="s">
        <v>23</v>
      </c>
      <c r="C37" s="21" t="s">
        <v>11</v>
      </c>
      <c r="D37" s="21" t="s">
        <v>24</v>
      </c>
      <c r="E37" s="21" t="s">
        <v>25</v>
      </c>
      <c r="F37" s="21" t="s">
        <v>26</v>
      </c>
    </row>
    <row r="38" spans="2:6" ht="14.25" customHeight="1">
      <c r="B38" s="24" t="s">
        <v>27</v>
      </c>
      <c r="C38" s="31"/>
      <c r="D38" s="31"/>
      <c r="E38" s="31"/>
      <c r="F38" s="31"/>
    </row>
    <row r="39" spans="2:6" ht="14.25" customHeight="1">
      <c r="B39" s="24"/>
      <c r="C39" s="31"/>
      <c r="D39" s="31"/>
      <c r="E39" s="31"/>
      <c r="F39" s="31"/>
    </row>
    <row r="40" spans="2:6" ht="14.25" customHeight="1">
      <c r="B40" s="24" t="s">
        <v>28</v>
      </c>
      <c r="C40" s="31"/>
      <c r="D40" s="31"/>
      <c r="E40" s="31"/>
      <c r="F40" s="31"/>
    </row>
    <row r="41" spans="2:6" ht="14.25" customHeight="1">
      <c r="B41" s="26"/>
      <c r="C41" s="32"/>
      <c r="D41" s="32"/>
      <c r="E41" s="32"/>
      <c r="F41" s="32"/>
    </row>
    <row r="42" spans="2:6" ht="14.25" customHeight="1">
      <c r="C42" s="21">
        <f>SUM(C37:C41)</f>
        <v>0</v>
      </c>
      <c r="D42" s="21">
        <f>SUM(D37:D41)</f>
        <v>0</v>
      </c>
      <c r="E42" s="21">
        <f>SUM(E37:E41)</f>
        <v>0</v>
      </c>
      <c r="F42" s="21">
        <f>SUM(F37:F41)</f>
        <v>0</v>
      </c>
    </row>
    <row r="43" spans="2:6" ht="14.25" customHeight="1"/>
    <row r="44" spans="2:6" ht="14.25" customHeight="1"/>
    <row r="45" spans="2:6" ht="14.25" customHeight="1">
      <c r="B45" s="18" t="s">
        <v>29</v>
      </c>
    </row>
    <row r="46" spans="2:6" ht="14.25" customHeight="1">
      <c r="B46" s="35"/>
    </row>
    <row r="47" spans="2:6" ht="24" customHeight="1">
      <c r="B47" s="20" t="s">
        <v>30</v>
      </c>
      <c r="C47" s="21" t="s">
        <v>11</v>
      </c>
      <c r="D47" s="21" t="s">
        <v>31</v>
      </c>
    </row>
    <row r="48" spans="2:6" ht="14.25" customHeight="1">
      <c r="B48" s="36" t="s">
        <v>32</v>
      </c>
      <c r="C48" s="37">
        <v>1879.02</v>
      </c>
      <c r="D48" s="38" t="s">
        <v>33</v>
      </c>
    </row>
    <row r="49" spans="2:7" ht="14.25" customHeight="1">
      <c r="B49" s="39" t="s">
        <v>34</v>
      </c>
      <c r="C49" s="37">
        <v>8750</v>
      </c>
      <c r="D49" s="31" t="s">
        <v>33</v>
      </c>
    </row>
    <row r="50" spans="2:7" ht="14.25" customHeight="1">
      <c r="B50" s="39" t="s">
        <v>35</v>
      </c>
      <c r="C50" s="37">
        <v>2025.27</v>
      </c>
      <c r="D50" s="31" t="s">
        <v>33</v>
      </c>
    </row>
    <row r="51" spans="2:7" ht="14.25" customHeight="1">
      <c r="B51" s="40" t="s">
        <v>36</v>
      </c>
      <c r="C51" s="37">
        <v>47814</v>
      </c>
      <c r="D51" s="31" t="s">
        <v>33</v>
      </c>
    </row>
    <row r="52" spans="2:7" ht="14.25" customHeight="1">
      <c r="B52" s="41"/>
      <c r="C52" s="33">
        <f>SUM(C47:C51)</f>
        <v>60468.29</v>
      </c>
      <c r="D52" s="21"/>
    </row>
    <row r="53" spans="2:7" ht="14.25" customHeight="1">
      <c r="B53" s="41"/>
      <c r="C53" s="42"/>
      <c r="D53" s="42"/>
    </row>
    <row r="54" spans="2:7" ht="9.75" customHeight="1">
      <c r="B54" s="41"/>
      <c r="C54" s="42"/>
      <c r="D54" s="42"/>
    </row>
    <row r="55" spans="2:7" ht="14.25" customHeight="1">
      <c r="B55" s="18" t="s">
        <v>37</v>
      </c>
    </row>
    <row r="56" spans="2:7" ht="14.25" customHeight="1">
      <c r="B56" s="35"/>
    </row>
    <row r="57" spans="2:7" ht="27.75" customHeight="1">
      <c r="B57" s="20" t="s">
        <v>38</v>
      </c>
      <c r="C57" s="21" t="s">
        <v>11</v>
      </c>
      <c r="D57" s="21" t="s">
        <v>12</v>
      </c>
      <c r="E57" s="21" t="s">
        <v>39</v>
      </c>
      <c r="F57" s="43" t="s">
        <v>40</v>
      </c>
      <c r="G57" s="21" t="s">
        <v>41</v>
      </c>
    </row>
    <row r="58" spans="2:7" ht="14.25" customHeight="1">
      <c r="B58" s="36" t="s">
        <v>42</v>
      </c>
      <c r="C58" s="37">
        <v>196020231.31</v>
      </c>
      <c r="D58" s="23">
        <v>0</v>
      </c>
      <c r="E58" s="42">
        <v>0</v>
      </c>
      <c r="F58" s="23">
        <v>0</v>
      </c>
      <c r="G58" s="44">
        <v>0</v>
      </c>
    </row>
    <row r="59" spans="2:7" ht="14.25" customHeight="1">
      <c r="B59" s="39" t="s">
        <v>43</v>
      </c>
      <c r="C59" s="37">
        <v>28799604.030000001</v>
      </c>
      <c r="D59" s="25">
        <v>0</v>
      </c>
      <c r="E59" s="42">
        <v>0</v>
      </c>
      <c r="F59" s="25">
        <v>0</v>
      </c>
      <c r="G59" s="44">
        <v>0</v>
      </c>
    </row>
    <row r="60" spans="2:7" ht="14.25" customHeight="1">
      <c r="B60" s="40" t="s">
        <v>44</v>
      </c>
      <c r="C60" s="37">
        <v>-192534444.53999999</v>
      </c>
      <c r="D60" s="27">
        <v>0</v>
      </c>
      <c r="E60" s="45">
        <v>0</v>
      </c>
      <c r="F60" s="27">
        <v>0</v>
      </c>
      <c r="G60" s="46">
        <v>0</v>
      </c>
    </row>
    <row r="61" spans="2:7" ht="15" customHeight="1">
      <c r="B61" s="41"/>
      <c r="C61" s="33">
        <f>SUM(C57:C60)</f>
        <v>32285390.800000012</v>
      </c>
      <c r="D61" s="47">
        <v>0</v>
      </c>
      <c r="E61" s="48">
        <v>0</v>
      </c>
      <c r="F61" s="48">
        <v>0</v>
      </c>
      <c r="G61" s="49">
        <v>0</v>
      </c>
    </row>
    <row r="62" spans="2:7">
      <c r="B62" s="41"/>
      <c r="C62" s="50"/>
      <c r="D62" s="50"/>
      <c r="E62" s="50"/>
      <c r="F62" s="50"/>
      <c r="G62" s="50"/>
    </row>
    <row r="63" spans="2:7">
      <c r="B63" s="41"/>
      <c r="C63" s="50"/>
      <c r="D63" s="50"/>
      <c r="E63" s="50"/>
      <c r="F63" s="50"/>
      <c r="G63" s="50"/>
    </row>
    <row r="64" spans="2:7">
      <c r="B64" s="41"/>
      <c r="C64" s="50"/>
      <c r="D64" s="50"/>
      <c r="E64" s="50"/>
      <c r="F64" s="50"/>
      <c r="G64" s="50"/>
    </row>
    <row r="65" spans="2:7" ht="26.25" customHeight="1">
      <c r="B65" s="20" t="s">
        <v>45</v>
      </c>
      <c r="C65" s="21" t="s">
        <v>11</v>
      </c>
      <c r="D65" s="21" t="s">
        <v>12</v>
      </c>
      <c r="E65" s="21" t="s">
        <v>46</v>
      </c>
      <c r="F65" s="50"/>
      <c r="G65" s="50"/>
    </row>
    <row r="66" spans="2:7">
      <c r="B66" s="22" t="s">
        <v>47</v>
      </c>
      <c r="C66" s="44"/>
      <c r="D66" s="25">
        <v>0</v>
      </c>
      <c r="E66" s="25">
        <v>0</v>
      </c>
      <c r="F66" s="50"/>
      <c r="G66" s="50"/>
    </row>
    <row r="67" spans="2:7">
      <c r="B67" s="24"/>
      <c r="C67" s="44"/>
      <c r="D67" s="25"/>
      <c r="E67" s="25"/>
      <c r="F67" s="50"/>
      <c r="G67" s="50"/>
    </row>
    <row r="68" spans="2:7">
      <c r="B68" s="26"/>
      <c r="C68" s="44"/>
      <c r="D68" s="25">
        <v>0</v>
      </c>
      <c r="E68" s="25">
        <v>0</v>
      </c>
      <c r="F68" s="50"/>
      <c r="G68" s="50"/>
    </row>
    <row r="69" spans="2:7" ht="16.5" customHeight="1">
      <c r="B69" s="41"/>
      <c r="C69" s="21">
        <f>SUM(C66:C68)</f>
        <v>0</v>
      </c>
      <c r="D69" s="51"/>
      <c r="E69" s="52"/>
      <c r="F69" s="50"/>
      <c r="G69" s="50"/>
    </row>
    <row r="70" spans="2:7">
      <c r="B70" s="41"/>
      <c r="C70" s="50"/>
      <c r="D70" s="50"/>
      <c r="E70" s="50"/>
      <c r="F70" s="50"/>
      <c r="G70" s="50"/>
    </row>
    <row r="71" spans="2:7">
      <c r="B71" s="35"/>
    </row>
    <row r="72" spans="2:7">
      <c r="B72" s="18" t="s">
        <v>48</v>
      </c>
    </row>
    <row r="74" spans="2:7">
      <c r="B74" s="35"/>
    </row>
    <row r="75" spans="2:7" ht="24" customHeight="1">
      <c r="B75" s="20" t="s">
        <v>49</v>
      </c>
      <c r="C75" s="21" t="s">
        <v>50</v>
      </c>
      <c r="D75" s="21" t="s">
        <v>51</v>
      </c>
      <c r="E75" s="21" t="s">
        <v>52</v>
      </c>
      <c r="F75" s="21" t="s">
        <v>53</v>
      </c>
    </row>
    <row r="76" spans="2:7">
      <c r="B76" s="36" t="s">
        <v>54</v>
      </c>
      <c r="C76" s="53">
        <v>58335</v>
      </c>
      <c r="D76" s="30">
        <v>58335</v>
      </c>
      <c r="E76" s="54" t="s">
        <v>55</v>
      </c>
      <c r="F76" s="38">
        <v>0</v>
      </c>
    </row>
    <row r="77" spans="2:7">
      <c r="B77" s="39" t="s">
        <v>56</v>
      </c>
      <c r="C77" s="55"/>
      <c r="D77" s="29">
        <v>403920</v>
      </c>
      <c r="E77" s="37">
        <v>403920</v>
      </c>
      <c r="F77" s="31"/>
    </row>
    <row r="78" spans="2:7">
      <c r="B78" s="39" t="s">
        <v>57</v>
      </c>
      <c r="C78" s="55">
        <v>6022127.0899999999</v>
      </c>
      <c r="D78" s="29">
        <v>6022127.0899999999</v>
      </c>
      <c r="E78" s="54" t="s">
        <v>55</v>
      </c>
      <c r="F78" s="31"/>
    </row>
    <row r="79" spans="2:7">
      <c r="B79" s="39" t="s">
        <v>58</v>
      </c>
      <c r="C79" s="55">
        <v>3773258</v>
      </c>
      <c r="D79" s="29">
        <v>3773258</v>
      </c>
      <c r="E79" s="54" t="s">
        <v>55</v>
      </c>
      <c r="F79" s="31"/>
    </row>
    <row r="80" spans="2:7">
      <c r="B80" s="39" t="s">
        <v>59</v>
      </c>
      <c r="C80" s="55">
        <v>2470749.39</v>
      </c>
      <c r="D80" s="29">
        <v>2359018.92</v>
      </c>
      <c r="E80" s="37">
        <v>-111730.47</v>
      </c>
      <c r="F80" s="31"/>
    </row>
    <row r="81" spans="2:6">
      <c r="B81" s="39" t="s">
        <v>60</v>
      </c>
      <c r="C81" s="55">
        <v>24400690.5</v>
      </c>
      <c r="D81" s="29">
        <v>1814519.26</v>
      </c>
      <c r="E81" s="37">
        <v>-22586171.239999998</v>
      </c>
      <c r="F81" s="31"/>
    </row>
    <row r="82" spans="2:6">
      <c r="B82" s="39" t="s">
        <v>61</v>
      </c>
      <c r="C82" s="55">
        <v>33250806.559999999</v>
      </c>
      <c r="D82" s="29">
        <v>93455694.109999999</v>
      </c>
      <c r="E82" s="37">
        <v>60204887.549999997</v>
      </c>
      <c r="F82" s="31"/>
    </row>
    <row r="83" spans="2:6">
      <c r="B83" s="39" t="s">
        <v>62</v>
      </c>
      <c r="C83" s="55">
        <v>3252589.12</v>
      </c>
      <c r="D83" s="29">
        <v>1773422.34</v>
      </c>
      <c r="E83" s="37">
        <v>-1479166.78</v>
      </c>
      <c r="F83" s="31"/>
    </row>
    <row r="84" spans="2:6">
      <c r="B84" s="56" t="s">
        <v>63</v>
      </c>
      <c r="C84" s="57">
        <f>SUM(C76:C83)</f>
        <v>73228555.660000011</v>
      </c>
      <c r="D84" s="58">
        <f>SUM(D76:D83)</f>
        <v>109660294.72</v>
      </c>
      <c r="E84" s="59">
        <f>SUM(E76:E83)</f>
        <v>36431739.060000002</v>
      </c>
      <c r="F84" s="31"/>
    </row>
    <row r="85" spans="2:6">
      <c r="B85" s="39" t="s">
        <v>64</v>
      </c>
      <c r="C85" s="37">
        <v>2824415.26</v>
      </c>
      <c r="D85" s="29">
        <v>2983420.93</v>
      </c>
      <c r="E85" s="37">
        <v>159005.67000000001</v>
      </c>
      <c r="F85" s="31"/>
    </row>
    <row r="86" spans="2:6">
      <c r="B86" s="39" t="s">
        <v>65</v>
      </c>
      <c r="C86" s="37">
        <v>2506486.1800000002</v>
      </c>
      <c r="D86" s="29">
        <v>2452798.9</v>
      </c>
      <c r="E86" s="37">
        <v>-53687.28</v>
      </c>
      <c r="F86" s="31"/>
    </row>
    <row r="87" spans="2:6">
      <c r="B87" s="39" t="s">
        <v>66</v>
      </c>
      <c r="C87" s="37">
        <v>425015.22</v>
      </c>
      <c r="D87" s="29">
        <v>1274391.52</v>
      </c>
      <c r="E87" s="37">
        <v>849376.3</v>
      </c>
      <c r="F87" s="31"/>
    </row>
    <row r="88" spans="2:6">
      <c r="B88" s="39" t="s">
        <v>67</v>
      </c>
      <c r="C88" s="37">
        <v>6351022.1200000001</v>
      </c>
      <c r="D88" s="29">
        <v>7006409.7599999998</v>
      </c>
      <c r="E88" s="37">
        <v>655387.64</v>
      </c>
      <c r="F88" s="31"/>
    </row>
    <row r="89" spans="2:6">
      <c r="B89" s="39" t="s">
        <v>67</v>
      </c>
      <c r="C89" s="37">
        <v>2620547.25</v>
      </c>
      <c r="D89" s="29">
        <v>2060107.93</v>
      </c>
      <c r="E89" s="37">
        <v>-560439.31999999995</v>
      </c>
      <c r="F89" s="31"/>
    </row>
    <row r="90" spans="2:6">
      <c r="B90" s="39" t="s">
        <v>68</v>
      </c>
      <c r="C90" s="37">
        <v>3680542.86</v>
      </c>
      <c r="D90" s="29">
        <v>5531373.4400000004</v>
      </c>
      <c r="E90" s="37">
        <v>1850830.58</v>
      </c>
      <c r="F90" s="31"/>
    </row>
    <row r="91" spans="2:6">
      <c r="B91" s="39" t="s">
        <v>68</v>
      </c>
      <c r="C91" s="37">
        <v>541107.43999999994</v>
      </c>
      <c r="D91" s="29">
        <v>449676.34</v>
      </c>
      <c r="E91" s="37">
        <v>-91431.1</v>
      </c>
      <c r="F91" s="31"/>
    </row>
    <row r="92" spans="2:6">
      <c r="B92" s="39" t="s">
        <v>69</v>
      </c>
      <c r="C92" s="37">
        <v>6532717.2800000003</v>
      </c>
      <c r="D92" s="29">
        <v>6532717.2800000003</v>
      </c>
      <c r="E92" s="54" t="s">
        <v>55</v>
      </c>
      <c r="F92" s="31"/>
    </row>
    <row r="93" spans="2:6">
      <c r="B93" s="39" t="s">
        <v>70</v>
      </c>
      <c r="C93" s="37">
        <v>571371.06000000006</v>
      </c>
      <c r="D93" s="29">
        <v>469695.86</v>
      </c>
      <c r="E93" s="37">
        <v>-101675.2</v>
      </c>
      <c r="F93" s="31"/>
    </row>
    <row r="94" spans="2:6">
      <c r="B94" s="39" t="s">
        <v>71</v>
      </c>
      <c r="C94" s="37">
        <v>3934629.1</v>
      </c>
      <c r="D94" s="29">
        <v>3934629.1</v>
      </c>
      <c r="E94" s="54" t="s">
        <v>55</v>
      </c>
      <c r="F94" s="31"/>
    </row>
    <row r="95" spans="2:6">
      <c r="B95" s="39" t="s">
        <v>71</v>
      </c>
      <c r="C95" s="37">
        <v>1031286.54</v>
      </c>
      <c r="D95" s="29">
        <v>1031286.54</v>
      </c>
      <c r="E95" s="54" t="s">
        <v>55</v>
      </c>
      <c r="F95" s="31"/>
    </row>
    <row r="96" spans="2:6">
      <c r="B96" s="39" t="s">
        <v>72</v>
      </c>
      <c r="C96" s="37">
        <v>90350.6</v>
      </c>
      <c r="D96" s="29">
        <v>131689.56</v>
      </c>
      <c r="E96" s="37">
        <v>41338.959999999999</v>
      </c>
      <c r="F96" s="31"/>
    </row>
    <row r="97" spans="2:6">
      <c r="B97" s="39" t="s">
        <v>72</v>
      </c>
      <c r="C97" s="37">
        <v>312684.24</v>
      </c>
      <c r="D97" s="29">
        <v>312684.24</v>
      </c>
      <c r="E97" s="54" t="s">
        <v>55</v>
      </c>
      <c r="F97" s="31"/>
    </row>
    <row r="98" spans="2:6">
      <c r="B98" s="39" t="s">
        <v>73</v>
      </c>
      <c r="C98" s="37">
        <v>3804767.27</v>
      </c>
      <c r="D98" s="29">
        <v>3685113.27</v>
      </c>
      <c r="E98" s="37">
        <v>-119654</v>
      </c>
      <c r="F98" s="31"/>
    </row>
    <row r="99" spans="2:6">
      <c r="B99" s="39" t="s">
        <v>74</v>
      </c>
      <c r="C99" s="37">
        <v>10719934.560000001</v>
      </c>
      <c r="D99" s="29">
        <v>2424451</v>
      </c>
      <c r="E99" s="37">
        <v>-8295483.5599999996</v>
      </c>
      <c r="F99" s="31"/>
    </row>
    <row r="100" spans="2:6">
      <c r="B100" s="39" t="s">
        <v>75</v>
      </c>
      <c r="C100" s="37">
        <v>5120593.72</v>
      </c>
      <c r="D100" s="29">
        <v>5120593.72</v>
      </c>
      <c r="E100" s="54" t="s">
        <v>55</v>
      </c>
      <c r="F100" s="31"/>
    </row>
    <row r="101" spans="2:6">
      <c r="B101" s="39" t="s">
        <v>76</v>
      </c>
      <c r="C101" s="37">
        <v>30396</v>
      </c>
      <c r="D101" s="29">
        <v>30396</v>
      </c>
      <c r="E101" s="54" t="s">
        <v>55</v>
      </c>
      <c r="F101" s="31"/>
    </row>
    <row r="102" spans="2:6">
      <c r="B102" s="39" t="s">
        <v>77</v>
      </c>
      <c r="C102" s="37">
        <v>52000</v>
      </c>
      <c r="D102" s="29">
        <v>52000</v>
      </c>
      <c r="E102" s="54" t="s">
        <v>55</v>
      </c>
      <c r="F102" s="31"/>
    </row>
    <row r="103" spans="2:6">
      <c r="B103" s="39" t="s">
        <v>78</v>
      </c>
      <c r="C103" s="37">
        <v>469114.58</v>
      </c>
      <c r="D103" s="29">
        <v>469114.58</v>
      </c>
      <c r="E103" s="54" t="s">
        <v>55</v>
      </c>
      <c r="F103" s="31"/>
    </row>
    <row r="104" spans="2:6">
      <c r="B104" s="39" t="s">
        <v>79</v>
      </c>
      <c r="C104" s="37">
        <v>1298433.06</v>
      </c>
      <c r="D104" s="29">
        <v>1298433.06</v>
      </c>
      <c r="E104" s="54" t="s">
        <v>55</v>
      </c>
      <c r="F104" s="31"/>
    </row>
    <row r="105" spans="2:6">
      <c r="B105" s="39" t="s">
        <v>79</v>
      </c>
      <c r="C105" s="37">
        <v>69939.56</v>
      </c>
      <c r="D105" s="29">
        <v>69939.56</v>
      </c>
      <c r="E105" s="54" t="s">
        <v>55</v>
      </c>
      <c r="F105" s="31"/>
    </row>
    <row r="106" spans="2:6">
      <c r="B106" s="39" t="s">
        <v>80</v>
      </c>
      <c r="C106" s="37">
        <v>27196</v>
      </c>
      <c r="D106" s="29">
        <v>27196</v>
      </c>
      <c r="E106" s="54" t="s">
        <v>55</v>
      </c>
      <c r="F106" s="31"/>
    </row>
    <row r="107" spans="2:6">
      <c r="B107" s="39" t="s">
        <v>81</v>
      </c>
      <c r="C107" s="37">
        <v>531450.71</v>
      </c>
      <c r="D107" s="29">
        <v>538720.96</v>
      </c>
      <c r="E107" s="37">
        <v>7270.25</v>
      </c>
      <c r="F107" s="31"/>
    </row>
    <row r="108" spans="2:6">
      <c r="B108" s="39" t="s">
        <v>81</v>
      </c>
      <c r="C108" s="37">
        <v>676931.91</v>
      </c>
      <c r="D108" s="29">
        <v>669571.91</v>
      </c>
      <c r="E108" s="37">
        <v>-7360</v>
      </c>
      <c r="F108" s="31"/>
    </row>
    <row r="109" spans="2:6">
      <c r="B109" s="39" t="s">
        <v>82</v>
      </c>
      <c r="C109" s="37">
        <v>2119572.16</v>
      </c>
      <c r="D109" s="29">
        <v>2155356.06</v>
      </c>
      <c r="E109" s="37">
        <v>35783.9</v>
      </c>
      <c r="F109" s="31"/>
    </row>
    <row r="110" spans="2:6">
      <c r="B110" s="39" t="s">
        <v>83</v>
      </c>
      <c r="C110" s="37">
        <v>7097418.1600000001</v>
      </c>
      <c r="D110" s="29">
        <v>6970183.8499999996</v>
      </c>
      <c r="E110" s="37">
        <v>-127234.31</v>
      </c>
      <c r="F110" s="31"/>
    </row>
    <row r="111" spans="2:6">
      <c r="B111" s="39" t="s">
        <v>84</v>
      </c>
      <c r="C111" s="37">
        <v>297592.01</v>
      </c>
      <c r="D111" s="29">
        <v>297592.01</v>
      </c>
      <c r="E111" s="54" t="s">
        <v>55</v>
      </c>
      <c r="F111" s="31"/>
    </row>
    <row r="112" spans="2:6">
      <c r="B112" s="39" t="s">
        <v>84</v>
      </c>
      <c r="C112" s="37">
        <v>4999.99</v>
      </c>
      <c r="D112" s="29">
        <v>4999.99</v>
      </c>
      <c r="E112" s="54" t="s">
        <v>55</v>
      </c>
      <c r="F112" s="31"/>
    </row>
    <row r="113" spans="2:6">
      <c r="B113" s="39" t="s">
        <v>85</v>
      </c>
      <c r="C113" s="37">
        <v>91538.240000000005</v>
      </c>
      <c r="D113" s="29">
        <v>91538.240000000005</v>
      </c>
      <c r="E113" s="54" t="s">
        <v>55</v>
      </c>
      <c r="F113" s="31"/>
    </row>
    <row r="114" spans="2:6">
      <c r="B114" s="39" t="s">
        <v>86</v>
      </c>
      <c r="C114" s="37">
        <v>1545925.67</v>
      </c>
      <c r="D114" s="29">
        <v>1545925.67</v>
      </c>
      <c r="E114" s="54" t="s">
        <v>55</v>
      </c>
      <c r="F114" s="31"/>
    </row>
    <row r="115" spans="2:6">
      <c r="B115" s="39" t="s">
        <v>87</v>
      </c>
      <c r="C115" s="37">
        <v>77931.520000000004</v>
      </c>
      <c r="D115" s="29">
        <v>77931.520000000004</v>
      </c>
      <c r="E115" s="54" t="s">
        <v>55</v>
      </c>
      <c r="F115" s="31"/>
    </row>
    <row r="116" spans="2:6">
      <c r="B116" s="39" t="s">
        <v>88</v>
      </c>
      <c r="C116" s="37">
        <v>18544115.420000002</v>
      </c>
      <c r="D116" s="29">
        <v>23624544.34</v>
      </c>
      <c r="E116" s="37">
        <v>5080428.92</v>
      </c>
      <c r="F116" s="31"/>
    </row>
    <row r="117" spans="2:6">
      <c r="B117" s="39" t="s">
        <v>88</v>
      </c>
      <c r="C117" s="37">
        <v>83525188.400000006</v>
      </c>
      <c r="D117" s="29">
        <v>72609789.819999993</v>
      </c>
      <c r="E117" s="37">
        <v>-10915398.58</v>
      </c>
      <c r="F117" s="31"/>
    </row>
    <row r="118" spans="2:6">
      <c r="B118" s="56" t="s">
        <v>89</v>
      </c>
      <c r="C118" s="57">
        <f>SUM(C85:C117)</f>
        <v>167527214.09000003</v>
      </c>
      <c r="D118" s="58">
        <f>SUM(D85:D117)</f>
        <v>155934272.96000001</v>
      </c>
      <c r="E118" s="59">
        <f>SUM(E85:E117)</f>
        <v>-11592941.129999999</v>
      </c>
      <c r="F118" s="31"/>
    </row>
    <row r="119" spans="2:6">
      <c r="B119" s="39" t="s">
        <v>90</v>
      </c>
      <c r="C119" s="37">
        <v>-2216055.54</v>
      </c>
      <c r="D119" s="29">
        <v>-2404718.44</v>
      </c>
      <c r="E119" s="37">
        <v>-188662.9</v>
      </c>
      <c r="F119" s="31"/>
    </row>
    <row r="120" spans="2:6">
      <c r="B120" s="39" t="s">
        <v>91</v>
      </c>
      <c r="C120" s="37">
        <v>-903318.09</v>
      </c>
      <c r="D120" s="29">
        <v>-1204424.0900000001</v>
      </c>
      <c r="E120" s="37">
        <v>-301106</v>
      </c>
      <c r="F120" s="31"/>
    </row>
    <row r="121" spans="2:6">
      <c r="B121" s="39" t="s">
        <v>64</v>
      </c>
      <c r="C121" s="37">
        <v>-2093860.61</v>
      </c>
      <c r="D121" s="29">
        <v>-2380370</v>
      </c>
      <c r="E121" s="37">
        <v>-286509.39</v>
      </c>
      <c r="F121" s="31"/>
    </row>
    <row r="122" spans="2:6">
      <c r="B122" s="39" t="s">
        <v>66</v>
      </c>
      <c r="C122" s="37">
        <v>-68975.22</v>
      </c>
      <c r="D122" s="29">
        <v>-165315.51999999999</v>
      </c>
      <c r="E122" s="37">
        <v>-96340.3</v>
      </c>
      <c r="F122" s="31"/>
    </row>
    <row r="123" spans="2:6">
      <c r="B123" s="39" t="s">
        <v>88</v>
      </c>
      <c r="C123" s="37">
        <v>-23808651.66</v>
      </c>
      <c r="D123" s="29">
        <v>-16977636.559999999</v>
      </c>
      <c r="E123" s="37">
        <v>6831015.0999999996</v>
      </c>
      <c r="F123" s="31"/>
    </row>
    <row r="124" spans="2:6">
      <c r="B124" s="39" t="s">
        <v>92</v>
      </c>
      <c r="C124" s="37">
        <v>-7568581.8300000001</v>
      </c>
      <c r="D124" s="29">
        <v>-8036456.1500000004</v>
      </c>
      <c r="E124" s="37">
        <v>-467874.32</v>
      </c>
      <c r="F124" s="31"/>
    </row>
    <row r="125" spans="2:6">
      <c r="B125" s="39" t="s">
        <v>68</v>
      </c>
      <c r="C125" s="37">
        <v>-1343079.05</v>
      </c>
      <c r="D125" s="29">
        <v>-1717141.53</v>
      </c>
      <c r="E125" s="37">
        <v>-374062.48</v>
      </c>
      <c r="F125" s="31"/>
    </row>
    <row r="126" spans="2:6">
      <c r="B126" s="39" t="s">
        <v>93</v>
      </c>
      <c r="C126" s="37">
        <v>-2590578.2799999998</v>
      </c>
      <c r="D126" s="29">
        <v>-3243839.28</v>
      </c>
      <c r="E126" s="37">
        <v>-653261</v>
      </c>
      <c r="F126" s="31"/>
    </row>
    <row r="127" spans="2:6">
      <c r="B127" s="39" t="s">
        <v>94</v>
      </c>
      <c r="C127" s="37">
        <v>-193617.06</v>
      </c>
      <c r="D127" s="29">
        <v>-191173.86</v>
      </c>
      <c r="E127" s="37">
        <v>2443.1999999999998</v>
      </c>
      <c r="F127" s="31"/>
    </row>
    <row r="128" spans="2:6">
      <c r="B128" s="39" t="s">
        <v>95</v>
      </c>
      <c r="C128" s="37">
        <v>-2943506.53</v>
      </c>
      <c r="D128" s="29">
        <v>-3336967.53</v>
      </c>
      <c r="E128" s="37">
        <v>-393461</v>
      </c>
      <c r="F128" s="31"/>
    </row>
    <row r="129" spans="2:6">
      <c r="B129" s="39" t="s">
        <v>72</v>
      </c>
      <c r="C129" s="37">
        <v>-318970.84000000003</v>
      </c>
      <c r="D129" s="29">
        <v>-331605.8</v>
      </c>
      <c r="E129" s="37">
        <v>-12634.96</v>
      </c>
      <c r="F129" s="31"/>
    </row>
    <row r="130" spans="2:6">
      <c r="B130" s="39" t="s">
        <v>74</v>
      </c>
      <c r="C130" s="37">
        <v>-14028030.43</v>
      </c>
      <c r="D130" s="29">
        <v>-6069884.8700000001</v>
      </c>
      <c r="E130" s="37">
        <v>7958145.5599999996</v>
      </c>
      <c r="F130" s="31"/>
    </row>
    <row r="131" spans="2:6">
      <c r="B131" s="39" t="s">
        <v>76</v>
      </c>
      <c r="C131" s="37">
        <v>-4724228.72</v>
      </c>
      <c r="D131" s="29">
        <v>-5086154.72</v>
      </c>
      <c r="E131" s="37">
        <v>-361926</v>
      </c>
      <c r="F131" s="31"/>
    </row>
    <row r="132" spans="2:6">
      <c r="B132" s="39" t="s">
        <v>96</v>
      </c>
      <c r="C132" s="37">
        <v>-45111</v>
      </c>
      <c r="D132" s="29">
        <v>-53350</v>
      </c>
      <c r="E132" s="37">
        <v>-8239</v>
      </c>
      <c r="F132" s="31"/>
    </row>
    <row r="133" spans="2:6">
      <c r="B133" s="39" t="s">
        <v>97</v>
      </c>
      <c r="C133" s="37">
        <v>-302629.58</v>
      </c>
      <c r="D133" s="29">
        <v>-349543.58</v>
      </c>
      <c r="E133" s="37">
        <v>-46914</v>
      </c>
      <c r="F133" s="31"/>
    </row>
    <row r="134" spans="2:6">
      <c r="B134" s="39" t="s">
        <v>79</v>
      </c>
      <c r="C134" s="37">
        <v>-234030.06</v>
      </c>
      <c r="D134" s="29">
        <v>-363872.06</v>
      </c>
      <c r="E134" s="37">
        <v>-129842</v>
      </c>
      <c r="F134" s="31"/>
    </row>
    <row r="135" spans="2:6">
      <c r="B135" s="39" t="s">
        <v>79</v>
      </c>
      <c r="C135" s="37">
        <v>-69648.56</v>
      </c>
      <c r="D135" s="29">
        <v>-69939.56</v>
      </c>
      <c r="E135" s="54">
        <v>-291</v>
      </c>
      <c r="F135" s="31"/>
    </row>
    <row r="136" spans="2:6">
      <c r="B136" s="39" t="s">
        <v>80</v>
      </c>
      <c r="C136" s="37">
        <v>-11560</v>
      </c>
      <c r="D136" s="29">
        <v>-14280</v>
      </c>
      <c r="E136" s="37">
        <v>-2720</v>
      </c>
      <c r="F136" s="31"/>
    </row>
    <row r="137" spans="2:6">
      <c r="B137" s="39" t="s">
        <v>81</v>
      </c>
      <c r="C137" s="37">
        <v>-763604.68</v>
      </c>
      <c r="D137" s="29">
        <v>-837405.93</v>
      </c>
      <c r="E137" s="37">
        <v>-73801.25</v>
      </c>
      <c r="F137" s="31">
        <v>0</v>
      </c>
    </row>
    <row r="138" spans="2:6">
      <c r="B138" s="39" t="s">
        <v>83</v>
      </c>
      <c r="C138" s="37">
        <v>-7475488.04</v>
      </c>
      <c r="D138" s="29">
        <v>-7452366.6299999999</v>
      </c>
      <c r="E138" s="37">
        <v>23121.41</v>
      </c>
      <c r="F138" s="31">
        <v>0</v>
      </c>
    </row>
    <row r="139" spans="2:6">
      <c r="B139" s="39" t="s">
        <v>84</v>
      </c>
      <c r="C139" s="37">
        <v>-79553</v>
      </c>
      <c r="D139" s="29">
        <v>-109642</v>
      </c>
      <c r="E139" s="37">
        <v>-30089</v>
      </c>
      <c r="F139" s="31">
        <v>0</v>
      </c>
    </row>
    <row r="140" spans="2:6">
      <c r="B140" s="39" t="s">
        <v>86</v>
      </c>
      <c r="C140" s="37">
        <v>-1478848.91</v>
      </c>
      <c r="D140" s="29">
        <v>-1565839.91</v>
      </c>
      <c r="E140" s="37">
        <v>-86991</v>
      </c>
      <c r="F140" s="31">
        <v>0</v>
      </c>
    </row>
    <row r="141" spans="2:6">
      <c r="B141" s="60" t="s">
        <v>98</v>
      </c>
      <c r="C141" s="61">
        <f>SUM(C119:C140)</f>
        <v>-73261927.690000013</v>
      </c>
      <c r="D141" s="62">
        <f>SUM(D119:D140)</f>
        <v>-61961928.019999996</v>
      </c>
      <c r="E141" s="63">
        <f>SUM(E119:E140)</f>
        <v>11299999.669999998</v>
      </c>
      <c r="F141" s="32">
        <v>0</v>
      </c>
    </row>
    <row r="142" spans="2:6" ht="18" customHeight="1">
      <c r="C142" s="64">
        <f>C84+C118+C141</f>
        <v>167493842.06000006</v>
      </c>
      <c r="D142" s="64">
        <f>D84+D118+D141</f>
        <v>203632639.66000003</v>
      </c>
      <c r="E142" s="64">
        <f>E84+E118+E141</f>
        <v>36138797.600000001</v>
      </c>
      <c r="F142" s="65"/>
    </row>
    <row r="145" spans="2:6" ht="21.75" customHeight="1">
      <c r="B145" s="20" t="s">
        <v>99</v>
      </c>
      <c r="C145" s="21" t="s">
        <v>50</v>
      </c>
      <c r="D145" s="21" t="s">
        <v>51</v>
      </c>
      <c r="E145" s="21" t="s">
        <v>52</v>
      </c>
      <c r="F145" s="21" t="s">
        <v>53</v>
      </c>
    </row>
    <row r="146" spans="2:6">
      <c r="B146" s="22" t="s">
        <v>100</v>
      </c>
      <c r="C146" s="23"/>
      <c r="D146" s="23"/>
      <c r="E146" s="23"/>
      <c r="F146" s="23"/>
    </row>
    <row r="147" spans="2:6">
      <c r="B147" s="24"/>
      <c r="C147" s="25"/>
      <c r="D147" s="25"/>
      <c r="E147" s="25"/>
      <c r="F147" s="25"/>
    </row>
    <row r="148" spans="2:6">
      <c r="B148" s="24" t="s">
        <v>101</v>
      </c>
      <c r="C148" s="25"/>
      <c r="D148" s="25"/>
      <c r="E148" s="25"/>
      <c r="F148" s="25"/>
    </row>
    <row r="149" spans="2:6">
      <c r="B149" s="24"/>
      <c r="C149" s="25"/>
      <c r="D149" s="25"/>
      <c r="E149" s="25"/>
      <c r="F149" s="25"/>
    </row>
    <row r="150" spans="2:6">
      <c r="B150" s="24" t="s">
        <v>102</v>
      </c>
      <c r="C150" s="25"/>
      <c r="D150" s="25"/>
      <c r="E150" s="25"/>
      <c r="F150" s="25"/>
    </row>
    <row r="151" spans="2:6" ht="15">
      <c r="B151" s="66"/>
      <c r="C151" s="27"/>
      <c r="D151" s="27"/>
      <c r="E151" s="27"/>
      <c r="F151" s="27"/>
    </row>
    <row r="152" spans="2:6" ht="16.5" customHeight="1">
      <c r="C152" s="21">
        <f>SUM(C150:C151)</f>
        <v>0</v>
      </c>
      <c r="D152" s="21">
        <f>SUM(D150:D151)</f>
        <v>0</v>
      </c>
      <c r="E152" s="21">
        <f>SUM(E150:E151)</f>
        <v>0</v>
      </c>
      <c r="F152" s="67"/>
    </row>
    <row r="155" spans="2:6" ht="27" customHeight="1">
      <c r="B155" s="20" t="s">
        <v>103</v>
      </c>
      <c r="C155" s="21" t="s">
        <v>11</v>
      </c>
    </row>
    <row r="156" spans="2:6">
      <c r="B156" s="22" t="s">
        <v>104</v>
      </c>
      <c r="C156" s="23"/>
    </row>
    <row r="157" spans="2:6">
      <c r="B157" s="24"/>
      <c r="C157" s="25"/>
    </row>
    <row r="158" spans="2:6">
      <c r="B158" s="26"/>
      <c r="C158" s="27"/>
    </row>
    <row r="159" spans="2:6" ht="15" customHeight="1">
      <c r="C159" s="21">
        <f>SUM(C157:C158)</f>
        <v>0</v>
      </c>
    </row>
    <row r="160" spans="2:6" ht="15">
      <c r="B160" s="68"/>
    </row>
    <row r="162" spans="2:6" ht="22.5" customHeight="1">
      <c r="B162" s="69" t="s">
        <v>105</v>
      </c>
      <c r="C162" s="70" t="s">
        <v>11</v>
      </c>
      <c r="D162" s="71" t="s">
        <v>106</v>
      </c>
    </row>
    <row r="163" spans="2:6">
      <c r="B163" s="72"/>
      <c r="C163" s="73"/>
      <c r="D163" s="74"/>
    </row>
    <row r="164" spans="2:6">
      <c r="B164" s="75"/>
      <c r="C164" s="76"/>
      <c r="D164" s="77"/>
    </row>
    <row r="165" spans="2:6">
      <c r="B165" s="78"/>
      <c r="C165" s="79"/>
      <c r="D165" s="79"/>
    </row>
    <row r="166" spans="2:6">
      <c r="B166" s="78"/>
      <c r="C166" s="79"/>
      <c r="D166" s="79"/>
    </row>
    <row r="167" spans="2:6">
      <c r="B167" s="80"/>
      <c r="C167" s="81"/>
      <c r="D167" s="81"/>
    </row>
    <row r="168" spans="2:6" ht="14.25" customHeight="1">
      <c r="C168" s="21">
        <f>SUM(C166:C167)</f>
        <v>0</v>
      </c>
      <c r="D168" s="21"/>
    </row>
    <row r="171" spans="2:6">
      <c r="B171" s="15" t="s">
        <v>107</v>
      </c>
    </row>
    <row r="173" spans="2:6" ht="20.25" customHeight="1">
      <c r="B173" s="69" t="s">
        <v>108</v>
      </c>
      <c r="C173" s="70" t="s">
        <v>11</v>
      </c>
      <c r="D173" s="21" t="s">
        <v>24</v>
      </c>
      <c r="E173" s="21" t="s">
        <v>25</v>
      </c>
      <c r="F173" s="21" t="s">
        <v>26</v>
      </c>
    </row>
    <row r="174" spans="2:6">
      <c r="B174" s="36" t="s">
        <v>109</v>
      </c>
      <c r="C174" s="30">
        <v>-158472.43</v>
      </c>
      <c r="D174" s="31"/>
      <c r="E174" s="31"/>
      <c r="F174" s="31"/>
    </row>
    <row r="175" spans="2:6">
      <c r="B175" s="39" t="s">
        <v>110</v>
      </c>
      <c r="C175" s="29">
        <v>-250667.96</v>
      </c>
      <c r="D175" s="31"/>
      <c r="E175" s="31"/>
      <c r="F175" s="31"/>
    </row>
    <row r="176" spans="2:6">
      <c r="B176" s="39" t="s">
        <v>111</v>
      </c>
      <c r="C176" s="29">
        <v>-677251.49</v>
      </c>
      <c r="D176" s="31"/>
      <c r="E176" s="31"/>
      <c r="F176" s="31"/>
    </row>
    <row r="177" spans="2:6">
      <c r="B177" s="39" t="s">
        <v>112</v>
      </c>
      <c r="C177" s="29">
        <v>-323901.88</v>
      </c>
      <c r="D177" s="31"/>
      <c r="E177" s="31"/>
      <c r="F177" s="31"/>
    </row>
    <row r="178" spans="2:6">
      <c r="B178" s="39" t="s">
        <v>113</v>
      </c>
      <c r="C178" s="29">
        <v>-3587166.61</v>
      </c>
      <c r="D178" s="31"/>
      <c r="E178" s="31"/>
      <c r="F178" s="31"/>
    </row>
    <row r="179" spans="2:6">
      <c r="B179" s="39" t="s">
        <v>114</v>
      </c>
      <c r="C179" s="29">
        <v>-10839.78</v>
      </c>
      <c r="D179" s="31"/>
      <c r="E179" s="31"/>
      <c r="F179" s="31"/>
    </row>
    <row r="180" spans="2:6">
      <c r="B180" s="39" t="s">
        <v>115</v>
      </c>
      <c r="C180" s="29">
        <v>-2113.9899999999998</v>
      </c>
      <c r="D180" s="31"/>
      <c r="E180" s="31"/>
      <c r="F180" s="31"/>
    </row>
    <row r="181" spans="2:6">
      <c r="B181" s="39" t="s">
        <v>116</v>
      </c>
      <c r="C181" s="39">
        <v>-743</v>
      </c>
      <c r="D181" s="31"/>
      <c r="E181" s="31"/>
      <c r="F181" s="31"/>
    </row>
    <row r="182" spans="2:6">
      <c r="B182" s="39" t="s">
        <v>117</v>
      </c>
      <c r="C182" s="29">
        <v>-70795.06</v>
      </c>
      <c r="D182" s="31"/>
      <c r="E182" s="31"/>
      <c r="F182" s="31"/>
    </row>
    <row r="183" spans="2:6">
      <c r="B183" s="39" t="s">
        <v>118</v>
      </c>
      <c r="C183" s="29">
        <v>-38984903.799999997</v>
      </c>
      <c r="D183" s="31"/>
      <c r="E183" s="31"/>
      <c r="F183" s="31"/>
    </row>
    <row r="184" spans="2:6">
      <c r="B184" s="39" t="s">
        <v>119</v>
      </c>
      <c r="C184" s="29">
        <v>-461502.15</v>
      </c>
      <c r="D184" s="31"/>
      <c r="E184" s="31"/>
      <c r="F184" s="31"/>
    </row>
    <row r="185" spans="2:6">
      <c r="B185" s="39" t="s">
        <v>120</v>
      </c>
      <c r="C185" s="29">
        <v>-34500</v>
      </c>
      <c r="D185" s="31"/>
      <c r="E185" s="31"/>
      <c r="F185" s="31"/>
    </row>
    <row r="186" spans="2:6">
      <c r="B186" s="40" t="s">
        <v>121</v>
      </c>
      <c r="C186" s="82">
        <v>-22357.91</v>
      </c>
      <c r="D186" s="31"/>
      <c r="E186" s="31"/>
      <c r="F186" s="31"/>
    </row>
    <row r="187" spans="2:6" ht="16.5" customHeight="1">
      <c r="C187" s="64">
        <f>SUM(C174:C186)</f>
        <v>-44585216.059999995</v>
      </c>
      <c r="D187" s="21">
        <f>SUM(D186:D186)</f>
        <v>0</v>
      </c>
      <c r="E187" s="21">
        <f>SUM(E186:E186)</f>
        <v>0</v>
      </c>
      <c r="F187" s="21">
        <f>SUM(F186:F186)</f>
        <v>0</v>
      </c>
    </row>
    <row r="190" spans="2:6" ht="20.25" customHeight="1">
      <c r="B190" s="69" t="s">
        <v>122</v>
      </c>
      <c r="C190" s="70" t="s">
        <v>11</v>
      </c>
      <c r="D190" s="21" t="s">
        <v>123</v>
      </c>
      <c r="E190" s="21" t="s">
        <v>106</v>
      </c>
    </row>
    <row r="191" spans="2:6">
      <c r="B191" s="83" t="s">
        <v>124</v>
      </c>
      <c r="C191" s="84"/>
      <c r="D191" s="85"/>
      <c r="E191" s="86"/>
    </row>
    <row r="192" spans="2:6">
      <c r="B192" s="87"/>
      <c r="C192" s="88"/>
      <c r="D192" s="89"/>
      <c r="E192" s="90"/>
    </row>
    <row r="193" spans="2:5">
      <c r="B193" s="91"/>
      <c r="C193" s="92"/>
      <c r="D193" s="93"/>
      <c r="E193" s="94"/>
    </row>
    <row r="194" spans="2:5" ht="16.5" customHeight="1">
      <c r="C194" s="21">
        <f>SUM(C192:C193)</f>
        <v>0</v>
      </c>
      <c r="D194" s="95"/>
      <c r="E194" s="96"/>
    </row>
    <row r="197" spans="2:5" ht="27.75" customHeight="1">
      <c r="B197" s="69" t="s">
        <v>125</v>
      </c>
      <c r="C197" s="70" t="s">
        <v>11</v>
      </c>
      <c r="D197" s="21" t="s">
        <v>123</v>
      </c>
      <c r="E197" s="21" t="s">
        <v>106</v>
      </c>
    </row>
    <row r="198" spans="2:5">
      <c r="B198" s="83" t="s">
        <v>126</v>
      </c>
      <c r="C198" s="84"/>
      <c r="D198" s="85"/>
      <c r="E198" s="86"/>
    </row>
    <row r="199" spans="2:5">
      <c r="B199" s="87"/>
      <c r="C199" s="88"/>
      <c r="D199" s="89"/>
      <c r="E199" s="90"/>
    </row>
    <row r="200" spans="2:5">
      <c r="B200" s="91"/>
      <c r="C200" s="92"/>
      <c r="D200" s="93"/>
      <c r="E200" s="94"/>
    </row>
    <row r="201" spans="2:5" ht="15" customHeight="1">
      <c r="C201" s="21">
        <f>SUM(C199:C200)</f>
        <v>0</v>
      </c>
      <c r="D201" s="95"/>
      <c r="E201" s="96"/>
    </row>
    <row r="202" spans="2:5" ht="15">
      <c r="B202" s="68"/>
    </row>
    <row r="204" spans="2:5" ht="24" customHeight="1">
      <c r="B204" s="69" t="s">
        <v>127</v>
      </c>
      <c r="C204" s="70" t="s">
        <v>11</v>
      </c>
      <c r="D204" s="21" t="s">
        <v>123</v>
      </c>
      <c r="E204" s="21" t="s">
        <v>106</v>
      </c>
    </row>
    <row r="205" spans="2:5">
      <c r="B205" s="83" t="s">
        <v>128</v>
      </c>
      <c r="C205" s="84"/>
      <c r="D205" s="85"/>
      <c r="E205" s="86"/>
    </row>
    <row r="206" spans="2:5">
      <c r="B206" s="87"/>
      <c r="C206" s="88"/>
      <c r="D206" s="89"/>
      <c r="E206" s="90"/>
    </row>
    <row r="207" spans="2:5">
      <c r="B207" s="91"/>
      <c r="C207" s="92"/>
      <c r="D207" s="93"/>
      <c r="E207" s="94"/>
    </row>
    <row r="208" spans="2:5" ht="16.5" customHeight="1">
      <c r="C208" s="21">
        <f>SUM(C206:C207)</f>
        <v>0</v>
      </c>
      <c r="D208" s="95"/>
      <c r="E208" s="96"/>
    </row>
    <row r="211" spans="2:5" ht="24" customHeight="1">
      <c r="B211" s="69" t="s">
        <v>129</v>
      </c>
      <c r="C211" s="70" t="s">
        <v>11</v>
      </c>
      <c r="D211" s="97" t="s">
        <v>123</v>
      </c>
      <c r="E211" s="97" t="s">
        <v>39</v>
      </c>
    </row>
    <row r="212" spans="2:5">
      <c r="B212" s="83" t="s">
        <v>130</v>
      </c>
      <c r="C212" s="23"/>
      <c r="D212" s="23">
        <v>0</v>
      </c>
      <c r="E212" s="23">
        <v>0</v>
      </c>
    </row>
    <row r="213" spans="2:5">
      <c r="B213" s="24"/>
      <c r="C213" s="25"/>
      <c r="D213" s="25">
        <v>0</v>
      </c>
      <c r="E213" s="25">
        <v>0</v>
      </c>
    </row>
    <row r="214" spans="2:5">
      <c r="B214" s="26"/>
      <c r="C214" s="98"/>
      <c r="D214" s="98">
        <v>0</v>
      </c>
      <c r="E214" s="98">
        <v>0</v>
      </c>
    </row>
    <row r="215" spans="2:5" ht="18.75" customHeight="1">
      <c r="C215" s="21">
        <f>SUM(C213:C214)</f>
        <v>0</v>
      </c>
      <c r="D215" s="95"/>
      <c r="E215" s="96"/>
    </row>
    <row r="218" spans="2:5">
      <c r="B218" s="15" t="s">
        <v>131</v>
      </c>
    </row>
    <row r="219" spans="2:5">
      <c r="B219" s="15"/>
    </row>
    <row r="220" spans="2:5">
      <c r="B220" s="15" t="s">
        <v>132</v>
      </c>
    </row>
    <row r="222" spans="2:5" ht="24" customHeight="1">
      <c r="B222" s="99" t="s">
        <v>133</v>
      </c>
      <c r="C222" s="100" t="s">
        <v>11</v>
      </c>
      <c r="D222" s="21" t="s">
        <v>134</v>
      </c>
      <c r="E222" s="21" t="s">
        <v>39</v>
      </c>
    </row>
    <row r="223" spans="2:5">
      <c r="B223" s="36" t="s">
        <v>135</v>
      </c>
      <c r="C223" s="37">
        <v>-1449593.09</v>
      </c>
      <c r="D223" s="38"/>
      <c r="E223" s="38"/>
    </row>
    <row r="224" spans="2:5">
      <c r="B224" s="39" t="s">
        <v>136</v>
      </c>
      <c r="C224" s="37">
        <v>-15937033.07</v>
      </c>
      <c r="D224" s="31"/>
      <c r="E224" s="31"/>
    </row>
    <row r="225" spans="2:5">
      <c r="B225" s="39" t="s">
        <v>137</v>
      </c>
      <c r="C225" s="37">
        <v>-81780</v>
      </c>
      <c r="D225" s="31"/>
      <c r="E225" s="31"/>
    </row>
    <row r="226" spans="2:5">
      <c r="B226" s="39" t="s">
        <v>138</v>
      </c>
      <c r="C226" s="37">
        <v>-1372650</v>
      </c>
      <c r="D226" s="31"/>
      <c r="E226" s="31"/>
    </row>
    <row r="227" spans="2:5">
      <c r="B227" s="39" t="s">
        <v>139</v>
      </c>
      <c r="C227" s="37">
        <v>-54000</v>
      </c>
      <c r="D227" s="31"/>
      <c r="E227" s="31"/>
    </row>
    <row r="228" spans="2:5">
      <c r="B228" s="56" t="s">
        <v>140</v>
      </c>
      <c r="C228" s="101">
        <f>SUM(C223:C227)</f>
        <v>-18895056.16</v>
      </c>
      <c r="D228" s="31"/>
      <c r="E228" s="31"/>
    </row>
    <row r="229" spans="2:5">
      <c r="B229" s="39" t="s">
        <v>141</v>
      </c>
      <c r="C229" s="37">
        <v>-316650</v>
      </c>
      <c r="D229" s="31"/>
      <c r="E229" s="31"/>
    </row>
    <row r="230" spans="2:5">
      <c r="B230" s="56" t="s">
        <v>142</v>
      </c>
      <c r="C230" s="101">
        <f>SUM(C229)</f>
        <v>-316650</v>
      </c>
      <c r="D230" s="31"/>
      <c r="E230" s="31"/>
    </row>
    <row r="231" spans="2:5">
      <c r="B231" s="56" t="s">
        <v>143</v>
      </c>
      <c r="C231" s="101">
        <f>SUM(C230,C228)</f>
        <v>-19211706.16</v>
      </c>
      <c r="D231" s="31"/>
      <c r="E231" s="31"/>
    </row>
    <row r="232" spans="2:5">
      <c r="B232" s="39" t="s">
        <v>144</v>
      </c>
      <c r="C232" s="37">
        <v>-242348.2</v>
      </c>
      <c r="D232" s="31"/>
      <c r="E232" s="31"/>
    </row>
    <row r="233" spans="2:5">
      <c r="B233" s="56" t="s">
        <v>145</v>
      </c>
      <c r="C233" s="101">
        <f>SUM(C232)</f>
        <v>-242348.2</v>
      </c>
      <c r="D233" s="31"/>
      <c r="E233" s="31"/>
    </row>
    <row r="234" spans="2:5">
      <c r="B234" s="39" t="s">
        <v>146</v>
      </c>
      <c r="C234" s="37">
        <v>-772709.45</v>
      </c>
      <c r="D234" s="31"/>
      <c r="E234" s="31"/>
    </row>
    <row r="235" spans="2:5">
      <c r="B235" s="39" t="s">
        <v>147</v>
      </c>
      <c r="C235" s="37">
        <v>-7953877.1100000003</v>
      </c>
      <c r="D235" s="31"/>
      <c r="E235" s="31"/>
    </row>
    <row r="236" spans="2:5">
      <c r="B236" s="56" t="s">
        <v>148</v>
      </c>
      <c r="C236" s="101">
        <f>SUM(C234:C235)</f>
        <v>-8726586.5600000005</v>
      </c>
      <c r="D236" s="31"/>
      <c r="E236" s="31"/>
    </row>
    <row r="237" spans="2:5">
      <c r="B237" s="56" t="s">
        <v>149</v>
      </c>
      <c r="C237" s="101">
        <f>SUM(C236,C233)</f>
        <v>-8968934.7599999998</v>
      </c>
      <c r="D237" s="31"/>
      <c r="E237" s="31"/>
    </row>
    <row r="238" spans="2:5">
      <c r="B238" s="39" t="s">
        <v>150</v>
      </c>
      <c r="C238" s="37">
        <v>-438650.76</v>
      </c>
      <c r="D238" s="31"/>
      <c r="E238" s="31"/>
    </row>
    <row r="239" spans="2:5">
      <c r="B239" s="39" t="s">
        <v>151</v>
      </c>
      <c r="C239" s="37">
        <v>-238932.94</v>
      </c>
      <c r="D239" s="31"/>
      <c r="E239" s="31"/>
    </row>
    <row r="240" spans="2:5">
      <c r="B240" s="56" t="s">
        <v>152</v>
      </c>
      <c r="C240" s="101">
        <f>SUM(C238:C239)</f>
        <v>-677583.7</v>
      </c>
      <c r="D240" s="31"/>
      <c r="E240" s="31"/>
    </row>
    <row r="241" spans="2:5">
      <c r="B241" s="56" t="s">
        <v>153</v>
      </c>
      <c r="C241" s="101">
        <f>SUM(C240)</f>
        <v>-677583.7</v>
      </c>
      <c r="D241" s="31"/>
      <c r="E241" s="31"/>
    </row>
    <row r="242" spans="2:5">
      <c r="B242" s="56" t="s">
        <v>154</v>
      </c>
      <c r="C242" s="101">
        <f>SUM(C241,C237,C231)</f>
        <v>-28858224.619999997</v>
      </c>
      <c r="D242" s="31"/>
      <c r="E242" s="31"/>
    </row>
    <row r="243" spans="2:5">
      <c r="B243" s="39" t="s">
        <v>155</v>
      </c>
      <c r="C243" s="37">
        <v>-2967000</v>
      </c>
      <c r="D243" s="31"/>
      <c r="E243" s="31"/>
    </row>
    <row r="244" spans="2:5">
      <c r="B244" s="39" t="s">
        <v>156</v>
      </c>
      <c r="C244" s="37">
        <v>-3174000</v>
      </c>
      <c r="D244" s="31"/>
      <c r="E244" s="31"/>
    </row>
    <row r="245" spans="2:5">
      <c r="B245" s="56" t="s">
        <v>157</v>
      </c>
      <c r="C245" s="101">
        <f>SUM(C243:C244)</f>
        <v>-6141000</v>
      </c>
      <c r="D245" s="31"/>
      <c r="E245" s="31"/>
    </row>
    <row r="246" spans="2:5">
      <c r="B246" s="56" t="s">
        <v>158</v>
      </c>
      <c r="C246" s="101">
        <f>C245</f>
        <v>-6141000</v>
      </c>
      <c r="D246" s="31"/>
      <c r="E246" s="31"/>
    </row>
    <row r="247" spans="2:5">
      <c r="B247" s="39" t="s">
        <v>159</v>
      </c>
      <c r="C247" s="37">
        <v>-96019703.040000007</v>
      </c>
      <c r="D247" s="31"/>
      <c r="E247" s="31"/>
    </row>
    <row r="248" spans="2:5">
      <c r="B248" s="39" t="s">
        <v>160</v>
      </c>
      <c r="C248" s="37">
        <v>-6375459.21</v>
      </c>
      <c r="D248" s="31"/>
      <c r="E248" s="31"/>
    </row>
    <row r="249" spans="2:5">
      <c r="B249" s="39" t="s">
        <v>161</v>
      </c>
      <c r="C249" s="37">
        <v>-79991180.239999995</v>
      </c>
      <c r="D249" s="31"/>
      <c r="E249" s="31"/>
    </row>
    <row r="250" spans="2:5">
      <c r="B250" s="39" t="s">
        <v>162</v>
      </c>
      <c r="C250" s="37">
        <v>-17462718.850000001</v>
      </c>
      <c r="D250" s="31"/>
      <c r="E250" s="31"/>
    </row>
    <row r="251" spans="2:5">
      <c r="B251" s="39" t="s">
        <v>163</v>
      </c>
      <c r="C251" s="37">
        <v>-19032833.469999999</v>
      </c>
      <c r="D251" s="31"/>
      <c r="E251" s="31"/>
    </row>
    <row r="252" spans="2:5">
      <c r="B252" s="56" t="s">
        <v>164</v>
      </c>
      <c r="C252" s="101">
        <f>SUM(C247:C251)</f>
        <v>-218881894.81</v>
      </c>
      <c r="D252" s="31"/>
      <c r="E252" s="31"/>
    </row>
    <row r="253" spans="2:5">
      <c r="B253" s="56" t="s">
        <v>165</v>
      </c>
      <c r="C253" s="101">
        <f>SUM(C252)</f>
        <v>-218881894.81</v>
      </c>
      <c r="D253" s="31"/>
      <c r="E253" s="31"/>
    </row>
    <row r="254" spans="2:5">
      <c r="B254" s="60" t="s">
        <v>166</v>
      </c>
      <c r="C254" s="101">
        <f>C253+C246</f>
        <v>-225022894.81</v>
      </c>
      <c r="D254" s="32"/>
      <c r="E254" s="32"/>
    </row>
    <row r="255" spans="2:5" ht="15.75" customHeight="1">
      <c r="C255" s="64">
        <f>SUM(C254,C242)</f>
        <v>-253881119.43000001</v>
      </c>
      <c r="D255" s="95"/>
      <c r="E255" s="96"/>
    </row>
    <row r="258" spans="2:5" ht="24.75" customHeight="1">
      <c r="B258" s="99" t="s">
        <v>167</v>
      </c>
      <c r="C258" s="100" t="s">
        <v>11</v>
      </c>
      <c r="D258" s="21" t="s">
        <v>134</v>
      </c>
      <c r="E258" s="21" t="s">
        <v>39</v>
      </c>
    </row>
    <row r="259" spans="2:5">
      <c r="B259" s="36" t="s">
        <v>168</v>
      </c>
      <c r="C259" s="37">
        <v>-7082055.2400000002</v>
      </c>
      <c r="D259" s="38"/>
      <c r="E259" s="38"/>
    </row>
    <row r="260" spans="2:5">
      <c r="B260" s="56" t="s">
        <v>169</v>
      </c>
      <c r="C260" s="101">
        <f>C259</f>
        <v>-7082055.2400000002</v>
      </c>
      <c r="D260" s="31"/>
      <c r="E260" s="31"/>
    </row>
    <row r="261" spans="2:5">
      <c r="B261" s="39" t="s">
        <v>170</v>
      </c>
      <c r="C261" s="37">
        <v>-4446148.1900000004</v>
      </c>
      <c r="D261" s="31"/>
      <c r="E261" s="31"/>
    </row>
    <row r="262" spans="2:5">
      <c r="B262" s="60" t="s">
        <v>170</v>
      </c>
      <c r="C262" s="102">
        <f>C261</f>
        <v>-4446148.1900000004</v>
      </c>
      <c r="D262" s="32"/>
      <c r="E262" s="32"/>
    </row>
    <row r="263" spans="2:5" ht="16.5" customHeight="1">
      <c r="C263" s="64">
        <f>SUM(C260,C262)</f>
        <v>-11528203.43</v>
      </c>
      <c r="D263" s="95"/>
      <c r="E263" s="96"/>
    </row>
    <row r="266" spans="2:5">
      <c r="B266" s="15" t="s">
        <v>171</v>
      </c>
    </row>
    <row r="268" spans="2:5" ht="26.25" customHeight="1">
      <c r="B268" s="99" t="s">
        <v>172</v>
      </c>
      <c r="C268" s="100" t="s">
        <v>11</v>
      </c>
      <c r="D268" s="21" t="s">
        <v>173</v>
      </c>
      <c r="E268" s="21" t="s">
        <v>174</v>
      </c>
    </row>
    <row r="269" spans="2:5">
      <c r="B269" s="36" t="s">
        <v>175</v>
      </c>
      <c r="C269" s="30">
        <v>22113914.43</v>
      </c>
      <c r="D269" s="54">
        <v>8.1999999999999993</v>
      </c>
      <c r="E269" s="38">
        <v>0</v>
      </c>
    </row>
    <row r="270" spans="2:5">
      <c r="B270" s="39" t="s">
        <v>176</v>
      </c>
      <c r="C270" s="29">
        <v>4442573.72</v>
      </c>
      <c r="D270" s="54">
        <v>1.65</v>
      </c>
      <c r="E270" s="31"/>
    </row>
    <row r="271" spans="2:5">
      <c r="B271" s="39" t="s">
        <v>177</v>
      </c>
      <c r="C271" s="29">
        <v>11518775.65</v>
      </c>
      <c r="D271" s="54">
        <v>4.2699999999999996</v>
      </c>
      <c r="E271" s="31"/>
    </row>
    <row r="272" spans="2:5">
      <c r="B272" s="39" t="s">
        <v>178</v>
      </c>
      <c r="C272" s="29">
        <v>194982.48</v>
      </c>
      <c r="D272" s="54">
        <v>7.0000000000000007E-2</v>
      </c>
      <c r="E272" s="31"/>
    </row>
    <row r="273" spans="2:5">
      <c r="B273" s="39" t="s">
        <v>179</v>
      </c>
      <c r="C273" s="29">
        <v>9902883.8399999999</v>
      </c>
      <c r="D273" s="54">
        <v>3.67</v>
      </c>
      <c r="E273" s="31"/>
    </row>
    <row r="274" spans="2:5">
      <c r="B274" s="39" t="s">
        <v>180</v>
      </c>
      <c r="C274" s="29">
        <v>1120829.78</v>
      </c>
      <c r="D274" s="54">
        <v>0.42</v>
      </c>
      <c r="E274" s="31"/>
    </row>
    <row r="275" spans="2:5">
      <c r="B275" s="39" t="s">
        <v>181</v>
      </c>
      <c r="C275" s="29">
        <v>14591009.220000001</v>
      </c>
      <c r="D275" s="54">
        <v>5.41</v>
      </c>
      <c r="E275" s="31"/>
    </row>
    <row r="276" spans="2:5">
      <c r="B276" s="39" t="s">
        <v>182</v>
      </c>
      <c r="C276" s="29">
        <v>8221830.4800000004</v>
      </c>
      <c r="D276" s="54">
        <v>3.05</v>
      </c>
      <c r="E276" s="31"/>
    </row>
    <row r="277" spans="2:5">
      <c r="B277" s="39" t="s">
        <v>183</v>
      </c>
      <c r="C277" s="29">
        <v>344553.6</v>
      </c>
      <c r="D277" s="54">
        <v>0.13</v>
      </c>
      <c r="E277" s="31"/>
    </row>
    <row r="278" spans="2:5">
      <c r="B278" s="39" t="s">
        <v>184</v>
      </c>
      <c r="C278" s="29">
        <v>3680614.67</v>
      </c>
      <c r="D278" s="54">
        <v>1.36</v>
      </c>
      <c r="E278" s="31"/>
    </row>
    <row r="279" spans="2:5">
      <c r="B279" s="39" t="s">
        <v>185</v>
      </c>
      <c r="C279" s="29">
        <v>15558659.189999999</v>
      </c>
      <c r="D279" s="54">
        <v>5.77</v>
      </c>
      <c r="E279" s="31"/>
    </row>
    <row r="280" spans="2:5">
      <c r="B280" s="39" t="s">
        <v>186</v>
      </c>
      <c r="C280" s="29">
        <v>58564</v>
      </c>
      <c r="D280" s="54">
        <v>0.02</v>
      </c>
      <c r="E280" s="31"/>
    </row>
    <row r="281" spans="2:5">
      <c r="B281" s="39" t="s">
        <v>187</v>
      </c>
      <c r="C281" s="29">
        <v>12197144.35</v>
      </c>
      <c r="D281" s="54">
        <v>4.5199999999999996</v>
      </c>
      <c r="E281" s="31"/>
    </row>
    <row r="282" spans="2:5">
      <c r="B282" s="39" t="s">
        <v>188</v>
      </c>
      <c r="C282" s="29">
        <v>438911.89</v>
      </c>
      <c r="D282" s="54">
        <v>0.16</v>
      </c>
      <c r="E282" s="31"/>
    </row>
    <row r="283" spans="2:5">
      <c r="B283" s="39" t="s">
        <v>189</v>
      </c>
      <c r="C283" s="29">
        <v>781764.78</v>
      </c>
      <c r="D283" s="54">
        <v>0.28999999999999998</v>
      </c>
      <c r="E283" s="31"/>
    </row>
    <row r="284" spans="2:5">
      <c r="B284" s="39" t="s">
        <v>190</v>
      </c>
      <c r="C284" s="29">
        <v>240953.45</v>
      </c>
      <c r="D284" s="54">
        <v>0.09</v>
      </c>
      <c r="E284" s="31"/>
    </row>
    <row r="285" spans="2:5">
      <c r="B285" s="39" t="s">
        <v>191</v>
      </c>
      <c r="C285" s="29">
        <v>503527.36</v>
      </c>
      <c r="D285" s="54">
        <v>0.19</v>
      </c>
      <c r="E285" s="31"/>
    </row>
    <row r="286" spans="2:5">
      <c r="B286" s="39" t="s">
        <v>192</v>
      </c>
      <c r="C286" s="29">
        <v>40628</v>
      </c>
      <c r="D286" s="54">
        <v>0.02</v>
      </c>
      <c r="E286" s="31"/>
    </row>
    <row r="287" spans="2:5">
      <c r="B287" s="39" t="s">
        <v>193</v>
      </c>
      <c r="C287" s="29">
        <v>473356.14</v>
      </c>
      <c r="D287" s="54">
        <v>0.18</v>
      </c>
      <c r="E287" s="31"/>
    </row>
    <row r="288" spans="2:5">
      <c r="B288" s="39" t="s">
        <v>194</v>
      </c>
      <c r="C288" s="29">
        <v>707033.06</v>
      </c>
      <c r="D288" s="54">
        <v>0.26</v>
      </c>
      <c r="E288" s="31"/>
    </row>
    <row r="289" spans="2:5">
      <c r="B289" s="39" t="s">
        <v>195</v>
      </c>
      <c r="C289" s="29">
        <v>810807.83</v>
      </c>
      <c r="D289" s="54">
        <v>0.3</v>
      </c>
      <c r="E289" s="31"/>
    </row>
    <row r="290" spans="2:5">
      <c r="B290" s="39" t="s">
        <v>196</v>
      </c>
      <c r="C290" s="29">
        <v>33068.400000000001</v>
      </c>
      <c r="D290" s="54">
        <v>0.01</v>
      </c>
      <c r="E290" s="31"/>
    </row>
    <row r="291" spans="2:5">
      <c r="B291" s="39" t="s">
        <v>197</v>
      </c>
      <c r="C291" s="29">
        <v>73966.91</v>
      </c>
      <c r="D291" s="54">
        <v>0.03</v>
      </c>
      <c r="E291" s="31"/>
    </row>
    <row r="292" spans="2:5">
      <c r="B292" s="39" t="s">
        <v>198</v>
      </c>
      <c r="C292" s="29">
        <v>2313.5</v>
      </c>
      <c r="D292" s="54">
        <v>0</v>
      </c>
      <c r="E292" s="31"/>
    </row>
    <row r="293" spans="2:5">
      <c r="B293" s="39" t="s">
        <v>199</v>
      </c>
      <c r="C293" s="39">
        <v>340</v>
      </c>
      <c r="D293" s="54">
        <v>0</v>
      </c>
      <c r="E293" s="31"/>
    </row>
    <row r="294" spans="2:5">
      <c r="B294" s="39" t="s">
        <v>200</v>
      </c>
      <c r="C294" s="29">
        <v>90799.22</v>
      </c>
      <c r="D294" s="54">
        <v>0.03</v>
      </c>
      <c r="E294" s="31"/>
    </row>
    <row r="295" spans="2:5">
      <c r="B295" s="39" t="s">
        <v>201</v>
      </c>
      <c r="C295" s="29">
        <v>13126.95</v>
      </c>
      <c r="D295" s="54">
        <v>0</v>
      </c>
      <c r="E295" s="31"/>
    </row>
    <row r="296" spans="2:5">
      <c r="B296" s="39" t="s">
        <v>202</v>
      </c>
      <c r="C296" s="29">
        <v>421997.79</v>
      </c>
      <c r="D296" s="54">
        <v>0.16</v>
      </c>
      <c r="E296" s="31"/>
    </row>
    <row r="297" spans="2:5">
      <c r="B297" s="39" t="s">
        <v>203</v>
      </c>
      <c r="C297" s="29">
        <v>78314.61</v>
      </c>
      <c r="D297" s="54">
        <v>0.03</v>
      </c>
      <c r="E297" s="31"/>
    </row>
    <row r="298" spans="2:5">
      <c r="B298" s="39" t="s">
        <v>204</v>
      </c>
      <c r="C298" s="29">
        <v>236756.33</v>
      </c>
      <c r="D298" s="54">
        <v>0.09</v>
      </c>
      <c r="E298" s="31"/>
    </row>
    <row r="299" spans="2:5">
      <c r="B299" s="39" t="s">
        <v>205</v>
      </c>
      <c r="C299" s="29">
        <v>424877.16</v>
      </c>
      <c r="D299" s="54">
        <v>0.16</v>
      </c>
      <c r="E299" s="31"/>
    </row>
    <row r="300" spans="2:5">
      <c r="B300" s="39" t="s">
        <v>206</v>
      </c>
      <c r="C300" s="29">
        <v>29562.51</v>
      </c>
      <c r="D300" s="54">
        <v>0.01</v>
      </c>
      <c r="E300" s="31"/>
    </row>
    <row r="301" spans="2:5">
      <c r="B301" s="39" t="s">
        <v>207</v>
      </c>
      <c r="C301" s="29">
        <v>27422.19</v>
      </c>
      <c r="D301" s="54">
        <v>0.01</v>
      </c>
      <c r="E301" s="31"/>
    </row>
    <row r="302" spans="2:5">
      <c r="B302" s="39" t="s">
        <v>208</v>
      </c>
      <c r="C302" s="29">
        <v>3998.52</v>
      </c>
      <c r="D302" s="54">
        <v>0</v>
      </c>
      <c r="E302" s="31"/>
    </row>
    <row r="303" spans="2:5">
      <c r="B303" s="39" t="s">
        <v>209</v>
      </c>
      <c r="C303" s="29">
        <v>4790.8</v>
      </c>
      <c r="D303" s="54">
        <v>0</v>
      </c>
      <c r="E303" s="31"/>
    </row>
    <row r="304" spans="2:5">
      <c r="B304" s="39" t="s">
        <v>210</v>
      </c>
      <c r="C304" s="29">
        <v>1683588.41</v>
      </c>
      <c r="D304" s="54">
        <v>0.62</v>
      </c>
      <c r="E304" s="31"/>
    </row>
    <row r="305" spans="2:5">
      <c r="B305" s="39" t="s">
        <v>211</v>
      </c>
      <c r="C305" s="29">
        <v>117884.64</v>
      </c>
      <c r="D305" s="54">
        <v>0.04</v>
      </c>
      <c r="E305" s="31"/>
    </row>
    <row r="306" spans="2:5">
      <c r="B306" s="39" t="s">
        <v>212</v>
      </c>
      <c r="C306" s="29">
        <v>9908.08</v>
      </c>
      <c r="D306" s="54">
        <v>0</v>
      </c>
      <c r="E306" s="31"/>
    </row>
    <row r="307" spans="2:5">
      <c r="B307" s="39" t="s">
        <v>213</v>
      </c>
      <c r="C307" s="29">
        <v>14953.33</v>
      </c>
      <c r="D307" s="54">
        <v>0.01</v>
      </c>
      <c r="E307" s="31"/>
    </row>
    <row r="308" spans="2:5">
      <c r="B308" s="39" t="s">
        <v>214</v>
      </c>
      <c r="C308" s="29">
        <v>127373.96</v>
      </c>
      <c r="D308" s="54">
        <v>0.05</v>
      </c>
      <c r="E308" s="31"/>
    </row>
    <row r="309" spans="2:5">
      <c r="B309" s="39" t="s">
        <v>215</v>
      </c>
      <c r="C309" s="29">
        <v>27146.080000000002</v>
      </c>
      <c r="D309" s="54">
        <v>0.01</v>
      </c>
      <c r="E309" s="31"/>
    </row>
    <row r="310" spans="2:5">
      <c r="B310" s="39" t="s">
        <v>216</v>
      </c>
      <c r="C310" s="29">
        <v>4172</v>
      </c>
      <c r="D310" s="54">
        <v>0</v>
      </c>
      <c r="E310" s="31"/>
    </row>
    <row r="311" spans="2:5">
      <c r="B311" s="39" t="s">
        <v>217</v>
      </c>
      <c r="C311" s="29">
        <v>31104.240000000002</v>
      </c>
      <c r="D311" s="54">
        <v>0.01</v>
      </c>
      <c r="E311" s="31"/>
    </row>
    <row r="312" spans="2:5">
      <c r="B312" s="39" t="s">
        <v>218</v>
      </c>
      <c r="C312" s="29">
        <v>2390</v>
      </c>
      <c r="D312" s="54">
        <v>0</v>
      </c>
      <c r="E312" s="31"/>
    </row>
    <row r="313" spans="2:5">
      <c r="B313" s="39" t="s">
        <v>219</v>
      </c>
      <c r="C313" s="29">
        <v>4766</v>
      </c>
      <c r="D313" s="54">
        <v>0</v>
      </c>
      <c r="E313" s="31"/>
    </row>
    <row r="314" spans="2:5">
      <c r="B314" s="39" t="s">
        <v>220</v>
      </c>
      <c r="C314" s="29">
        <v>2592</v>
      </c>
      <c r="D314" s="54">
        <v>0</v>
      </c>
      <c r="E314" s="31"/>
    </row>
    <row r="315" spans="2:5">
      <c r="B315" s="39" t="s">
        <v>221</v>
      </c>
      <c r="C315" s="29">
        <v>1815030.94</v>
      </c>
      <c r="D315" s="54">
        <v>0.67</v>
      </c>
      <c r="E315" s="31"/>
    </row>
    <row r="316" spans="2:5">
      <c r="B316" s="39" t="s">
        <v>222</v>
      </c>
      <c r="C316" s="29">
        <v>305237.40999999997</v>
      </c>
      <c r="D316" s="54">
        <v>0.11</v>
      </c>
      <c r="E316" s="31"/>
    </row>
    <row r="317" spans="2:5">
      <c r="B317" s="39" t="s">
        <v>223</v>
      </c>
      <c r="C317" s="29">
        <v>599503.24</v>
      </c>
      <c r="D317" s="54">
        <v>0.22</v>
      </c>
      <c r="E317" s="31"/>
    </row>
    <row r="318" spans="2:5">
      <c r="B318" s="39" t="s">
        <v>224</v>
      </c>
      <c r="C318" s="29">
        <v>18332.849999999999</v>
      </c>
      <c r="D318" s="54">
        <v>0.01</v>
      </c>
      <c r="E318" s="31"/>
    </row>
    <row r="319" spans="2:5">
      <c r="B319" s="39" t="s">
        <v>225</v>
      </c>
      <c r="C319" s="29">
        <v>340727.53</v>
      </c>
      <c r="D319" s="54">
        <v>0.13</v>
      </c>
      <c r="E319" s="31"/>
    </row>
    <row r="320" spans="2:5">
      <c r="B320" s="39" t="s">
        <v>226</v>
      </c>
      <c r="C320" s="29">
        <v>74405.97</v>
      </c>
      <c r="D320" s="54">
        <v>0.03</v>
      </c>
      <c r="E320" s="31"/>
    </row>
    <row r="321" spans="2:5">
      <c r="B321" s="39" t="s">
        <v>227</v>
      </c>
      <c r="C321" s="29">
        <v>149420.01</v>
      </c>
      <c r="D321" s="54">
        <v>0.06</v>
      </c>
      <c r="E321" s="31"/>
    </row>
    <row r="322" spans="2:5">
      <c r="B322" s="39" t="s">
        <v>228</v>
      </c>
      <c r="C322" s="29">
        <v>333423.73</v>
      </c>
      <c r="D322" s="54">
        <v>0.12</v>
      </c>
      <c r="E322" s="31"/>
    </row>
    <row r="323" spans="2:5">
      <c r="B323" s="39" t="s">
        <v>229</v>
      </c>
      <c r="C323" s="29">
        <v>3993604.35</v>
      </c>
      <c r="D323" s="54">
        <v>1.48</v>
      </c>
      <c r="E323" s="31"/>
    </row>
    <row r="324" spans="2:5">
      <c r="B324" s="39" t="s">
        <v>230</v>
      </c>
      <c r="C324" s="29">
        <v>23954</v>
      </c>
      <c r="D324" s="54">
        <v>0.01</v>
      </c>
      <c r="E324" s="31"/>
    </row>
    <row r="325" spans="2:5">
      <c r="B325" s="39" t="s">
        <v>231</v>
      </c>
      <c r="C325" s="29">
        <v>894681.42</v>
      </c>
      <c r="D325" s="54">
        <v>0.33</v>
      </c>
      <c r="E325" s="31"/>
    </row>
    <row r="326" spans="2:5">
      <c r="B326" s="39" t="s">
        <v>232</v>
      </c>
      <c r="C326" s="29">
        <v>1376330.82</v>
      </c>
      <c r="D326" s="54">
        <v>0.51</v>
      </c>
      <c r="E326" s="31"/>
    </row>
    <row r="327" spans="2:5">
      <c r="B327" s="39" t="s">
        <v>233</v>
      </c>
      <c r="C327" s="29">
        <v>127680</v>
      </c>
      <c r="D327" s="54">
        <v>0.05</v>
      </c>
      <c r="E327" s="31"/>
    </row>
    <row r="328" spans="2:5">
      <c r="B328" s="39" t="s">
        <v>234</v>
      </c>
      <c r="C328" s="29">
        <v>12760</v>
      </c>
      <c r="D328" s="54">
        <v>0</v>
      </c>
      <c r="E328" s="31"/>
    </row>
    <row r="329" spans="2:5">
      <c r="B329" s="39" t="s">
        <v>235</v>
      </c>
      <c r="C329" s="29">
        <v>369600</v>
      </c>
      <c r="D329" s="54">
        <v>0.14000000000000001</v>
      </c>
      <c r="E329" s="31"/>
    </row>
    <row r="330" spans="2:5">
      <c r="B330" s="39" t="s">
        <v>236</v>
      </c>
      <c r="C330" s="29">
        <v>1117094.31</v>
      </c>
      <c r="D330" s="54">
        <v>0.41</v>
      </c>
      <c r="E330" s="31"/>
    </row>
    <row r="331" spans="2:5">
      <c r="B331" s="39" t="s">
        <v>237</v>
      </c>
      <c r="C331" s="29">
        <v>1599932.98</v>
      </c>
      <c r="D331" s="54">
        <v>0.59</v>
      </c>
      <c r="E331" s="31"/>
    </row>
    <row r="332" spans="2:5">
      <c r="B332" s="39" t="s">
        <v>238</v>
      </c>
      <c r="C332" s="29">
        <v>1263851.2</v>
      </c>
      <c r="D332" s="54">
        <v>0.47</v>
      </c>
      <c r="E332" s="31"/>
    </row>
    <row r="333" spans="2:5">
      <c r="B333" s="39" t="s">
        <v>239</v>
      </c>
      <c r="C333" s="29">
        <v>418433.52</v>
      </c>
      <c r="D333" s="54">
        <v>0.16</v>
      </c>
      <c r="E333" s="31"/>
    </row>
    <row r="334" spans="2:5">
      <c r="B334" s="39" t="s">
        <v>240</v>
      </c>
      <c r="C334" s="29">
        <v>24410.01</v>
      </c>
      <c r="D334" s="54">
        <v>0.01</v>
      </c>
      <c r="E334" s="31"/>
    </row>
    <row r="335" spans="2:5">
      <c r="B335" s="39" t="s">
        <v>241</v>
      </c>
      <c r="C335" s="29">
        <v>1833607.84</v>
      </c>
      <c r="D335" s="54">
        <v>0.68</v>
      </c>
      <c r="E335" s="31"/>
    </row>
    <row r="336" spans="2:5">
      <c r="B336" s="39" t="s">
        <v>242</v>
      </c>
      <c r="C336" s="29">
        <v>8763.7999999999993</v>
      </c>
      <c r="D336" s="54">
        <v>0</v>
      </c>
      <c r="E336" s="31"/>
    </row>
    <row r="337" spans="2:5">
      <c r="B337" s="39" t="s">
        <v>243</v>
      </c>
      <c r="C337" s="29">
        <v>579488.5</v>
      </c>
      <c r="D337" s="54">
        <v>0.21</v>
      </c>
      <c r="E337" s="31"/>
    </row>
    <row r="338" spans="2:5">
      <c r="B338" s="39" t="s">
        <v>244</v>
      </c>
      <c r="C338" s="29">
        <v>5347407.42</v>
      </c>
      <c r="D338" s="54">
        <v>1.98</v>
      </c>
      <c r="E338" s="31"/>
    </row>
    <row r="339" spans="2:5">
      <c r="B339" s="39" t="s">
        <v>245</v>
      </c>
      <c r="C339" s="29">
        <v>778055.17</v>
      </c>
      <c r="D339" s="54">
        <v>0.28999999999999998</v>
      </c>
      <c r="E339" s="31"/>
    </row>
    <row r="340" spans="2:5">
      <c r="B340" s="39" t="s">
        <v>246</v>
      </c>
      <c r="C340" s="29">
        <v>149700</v>
      </c>
      <c r="D340" s="54">
        <v>0.06</v>
      </c>
      <c r="E340" s="31"/>
    </row>
    <row r="341" spans="2:5">
      <c r="B341" s="39" t="s">
        <v>247</v>
      </c>
      <c r="C341" s="29">
        <v>336895.32</v>
      </c>
      <c r="D341" s="54">
        <v>0.12</v>
      </c>
      <c r="E341" s="31"/>
    </row>
    <row r="342" spans="2:5">
      <c r="B342" s="39" t="s">
        <v>248</v>
      </c>
      <c r="C342" s="29">
        <v>1304622.54</v>
      </c>
      <c r="D342" s="54">
        <v>0.48</v>
      </c>
      <c r="E342" s="31"/>
    </row>
    <row r="343" spans="2:5">
      <c r="B343" s="39" t="s">
        <v>249</v>
      </c>
      <c r="C343" s="29">
        <v>2584042.8199999998</v>
      </c>
      <c r="D343" s="54">
        <v>0.96</v>
      </c>
      <c r="E343" s="31"/>
    </row>
    <row r="344" spans="2:5">
      <c r="B344" s="39" t="s">
        <v>250</v>
      </c>
      <c r="C344" s="29">
        <v>199375.66</v>
      </c>
      <c r="D344" s="54">
        <v>7.0000000000000007E-2</v>
      </c>
      <c r="E344" s="31"/>
    </row>
    <row r="345" spans="2:5">
      <c r="B345" s="39" t="s">
        <v>251</v>
      </c>
      <c r="C345" s="29">
        <v>20854366.079999998</v>
      </c>
      <c r="D345" s="54">
        <v>7.73</v>
      </c>
      <c r="E345" s="31"/>
    </row>
    <row r="346" spans="2:5">
      <c r="B346" s="39" t="s">
        <v>252</v>
      </c>
      <c r="C346" s="29">
        <v>3144497.57</v>
      </c>
      <c r="D346" s="54">
        <v>1.17</v>
      </c>
      <c r="E346" s="31"/>
    </row>
    <row r="347" spans="2:5">
      <c r="B347" s="39" t="s">
        <v>253</v>
      </c>
      <c r="C347" s="29">
        <v>34800</v>
      </c>
      <c r="D347" s="54">
        <v>0.01</v>
      </c>
      <c r="E347" s="31"/>
    </row>
    <row r="348" spans="2:5">
      <c r="B348" s="39" t="s">
        <v>254</v>
      </c>
      <c r="C348" s="29">
        <v>15658.8</v>
      </c>
      <c r="D348" s="54">
        <v>0.01</v>
      </c>
      <c r="E348" s="31"/>
    </row>
    <row r="349" spans="2:5">
      <c r="B349" s="39" t="s">
        <v>255</v>
      </c>
      <c r="C349" s="29">
        <v>638540</v>
      </c>
      <c r="D349" s="54">
        <v>0.24</v>
      </c>
      <c r="E349" s="31"/>
    </row>
    <row r="350" spans="2:5">
      <c r="B350" s="39" t="s">
        <v>256</v>
      </c>
      <c r="C350" s="29">
        <v>638830.5</v>
      </c>
      <c r="D350" s="54">
        <v>0.24</v>
      </c>
      <c r="E350" s="31"/>
    </row>
    <row r="351" spans="2:5">
      <c r="B351" s="39" t="s">
        <v>257</v>
      </c>
      <c r="C351" s="29">
        <v>363706.1</v>
      </c>
      <c r="D351" s="54">
        <v>0.13</v>
      </c>
      <c r="E351" s="31"/>
    </row>
    <row r="352" spans="2:5">
      <c r="B352" s="39" t="s">
        <v>258</v>
      </c>
      <c r="C352" s="29">
        <v>503921.29</v>
      </c>
      <c r="D352" s="54">
        <v>0.19</v>
      </c>
      <c r="E352" s="31"/>
    </row>
    <row r="353" spans="2:5">
      <c r="B353" s="39" t="s">
        <v>259</v>
      </c>
      <c r="C353" s="29">
        <v>956898.54</v>
      </c>
      <c r="D353" s="54">
        <v>0.35</v>
      </c>
      <c r="E353" s="31"/>
    </row>
    <row r="354" spans="2:5">
      <c r="B354" s="39" t="s">
        <v>260</v>
      </c>
      <c r="C354" s="29">
        <v>347241.69</v>
      </c>
      <c r="D354" s="54">
        <v>0.13</v>
      </c>
      <c r="E354" s="31"/>
    </row>
    <row r="355" spans="2:5">
      <c r="B355" s="39" t="s">
        <v>261</v>
      </c>
      <c r="C355" s="29">
        <v>350040</v>
      </c>
      <c r="D355" s="54">
        <v>0.13</v>
      </c>
      <c r="E355" s="31"/>
    </row>
    <row r="356" spans="2:5">
      <c r="B356" s="39" t="s">
        <v>262</v>
      </c>
      <c r="C356" s="29">
        <v>35334329.07</v>
      </c>
      <c r="D356" s="54">
        <v>13.1</v>
      </c>
      <c r="E356" s="31"/>
    </row>
    <row r="357" spans="2:5">
      <c r="B357" s="39" t="s">
        <v>263</v>
      </c>
      <c r="C357" s="29">
        <v>565418.1</v>
      </c>
      <c r="D357" s="54">
        <v>0.21</v>
      </c>
      <c r="E357" s="31"/>
    </row>
    <row r="358" spans="2:5">
      <c r="B358" s="39" t="s">
        <v>264</v>
      </c>
      <c r="C358" s="29">
        <v>9263.5499999999993</v>
      </c>
      <c r="D358" s="54">
        <v>0</v>
      </c>
      <c r="E358" s="31"/>
    </row>
    <row r="359" spans="2:5">
      <c r="B359" s="39" t="s">
        <v>265</v>
      </c>
      <c r="C359" s="29">
        <v>1730483.5</v>
      </c>
      <c r="D359" s="54">
        <v>0.64</v>
      </c>
      <c r="E359" s="31"/>
    </row>
    <row r="360" spans="2:5">
      <c r="B360" s="39" t="s">
        <v>266</v>
      </c>
      <c r="C360" s="29">
        <v>323901.88</v>
      </c>
      <c r="D360" s="54">
        <v>0.12</v>
      </c>
      <c r="E360" s="31"/>
    </row>
    <row r="361" spans="2:5">
      <c r="B361" s="39" t="s">
        <v>266</v>
      </c>
      <c r="C361" s="29">
        <v>9230066.7100000009</v>
      </c>
      <c r="D361" s="54">
        <v>3.42</v>
      </c>
      <c r="E361" s="31"/>
    </row>
    <row r="362" spans="2:5">
      <c r="B362" s="39" t="s">
        <v>267</v>
      </c>
      <c r="C362" s="29">
        <v>8171846.2699999996</v>
      </c>
      <c r="D362" s="54">
        <v>3.03</v>
      </c>
      <c r="E362" s="31"/>
    </row>
    <row r="363" spans="2:5">
      <c r="B363" s="39" t="s">
        <v>268</v>
      </c>
      <c r="C363" s="29">
        <v>54543.79</v>
      </c>
      <c r="D363" s="54">
        <v>0.02</v>
      </c>
      <c r="E363" s="31"/>
    </row>
    <row r="364" spans="2:5">
      <c r="B364" s="39" t="s">
        <v>269</v>
      </c>
      <c r="C364" s="29">
        <v>1499391.7</v>
      </c>
      <c r="D364" s="54">
        <v>0.56000000000000005</v>
      </c>
      <c r="E364" s="31"/>
    </row>
    <row r="365" spans="2:5">
      <c r="B365" s="39" t="s">
        <v>270</v>
      </c>
      <c r="C365" s="29">
        <v>406605.64</v>
      </c>
      <c r="D365" s="54">
        <v>0.15</v>
      </c>
      <c r="E365" s="31">
        <v>0</v>
      </c>
    </row>
    <row r="366" spans="2:5">
      <c r="B366" s="39" t="s">
        <v>271</v>
      </c>
      <c r="C366" s="29">
        <v>792894.92</v>
      </c>
      <c r="D366" s="54">
        <v>0.28999999999999998</v>
      </c>
      <c r="E366" s="31">
        <v>0</v>
      </c>
    </row>
    <row r="367" spans="2:5">
      <c r="B367" s="39" t="s">
        <v>272</v>
      </c>
      <c r="C367" s="29">
        <v>188662.9</v>
      </c>
      <c r="D367" s="54">
        <v>7.0000000000000007E-2</v>
      </c>
      <c r="E367" s="31"/>
    </row>
    <row r="368" spans="2:5">
      <c r="B368" s="39" t="s">
        <v>273</v>
      </c>
      <c r="C368" s="29">
        <v>301106</v>
      </c>
      <c r="D368" s="54">
        <v>0.11</v>
      </c>
      <c r="E368" s="31"/>
    </row>
    <row r="369" spans="2:5">
      <c r="B369" s="39" t="s">
        <v>274</v>
      </c>
      <c r="C369" s="29">
        <v>362605.07</v>
      </c>
      <c r="D369" s="54">
        <v>0.13</v>
      </c>
      <c r="E369" s="31"/>
    </row>
    <row r="370" spans="2:5">
      <c r="B370" s="39" t="s">
        <v>275</v>
      </c>
      <c r="C370" s="29">
        <v>96340.3</v>
      </c>
      <c r="D370" s="54">
        <v>0.04</v>
      </c>
      <c r="E370" s="31"/>
    </row>
    <row r="371" spans="2:5">
      <c r="B371" s="39" t="s">
        <v>276</v>
      </c>
      <c r="C371" s="29">
        <v>1110372.04</v>
      </c>
      <c r="D371" s="54">
        <v>0.41</v>
      </c>
      <c r="E371" s="31"/>
    </row>
    <row r="372" spans="2:5">
      <c r="B372" s="39" t="s">
        <v>277</v>
      </c>
      <c r="C372" s="29">
        <v>464668.78</v>
      </c>
      <c r="D372" s="54">
        <v>0.17</v>
      </c>
      <c r="E372" s="31"/>
    </row>
    <row r="373" spans="2:5">
      <c r="B373" s="39" t="s">
        <v>278</v>
      </c>
      <c r="C373" s="29">
        <v>653261</v>
      </c>
      <c r="D373" s="54">
        <v>0.24</v>
      </c>
      <c r="E373" s="31"/>
    </row>
    <row r="374" spans="2:5">
      <c r="B374" s="39" t="s">
        <v>279</v>
      </c>
      <c r="C374" s="29">
        <v>54590</v>
      </c>
      <c r="D374" s="54">
        <v>0.02</v>
      </c>
      <c r="E374" s="31"/>
    </row>
    <row r="375" spans="2:5">
      <c r="B375" s="39" t="s">
        <v>280</v>
      </c>
      <c r="C375" s="29">
        <v>393461</v>
      </c>
      <c r="D375" s="54">
        <v>0.15</v>
      </c>
      <c r="E375" s="31"/>
    </row>
    <row r="376" spans="2:5">
      <c r="B376" s="39" t="s">
        <v>281</v>
      </c>
      <c r="C376" s="29">
        <v>12634.96</v>
      </c>
      <c r="D376" s="54">
        <v>0</v>
      </c>
      <c r="E376" s="31"/>
    </row>
    <row r="377" spans="2:5">
      <c r="B377" s="39" t="s">
        <v>282</v>
      </c>
      <c r="C377" s="29">
        <v>456992</v>
      </c>
      <c r="D377" s="54">
        <v>0.17</v>
      </c>
      <c r="E377" s="31"/>
    </row>
    <row r="378" spans="2:5">
      <c r="B378" s="39" t="s">
        <v>283</v>
      </c>
      <c r="C378" s="29">
        <v>361926</v>
      </c>
      <c r="D378" s="54">
        <v>0.13</v>
      </c>
      <c r="E378" s="31"/>
    </row>
    <row r="379" spans="2:5">
      <c r="B379" s="39" t="s">
        <v>284</v>
      </c>
      <c r="C379" s="29">
        <v>8239</v>
      </c>
      <c r="D379" s="54">
        <v>0</v>
      </c>
      <c r="E379" s="31"/>
    </row>
    <row r="380" spans="2:5">
      <c r="B380" s="39" t="s">
        <v>285</v>
      </c>
      <c r="C380" s="29">
        <v>46914</v>
      </c>
      <c r="D380" s="54">
        <v>0.02</v>
      </c>
      <c r="E380" s="31"/>
    </row>
    <row r="381" spans="2:5">
      <c r="B381" s="39" t="s">
        <v>286</v>
      </c>
      <c r="C381" s="29">
        <v>129842</v>
      </c>
      <c r="D381" s="54">
        <v>0.05</v>
      </c>
      <c r="E381" s="31"/>
    </row>
    <row r="382" spans="2:5">
      <c r="B382" s="39" t="s">
        <v>287</v>
      </c>
      <c r="C382" s="39">
        <v>291</v>
      </c>
      <c r="D382" s="54">
        <v>0</v>
      </c>
      <c r="E382" s="31"/>
    </row>
    <row r="383" spans="2:5">
      <c r="B383" s="39" t="s">
        <v>288</v>
      </c>
      <c r="C383" s="29">
        <v>2720</v>
      </c>
      <c r="D383" s="54">
        <v>0</v>
      </c>
      <c r="E383" s="31"/>
    </row>
    <row r="384" spans="2:5">
      <c r="B384" s="39" t="s">
        <v>289</v>
      </c>
      <c r="C384" s="29">
        <v>83764.25</v>
      </c>
      <c r="D384" s="54">
        <v>0.03</v>
      </c>
      <c r="E384" s="31"/>
    </row>
    <row r="385" spans="2:7">
      <c r="B385" s="39" t="s">
        <v>290</v>
      </c>
      <c r="C385" s="29">
        <v>107087.3</v>
      </c>
      <c r="D385" s="54">
        <v>0.04</v>
      </c>
      <c r="E385" s="31"/>
    </row>
    <row r="386" spans="2:7">
      <c r="B386" s="39" t="s">
        <v>291</v>
      </c>
      <c r="C386" s="29">
        <v>30089</v>
      </c>
      <c r="D386" s="54">
        <v>0.01</v>
      </c>
      <c r="E386" s="31"/>
    </row>
    <row r="387" spans="2:7">
      <c r="B387" s="39" t="s">
        <v>292</v>
      </c>
      <c r="C387" s="29">
        <v>86991</v>
      </c>
      <c r="D387" s="54">
        <v>0.03</v>
      </c>
      <c r="E387" s="31"/>
    </row>
    <row r="388" spans="2:7">
      <c r="B388" s="39" t="s">
        <v>293</v>
      </c>
      <c r="C388" s="29">
        <v>2369011</v>
      </c>
      <c r="D388" s="54">
        <v>0.88</v>
      </c>
      <c r="E388" s="31"/>
    </row>
    <row r="389" spans="2:7">
      <c r="B389" s="39" t="s">
        <v>294</v>
      </c>
      <c r="C389" s="29">
        <v>1604798</v>
      </c>
      <c r="D389" s="54">
        <v>0.6</v>
      </c>
      <c r="E389" s="31"/>
    </row>
    <row r="390" spans="2:7">
      <c r="B390" s="39" t="s">
        <v>295</v>
      </c>
      <c r="C390" s="29">
        <v>30958638.949999999</v>
      </c>
      <c r="D390" s="54">
        <v>11.48</v>
      </c>
      <c r="E390" s="31"/>
    </row>
    <row r="391" spans="2:7">
      <c r="B391" s="39" t="s">
        <v>296</v>
      </c>
      <c r="C391" s="39">
        <v>3.37</v>
      </c>
      <c r="D391" s="54" t="s">
        <v>297</v>
      </c>
      <c r="E391" s="31"/>
    </row>
    <row r="392" spans="2:7">
      <c r="B392" s="39" t="s">
        <v>298</v>
      </c>
      <c r="C392" s="29">
        <v>1050578.1299999999</v>
      </c>
      <c r="D392" s="54">
        <v>0.39</v>
      </c>
      <c r="E392" s="31"/>
    </row>
    <row r="393" spans="2:7">
      <c r="B393" s="40" t="s">
        <v>299</v>
      </c>
      <c r="C393" s="82">
        <v>3395560.52</v>
      </c>
      <c r="D393" s="54">
        <v>1.26</v>
      </c>
      <c r="E393" s="31"/>
    </row>
    <row r="394" spans="2:7" ht="15.75" customHeight="1">
      <c r="C394" s="64">
        <f>SUM(C269:C393)</f>
        <v>269689298.17999989</v>
      </c>
      <c r="D394" s="103">
        <v>100</v>
      </c>
      <c r="E394" s="21"/>
    </row>
    <row r="397" spans="2:7">
      <c r="B397" s="15" t="s">
        <v>300</v>
      </c>
    </row>
    <row r="399" spans="2:7" ht="28.5" customHeight="1">
      <c r="B399" s="69" t="s">
        <v>301</v>
      </c>
      <c r="C399" s="70" t="s">
        <v>50</v>
      </c>
      <c r="D399" s="97" t="s">
        <v>51</v>
      </c>
      <c r="E399" s="97" t="s">
        <v>302</v>
      </c>
      <c r="F399" s="104" t="s">
        <v>12</v>
      </c>
      <c r="G399" s="70" t="s">
        <v>123</v>
      </c>
    </row>
    <row r="400" spans="2:7">
      <c r="B400" s="36" t="s">
        <v>303</v>
      </c>
      <c r="C400" s="30">
        <v>-78504269.969999999</v>
      </c>
      <c r="D400" s="30">
        <v>-78303333.489999995</v>
      </c>
      <c r="E400" s="30">
        <v>200936.48</v>
      </c>
      <c r="F400" s="23">
        <v>0</v>
      </c>
      <c r="G400" s="105">
        <v>0</v>
      </c>
    </row>
    <row r="401" spans="2:7">
      <c r="B401" s="39" t="s">
        <v>304</v>
      </c>
      <c r="C401" s="29">
        <v>-675646.18</v>
      </c>
      <c r="D401" s="29">
        <v>-4424127.8099999996</v>
      </c>
      <c r="E401" s="29">
        <v>-3748481.63</v>
      </c>
      <c r="F401" s="25"/>
      <c r="G401" s="44"/>
    </row>
    <row r="402" spans="2:7">
      <c r="B402" s="39" t="s">
        <v>305</v>
      </c>
      <c r="C402" s="29">
        <v>-17648473.84</v>
      </c>
      <c r="D402" s="29">
        <v>-83162770.319999993</v>
      </c>
      <c r="E402" s="29">
        <v>-65514296.479999997</v>
      </c>
      <c r="F402" s="25"/>
      <c r="G402" s="44"/>
    </row>
    <row r="403" spans="2:7">
      <c r="B403" s="39" t="s">
        <v>306</v>
      </c>
      <c r="C403" s="29">
        <v>-1998471.97</v>
      </c>
      <c r="D403" s="39" t="s">
        <v>55</v>
      </c>
      <c r="E403" s="29">
        <v>1998471.97</v>
      </c>
      <c r="F403" s="25"/>
      <c r="G403" s="44"/>
    </row>
    <row r="404" spans="2:7">
      <c r="B404" s="39" t="s">
        <v>307</v>
      </c>
      <c r="C404" s="29">
        <v>-12608204.25</v>
      </c>
      <c r="D404" s="39" t="s">
        <v>55</v>
      </c>
      <c r="E404" s="29">
        <v>12608204.25</v>
      </c>
      <c r="F404" s="25"/>
      <c r="G404" s="44"/>
    </row>
    <row r="405" spans="2:7">
      <c r="B405" s="39" t="s">
        <v>308</v>
      </c>
      <c r="C405" s="29">
        <v>-23889440.170000002</v>
      </c>
      <c r="D405" s="29">
        <v>88423.73</v>
      </c>
      <c r="E405" s="29">
        <v>23977863.899999999</v>
      </c>
      <c r="F405" s="25"/>
      <c r="G405" s="44"/>
    </row>
    <row r="406" spans="2:7">
      <c r="B406" s="39" t="s">
        <v>309</v>
      </c>
      <c r="C406" s="29">
        <v>-343651.72</v>
      </c>
      <c r="D406" s="39" t="s">
        <v>55</v>
      </c>
      <c r="E406" s="29">
        <v>343651.72</v>
      </c>
      <c r="F406" s="25"/>
      <c r="G406" s="44"/>
    </row>
    <row r="407" spans="2:7">
      <c r="B407" s="39" t="s">
        <v>310</v>
      </c>
      <c r="C407" s="29">
        <v>-1274026</v>
      </c>
      <c r="D407" s="29">
        <v>-3272497.97</v>
      </c>
      <c r="E407" s="29">
        <v>-1998471.97</v>
      </c>
      <c r="F407" s="25"/>
      <c r="G407" s="44"/>
    </row>
    <row r="408" spans="2:7">
      <c r="B408" s="39" t="s">
        <v>311</v>
      </c>
      <c r="C408" s="29">
        <v>-3228305.67</v>
      </c>
      <c r="D408" s="29">
        <v>-15836509.92</v>
      </c>
      <c r="E408" s="29">
        <v>-12608204.25</v>
      </c>
      <c r="F408" s="25"/>
      <c r="G408" s="44"/>
    </row>
    <row r="409" spans="2:7">
      <c r="B409" s="39" t="s">
        <v>312</v>
      </c>
      <c r="C409" s="29">
        <v>2708611.93</v>
      </c>
      <c r="D409" s="29">
        <v>20908024.370000001</v>
      </c>
      <c r="E409" s="29">
        <v>18199412.440000001</v>
      </c>
      <c r="F409" s="25"/>
      <c r="G409" s="44"/>
    </row>
    <row r="410" spans="2:7">
      <c r="B410" s="39" t="s">
        <v>313</v>
      </c>
      <c r="C410" s="29">
        <v>-51542200.5</v>
      </c>
      <c r="D410" s="29">
        <v>-51542200.5</v>
      </c>
      <c r="E410" s="39" t="s">
        <v>55</v>
      </c>
      <c r="F410" s="25"/>
      <c r="G410" s="44"/>
    </row>
    <row r="411" spans="2:7">
      <c r="B411" s="39" t="s">
        <v>314</v>
      </c>
      <c r="C411" s="29">
        <v>-16769731.35</v>
      </c>
      <c r="D411" s="29">
        <v>-17445377.530000001</v>
      </c>
      <c r="E411" s="29">
        <v>-675646.18</v>
      </c>
      <c r="F411" s="25"/>
      <c r="G411" s="44"/>
    </row>
    <row r="412" spans="2:7">
      <c r="B412" s="39" t="s">
        <v>315</v>
      </c>
      <c r="C412" s="29">
        <v>-2717790.57</v>
      </c>
      <c r="D412" s="29">
        <v>-11332392.050000001</v>
      </c>
      <c r="E412" s="29">
        <v>-8614601.4800000004</v>
      </c>
      <c r="F412" s="25"/>
      <c r="G412" s="44"/>
    </row>
    <row r="413" spans="2:7">
      <c r="B413" s="39" t="s">
        <v>316</v>
      </c>
      <c r="C413" s="29">
        <v>-1823237.56</v>
      </c>
      <c r="D413" s="29">
        <v>-1823237.56</v>
      </c>
      <c r="E413" s="39" t="s">
        <v>55</v>
      </c>
      <c r="F413" s="25"/>
      <c r="G413" s="44"/>
    </row>
    <row r="414" spans="2:7">
      <c r="B414" s="39" t="s">
        <v>316</v>
      </c>
      <c r="C414" s="39" t="s">
        <v>55</v>
      </c>
      <c r="D414" s="29">
        <v>-343651.72</v>
      </c>
      <c r="E414" s="29">
        <v>-343651.72</v>
      </c>
      <c r="F414" s="25"/>
      <c r="G414" s="44"/>
    </row>
    <row r="415" spans="2:7">
      <c r="B415" s="40" t="s">
        <v>317</v>
      </c>
      <c r="C415" s="82">
        <v>363808.26</v>
      </c>
      <c r="D415" s="82">
        <v>363808.26</v>
      </c>
      <c r="E415" s="40" t="s">
        <v>55</v>
      </c>
      <c r="F415" s="27"/>
      <c r="G415" s="46"/>
    </row>
    <row r="416" spans="2:7" ht="19.5" customHeight="1">
      <c r="C416" s="64">
        <f>SUM(C400:C415)</f>
        <v>-209951029.55999997</v>
      </c>
      <c r="D416" s="64">
        <f>SUM(D400:D415)</f>
        <v>-246125842.51000002</v>
      </c>
      <c r="E416" s="64">
        <f>SUM(E400:E415)</f>
        <v>-36174812.949999996</v>
      </c>
      <c r="F416" s="64"/>
      <c r="G416" s="64"/>
    </row>
    <row r="418" spans="2:6">
      <c r="B418" s="106"/>
      <c r="C418" s="106"/>
      <c r="D418" s="106"/>
      <c r="E418" s="106"/>
      <c r="F418" s="106"/>
    </row>
    <row r="419" spans="2:6" ht="27" customHeight="1">
      <c r="B419" s="99" t="s">
        <v>318</v>
      </c>
      <c r="C419" s="100" t="s">
        <v>50</v>
      </c>
      <c r="D419" s="21" t="s">
        <v>51</v>
      </c>
      <c r="E419" s="21" t="s">
        <v>302</v>
      </c>
      <c r="F419" s="107" t="s">
        <v>123</v>
      </c>
    </row>
    <row r="420" spans="2:6">
      <c r="B420" s="108" t="s">
        <v>319</v>
      </c>
      <c r="C420" s="109">
        <v>3492611.76</v>
      </c>
      <c r="D420" s="109">
        <v>4279975.32</v>
      </c>
      <c r="E420" s="101">
        <v>787363.56</v>
      </c>
      <c r="F420" s="23"/>
    </row>
    <row r="421" spans="2:6">
      <c r="B421" s="39" t="s">
        <v>320</v>
      </c>
      <c r="C421" s="29">
        <v>-107710.33</v>
      </c>
      <c r="D421" s="29">
        <v>-107710.33</v>
      </c>
      <c r="E421" s="54" t="s">
        <v>55</v>
      </c>
      <c r="F421" s="25"/>
    </row>
    <row r="422" spans="2:6">
      <c r="B422" s="39" t="s">
        <v>321</v>
      </c>
      <c r="C422" s="29">
        <v>-108298.26</v>
      </c>
      <c r="D422" s="29">
        <v>-108298.26</v>
      </c>
      <c r="E422" s="54" t="s">
        <v>55</v>
      </c>
      <c r="F422" s="25"/>
    </row>
    <row r="423" spans="2:6">
      <c r="B423" s="39" t="s">
        <v>322</v>
      </c>
      <c r="C423" s="29">
        <v>-46676.639999999999</v>
      </c>
      <c r="D423" s="29">
        <v>-46676.639999999999</v>
      </c>
      <c r="E423" s="54" t="s">
        <v>55</v>
      </c>
      <c r="F423" s="25"/>
    </row>
    <row r="424" spans="2:6">
      <c r="B424" s="39" t="s">
        <v>323</v>
      </c>
      <c r="C424" s="29">
        <v>-20561.72</v>
      </c>
      <c r="D424" s="29">
        <v>-20561.72</v>
      </c>
      <c r="E424" s="54" t="s">
        <v>55</v>
      </c>
      <c r="F424" s="25"/>
    </row>
    <row r="425" spans="2:6">
      <c r="B425" s="39" t="s">
        <v>324</v>
      </c>
      <c r="C425" s="29">
        <v>-2811.66</v>
      </c>
      <c r="D425" s="29">
        <v>-2811.66</v>
      </c>
      <c r="E425" s="54" t="s">
        <v>55</v>
      </c>
      <c r="F425" s="25"/>
    </row>
    <row r="426" spans="2:6">
      <c r="B426" s="39" t="s">
        <v>325</v>
      </c>
      <c r="C426" s="29">
        <v>-24657.62</v>
      </c>
      <c r="D426" s="29">
        <v>-24657.62</v>
      </c>
      <c r="E426" s="54" t="s">
        <v>55</v>
      </c>
      <c r="F426" s="25"/>
    </row>
    <row r="427" spans="2:6">
      <c r="B427" s="39" t="s">
        <v>326</v>
      </c>
      <c r="C427" s="29">
        <v>-39148.06</v>
      </c>
      <c r="D427" s="29">
        <v>-39148.06</v>
      </c>
      <c r="E427" s="54" t="s">
        <v>55</v>
      </c>
      <c r="F427" s="25"/>
    </row>
    <row r="428" spans="2:6">
      <c r="B428" s="39" t="s">
        <v>327</v>
      </c>
      <c r="C428" s="29">
        <v>13465877.470000001</v>
      </c>
      <c r="D428" s="29">
        <v>13465877.470000001</v>
      </c>
      <c r="E428" s="54" t="s">
        <v>55</v>
      </c>
      <c r="F428" s="25"/>
    </row>
    <row r="429" spans="2:6">
      <c r="B429" s="39" t="s">
        <v>328</v>
      </c>
      <c r="C429" s="29">
        <v>11552907.130000001</v>
      </c>
      <c r="D429" s="29">
        <v>11552907.130000001</v>
      </c>
      <c r="E429" s="54" t="s">
        <v>55</v>
      </c>
      <c r="F429" s="25"/>
    </row>
    <row r="430" spans="2:6">
      <c r="B430" s="39" t="s">
        <v>329</v>
      </c>
      <c r="C430" s="29">
        <v>8336543.54</v>
      </c>
      <c r="D430" s="29">
        <v>8336543.54</v>
      </c>
      <c r="E430" s="54" t="s">
        <v>55</v>
      </c>
      <c r="F430" s="25"/>
    </row>
    <row r="431" spans="2:6">
      <c r="B431" s="39" t="s">
        <v>330</v>
      </c>
      <c r="C431" s="29">
        <v>4613053.47</v>
      </c>
      <c r="D431" s="29">
        <v>2404768.66</v>
      </c>
      <c r="E431" s="37">
        <v>-2208284.81</v>
      </c>
      <c r="F431" s="25"/>
    </row>
    <row r="432" spans="2:6">
      <c r="B432" s="39" t="s">
        <v>331</v>
      </c>
      <c r="C432" s="29">
        <v>20980851.16</v>
      </c>
      <c r="D432" s="29">
        <v>20980851.16</v>
      </c>
      <c r="E432" s="54" t="s">
        <v>55</v>
      </c>
      <c r="F432" s="25"/>
    </row>
    <row r="433" spans="2:6">
      <c r="B433" s="39" t="s">
        <v>332</v>
      </c>
      <c r="C433" s="29">
        <v>36303265.119999997</v>
      </c>
      <c r="D433" s="29">
        <v>36643966.009999998</v>
      </c>
      <c r="E433" s="37">
        <v>340700.89</v>
      </c>
      <c r="F433" s="25"/>
    </row>
    <row r="434" spans="2:6">
      <c r="B434" s="39" t="s">
        <v>333</v>
      </c>
      <c r="C434" s="29">
        <v>21685168.989999998</v>
      </c>
      <c r="D434" s="29">
        <v>22324861.52</v>
      </c>
      <c r="E434" s="37">
        <v>639692.53</v>
      </c>
      <c r="F434" s="25"/>
    </row>
    <row r="435" spans="2:6">
      <c r="B435" s="39" t="s">
        <v>334</v>
      </c>
      <c r="C435" s="29">
        <v>41334828.140000001</v>
      </c>
      <c r="D435" s="29">
        <v>43678861.450000003</v>
      </c>
      <c r="E435" s="37">
        <v>2344033.31</v>
      </c>
      <c r="F435" s="25"/>
    </row>
    <row r="436" spans="2:6">
      <c r="B436" s="39" t="s">
        <v>335</v>
      </c>
      <c r="C436" s="29">
        <v>27761064.309999999</v>
      </c>
      <c r="D436" s="29">
        <v>27954298.66</v>
      </c>
      <c r="E436" s="37">
        <v>193234.35</v>
      </c>
      <c r="F436" s="25"/>
    </row>
    <row r="437" spans="2:6">
      <c r="B437" s="39" t="s">
        <v>336</v>
      </c>
      <c r="C437" s="29">
        <v>18416508.890000001</v>
      </c>
      <c r="D437" s="29">
        <v>25515440.370000001</v>
      </c>
      <c r="E437" s="37">
        <v>7098931.4800000004</v>
      </c>
      <c r="F437" s="25"/>
    </row>
    <row r="438" spans="2:6">
      <c r="B438" s="39" t="s">
        <v>337</v>
      </c>
      <c r="C438" s="39" t="s">
        <v>55</v>
      </c>
      <c r="D438" s="29">
        <v>21759085.82</v>
      </c>
      <c r="E438" s="37">
        <v>21759085.82</v>
      </c>
      <c r="F438" s="25"/>
    </row>
    <row r="439" spans="2:6">
      <c r="B439" s="39" t="s">
        <v>338</v>
      </c>
      <c r="C439" s="29">
        <v>-17228132.489999998</v>
      </c>
      <c r="D439" s="29">
        <v>-17228132.489999998</v>
      </c>
      <c r="E439" s="54" t="s">
        <v>55</v>
      </c>
      <c r="F439" s="25"/>
    </row>
    <row r="440" spans="2:6">
      <c r="B440" s="39" t="s">
        <v>339</v>
      </c>
      <c r="C440" s="29">
        <v>-29585054.57</v>
      </c>
      <c r="D440" s="29">
        <v>-32646180.420000002</v>
      </c>
      <c r="E440" s="37">
        <v>-3061125.85</v>
      </c>
      <c r="F440" s="25"/>
    </row>
    <row r="441" spans="2:6">
      <c r="B441" s="39" t="s">
        <v>340</v>
      </c>
      <c r="C441" s="29">
        <v>-72602104.680000007</v>
      </c>
      <c r="D441" s="29">
        <v>-72602104.680000007</v>
      </c>
      <c r="E441" s="54" t="s">
        <v>55</v>
      </c>
      <c r="F441" s="25"/>
    </row>
    <row r="442" spans="2:6">
      <c r="B442" s="39" t="s">
        <v>341</v>
      </c>
      <c r="C442" s="29">
        <v>-114844716.95999999</v>
      </c>
      <c r="D442" s="29">
        <v>-114844716.95999999</v>
      </c>
      <c r="E442" s="54" t="s">
        <v>55</v>
      </c>
      <c r="F442" s="25"/>
    </row>
    <row r="443" spans="2:6">
      <c r="B443" s="39" t="s">
        <v>342</v>
      </c>
      <c r="C443" s="29">
        <v>-188956.52</v>
      </c>
      <c r="D443" s="29">
        <v>-188956.52</v>
      </c>
      <c r="E443" s="54" t="s">
        <v>55</v>
      </c>
      <c r="F443" s="25"/>
    </row>
    <row r="444" spans="2:6">
      <c r="B444" s="39" t="s">
        <v>343</v>
      </c>
      <c r="C444" s="39" t="s">
        <v>55</v>
      </c>
      <c r="D444" s="29">
        <v>-18501169.82</v>
      </c>
      <c r="E444" s="37">
        <v>-18501169.82</v>
      </c>
      <c r="F444" s="25"/>
    </row>
    <row r="445" spans="2:6">
      <c r="B445" s="39" t="s">
        <v>344</v>
      </c>
      <c r="C445" s="39" t="s">
        <v>55</v>
      </c>
      <c r="D445" s="29">
        <v>-2163141.87</v>
      </c>
      <c r="E445" s="37">
        <v>-2163141.87</v>
      </c>
      <c r="F445" s="25"/>
    </row>
    <row r="446" spans="2:6">
      <c r="B446" s="39" t="s">
        <v>345</v>
      </c>
      <c r="C446" s="29">
        <v>5470062.54</v>
      </c>
      <c r="D446" s="29">
        <v>29943114.829999998</v>
      </c>
      <c r="E446" s="37">
        <v>24473052.289999999</v>
      </c>
      <c r="F446" s="25"/>
    </row>
    <row r="447" spans="2:6">
      <c r="B447" s="39" t="s">
        <v>346</v>
      </c>
      <c r="C447" s="29">
        <v>64605890.049999997</v>
      </c>
      <c r="D447" s="29">
        <v>91255562.730000004</v>
      </c>
      <c r="E447" s="37">
        <v>26649672.68</v>
      </c>
      <c r="F447" s="25"/>
    </row>
    <row r="448" spans="2:6">
      <c r="B448" s="39" t="s">
        <v>347</v>
      </c>
      <c r="C448" s="29">
        <v>-61064645.700000003</v>
      </c>
      <c r="D448" s="29">
        <v>-103153498.31</v>
      </c>
      <c r="E448" s="37">
        <v>-42088852.609999999</v>
      </c>
      <c r="F448" s="25"/>
    </row>
    <row r="449" spans="2:6">
      <c r="B449" s="39" t="s">
        <v>348</v>
      </c>
      <c r="C449" s="29">
        <v>-9011306.8900000006</v>
      </c>
      <c r="D449" s="29">
        <v>-18045179.25</v>
      </c>
      <c r="E449" s="37">
        <v>-9033872.3599999994</v>
      </c>
      <c r="F449" s="25"/>
    </row>
    <row r="450" spans="2:6">
      <c r="B450" s="60" t="s">
        <v>349</v>
      </c>
      <c r="C450" s="62">
        <f>SUM(C421:C449)</f>
        <v>-30348761.290000007</v>
      </c>
      <c r="D450" s="62">
        <f>SUM(D421:D449)</f>
        <v>-23906805.26000002</v>
      </c>
      <c r="E450" s="63">
        <f>SUM(E421:E449)</f>
        <v>6441956.0300000012</v>
      </c>
      <c r="F450" s="25"/>
    </row>
    <row r="451" spans="2:6" ht="20.25" customHeight="1">
      <c r="C451" s="64">
        <f>SUM(C420,C450)</f>
        <v>-26856149.530000009</v>
      </c>
      <c r="D451" s="64">
        <f>SUM(D420,D450)</f>
        <v>-19626829.94000002</v>
      </c>
      <c r="E451" s="51"/>
      <c r="F451" s="52"/>
    </row>
    <row r="453" spans="2:6">
      <c r="B453" s="15" t="s">
        <v>350</v>
      </c>
    </row>
    <row r="455" spans="2:6" ht="30.75" customHeight="1">
      <c r="B455" s="99" t="s">
        <v>351</v>
      </c>
      <c r="C455" s="100" t="s">
        <v>50</v>
      </c>
      <c r="D455" s="21" t="s">
        <v>51</v>
      </c>
      <c r="E455" s="21" t="s">
        <v>52</v>
      </c>
    </row>
    <row r="456" spans="2:6">
      <c r="B456" s="36" t="s">
        <v>352</v>
      </c>
      <c r="C456" s="37">
        <v>11457.77</v>
      </c>
      <c r="D456" s="36">
        <v>339.43</v>
      </c>
      <c r="E456" s="30">
        <v>-11118.34</v>
      </c>
    </row>
    <row r="457" spans="2:6">
      <c r="B457" s="56" t="s">
        <v>353</v>
      </c>
      <c r="C457" s="57">
        <f>SUM(C456)</f>
        <v>11457.77</v>
      </c>
      <c r="D457" s="58">
        <f>SUM(D456)</f>
        <v>339.43</v>
      </c>
      <c r="E457" s="58">
        <f>SUM(E456)</f>
        <v>-11118.34</v>
      </c>
    </row>
    <row r="458" spans="2:6">
      <c r="B458" s="39" t="s">
        <v>354</v>
      </c>
      <c r="C458" s="37">
        <v>4355.1000000000004</v>
      </c>
      <c r="D458" s="29">
        <v>19954.830000000002</v>
      </c>
      <c r="E458" s="29">
        <v>15599.73</v>
      </c>
    </row>
    <row r="459" spans="2:6">
      <c r="B459" s="39" t="s">
        <v>355</v>
      </c>
      <c r="C459" s="37">
        <v>13897.23</v>
      </c>
      <c r="D459" s="29">
        <v>9144.7099999999991</v>
      </c>
      <c r="E459" s="29">
        <v>-4752.5200000000004</v>
      </c>
    </row>
    <row r="460" spans="2:6">
      <c r="B460" s="39" t="s">
        <v>356</v>
      </c>
      <c r="C460" s="37">
        <v>8366.68</v>
      </c>
      <c r="D460" s="29">
        <v>8366.68</v>
      </c>
      <c r="E460" s="39" t="s">
        <v>55</v>
      </c>
    </row>
    <row r="461" spans="2:6">
      <c r="B461" s="39" t="s">
        <v>357</v>
      </c>
      <c r="C461" s="37">
        <v>14853321.74</v>
      </c>
      <c r="D461" s="29">
        <v>17096175.359999999</v>
      </c>
      <c r="E461" s="29">
        <v>2242853.62</v>
      </c>
    </row>
    <row r="462" spans="2:6">
      <c r="B462" s="39" t="s">
        <v>358</v>
      </c>
      <c r="C462" s="37">
        <v>25345399.940000001</v>
      </c>
      <c r="D462" s="29">
        <v>24558955.600000001</v>
      </c>
      <c r="E462" s="29">
        <v>-786444.34</v>
      </c>
    </row>
    <row r="463" spans="2:6">
      <c r="B463" s="39" t="s">
        <v>359</v>
      </c>
      <c r="C463" s="37">
        <v>313950.09999999998</v>
      </c>
      <c r="D463" s="39" t="s">
        <v>55</v>
      </c>
      <c r="E463" s="29">
        <v>-313950.09999999998</v>
      </c>
    </row>
    <row r="464" spans="2:6">
      <c r="B464" s="39" t="s">
        <v>360</v>
      </c>
      <c r="C464" s="37">
        <v>10443927.25</v>
      </c>
      <c r="D464" s="29">
        <v>11533094.23</v>
      </c>
      <c r="E464" s="29">
        <v>1089166.98</v>
      </c>
    </row>
    <row r="465" spans="2:5">
      <c r="B465" s="39" t="s">
        <v>361</v>
      </c>
      <c r="C465" s="37">
        <v>12519.1</v>
      </c>
      <c r="D465" s="39" t="s">
        <v>55</v>
      </c>
      <c r="E465" s="29">
        <v>-12519.1</v>
      </c>
    </row>
    <row r="466" spans="2:5">
      <c r="B466" s="39" t="s">
        <v>362</v>
      </c>
      <c r="C466" s="37">
        <v>1445363.93</v>
      </c>
      <c r="D466" s="29">
        <v>50995.41</v>
      </c>
      <c r="E466" s="29">
        <v>-1394368.52</v>
      </c>
    </row>
    <row r="467" spans="2:5">
      <c r="B467" s="39" t="s">
        <v>363</v>
      </c>
      <c r="C467" s="37">
        <v>1299654.02</v>
      </c>
      <c r="D467" s="29">
        <v>319338.53999999998</v>
      </c>
      <c r="E467" s="29">
        <v>-980315.48</v>
      </c>
    </row>
    <row r="468" spans="2:5">
      <c r="B468" s="39" t="s">
        <v>364</v>
      </c>
      <c r="C468" s="37"/>
      <c r="D468" s="29">
        <v>4881.1000000000004</v>
      </c>
      <c r="E468" s="29">
        <v>4881.1000000000004</v>
      </c>
    </row>
    <row r="469" spans="2:5">
      <c r="B469" s="39" t="s">
        <v>365</v>
      </c>
      <c r="C469" s="54">
        <v>2.66</v>
      </c>
      <c r="D469" s="39" t="s">
        <v>55</v>
      </c>
      <c r="E469" s="39">
        <v>-2.66</v>
      </c>
    </row>
    <row r="470" spans="2:5">
      <c r="B470" s="39" t="s">
        <v>366</v>
      </c>
      <c r="C470" s="37">
        <v>123255.74</v>
      </c>
      <c r="D470" s="39" t="s">
        <v>55</v>
      </c>
      <c r="E470" s="29">
        <v>-123255.74</v>
      </c>
    </row>
    <row r="471" spans="2:5">
      <c r="B471" s="39" t="s">
        <v>367</v>
      </c>
      <c r="C471" s="54">
        <v>92.43</v>
      </c>
      <c r="D471" s="39" t="s">
        <v>55</v>
      </c>
      <c r="E471" s="39">
        <v>-92.43</v>
      </c>
    </row>
    <row r="472" spans="2:5">
      <c r="B472" s="39" t="s">
        <v>368</v>
      </c>
      <c r="C472" s="37">
        <v>22414.92</v>
      </c>
      <c r="D472" s="39">
        <v>1.87</v>
      </c>
      <c r="E472" s="29">
        <v>-22413.05</v>
      </c>
    </row>
    <row r="473" spans="2:5">
      <c r="B473" s="39" t="s">
        <v>369</v>
      </c>
      <c r="C473" s="37">
        <v>2989845.53</v>
      </c>
      <c r="D473" s="39" t="s">
        <v>55</v>
      </c>
      <c r="E473" s="29">
        <v>-2989845.53</v>
      </c>
    </row>
    <row r="474" spans="2:5">
      <c r="B474" s="39" t="s">
        <v>370</v>
      </c>
      <c r="C474" s="37">
        <v>515431.28</v>
      </c>
      <c r="D474" s="29">
        <v>536044.56999999995</v>
      </c>
      <c r="E474" s="29">
        <v>20613.29</v>
      </c>
    </row>
    <row r="475" spans="2:5">
      <c r="B475" s="39" t="s">
        <v>371</v>
      </c>
      <c r="C475" s="37">
        <v>14809.74</v>
      </c>
      <c r="D475" s="29">
        <v>21403.599999999999</v>
      </c>
      <c r="E475" s="29">
        <v>6593.86</v>
      </c>
    </row>
    <row r="476" spans="2:5">
      <c r="B476" s="39" t="s">
        <v>372</v>
      </c>
      <c r="C476" s="37">
        <v>140431.18</v>
      </c>
      <c r="D476" s="39" t="s">
        <v>55</v>
      </c>
      <c r="E476" s="29">
        <v>-140431.18</v>
      </c>
    </row>
    <row r="477" spans="2:5">
      <c r="B477" s="39" t="s">
        <v>373</v>
      </c>
      <c r="C477" s="37">
        <v>633424.93999999994</v>
      </c>
      <c r="D477" s="39" t="s">
        <v>55</v>
      </c>
      <c r="E477" s="29">
        <v>-633424.93999999994</v>
      </c>
    </row>
    <row r="478" spans="2:5">
      <c r="B478" s="39" t="s">
        <v>374</v>
      </c>
      <c r="C478" s="37"/>
      <c r="D478" s="29">
        <v>814288.21</v>
      </c>
      <c r="E478" s="29">
        <v>814288.21</v>
      </c>
    </row>
    <row r="479" spans="2:5">
      <c r="B479" s="39" t="s">
        <v>375</v>
      </c>
      <c r="C479" s="37"/>
      <c r="D479" s="29">
        <v>139537.03</v>
      </c>
      <c r="E479" s="29">
        <v>139537.03</v>
      </c>
    </row>
    <row r="480" spans="2:5">
      <c r="B480" s="39" t="s">
        <v>376</v>
      </c>
      <c r="C480" s="37">
        <v>21716.01</v>
      </c>
      <c r="D480" s="39">
        <v>58.31</v>
      </c>
      <c r="E480" s="29">
        <v>-21657.7</v>
      </c>
    </row>
    <row r="481" spans="2:5">
      <c r="B481" s="39" t="s">
        <v>377</v>
      </c>
      <c r="C481" s="37">
        <v>1016318.69</v>
      </c>
      <c r="D481" s="29">
        <v>1049766.6399999999</v>
      </c>
      <c r="E481" s="29">
        <v>33447.949999999997</v>
      </c>
    </row>
    <row r="482" spans="2:5">
      <c r="B482" s="39" t="s">
        <v>378</v>
      </c>
      <c r="C482" s="37">
        <v>935738.92</v>
      </c>
      <c r="D482" s="39" t="s">
        <v>55</v>
      </c>
      <c r="E482" s="29">
        <v>-935738.92</v>
      </c>
    </row>
    <row r="483" spans="2:5">
      <c r="B483" s="39" t="s">
        <v>379</v>
      </c>
      <c r="C483" s="37">
        <v>93181.43</v>
      </c>
      <c r="D483" s="39" t="s">
        <v>55</v>
      </c>
      <c r="E483" s="29">
        <v>-93181.43</v>
      </c>
    </row>
    <row r="484" spans="2:5">
      <c r="B484" s="39" t="s">
        <v>380</v>
      </c>
      <c r="C484" s="37">
        <v>4246.96</v>
      </c>
      <c r="D484" s="39" t="s">
        <v>55</v>
      </c>
      <c r="E484" s="29">
        <v>-4246.96</v>
      </c>
    </row>
    <row r="485" spans="2:5">
      <c r="B485" s="60" t="s">
        <v>381</v>
      </c>
      <c r="C485" s="61">
        <f>SUM(C458:C484)</f>
        <v>60251665.520000003</v>
      </c>
      <c r="D485" s="62">
        <f>SUM(D458:D484)</f>
        <v>56162006.689999998</v>
      </c>
      <c r="E485" s="62">
        <f>SUM(E458:E484)</f>
        <v>-4089658.83</v>
      </c>
    </row>
    <row r="486" spans="2:5" ht="21.75" customHeight="1">
      <c r="C486" s="64">
        <f>SUM(C485,C457)</f>
        <v>60263123.290000007</v>
      </c>
      <c r="D486" s="64">
        <f>SUM(D485,D457)</f>
        <v>56162346.119999997</v>
      </c>
      <c r="E486" s="64">
        <f>SUM(E485,E457)</f>
        <v>-4100777.17</v>
      </c>
    </row>
    <row r="489" spans="2:5" ht="24" customHeight="1">
      <c r="B489" s="99" t="s">
        <v>382</v>
      </c>
      <c r="C489" s="100" t="s">
        <v>52</v>
      </c>
      <c r="D489" s="21" t="s">
        <v>383</v>
      </c>
      <c r="E489" s="7"/>
    </row>
    <row r="490" spans="2:5">
      <c r="B490" s="36" t="s">
        <v>384</v>
      </c>
      <c r="C490" s="37">
        <v>403920</v>
      </c>
      <c r="D490" s="23"/>
      <c r="E490" s="7"/>
    </row>
    <row r="491" spans="2:5">
      <c r="B491" s="39" t="s">
        <v>385</v>
      </c>
      <c r="C491" s="37">
        <v>-22697901.710000001</v>
      </c>
      <c r="D491" s="25"/>
      <c r="E491" s="42"/>
    </row>
    <row r="492" spans="2:5">
      <c r="B492" s="39" t="s">
        <v>385</v>
      </c>
      <c r="C492" s="37">
        <v>58725720.770000003</v>
      </c>
      <c r="D492" s="25"/>
      <c r="E492" s="42"/>
    </row>
    <row r="493" spans="2:5">
      <c r="B493" s="56" t="s">
        <v>386</v>
      </c>
      <c r="C493" s="58">
        <f>SUM(C490:C492)</f>
        <v>36431739.060000002</v>
      </c>
      <c r="D493" s="25"/>
      <c r="E493" s="42"/>
    </row>
    <row r="494" spans="2:5">
      <c r="B494" s="39" t="s">
        <v>387</v>
      </c>
      <c r="C494" s="37">
        <v>2809042.49</v>
      </c>
      <c r="D494" s="25"/>
      <c r="E494" s="42"/>
    </row>
    <row r="495" spans="2:5">
      <c r="B495" s="39" t="s">
        <v>388</v>
      </c>
      <c r="C495" s="37">
        <v>-101675.2</v>
      </c>
      <c r="D495" s="25"/>
      <c r="E495" s="42"/>
    </row>
    <row r="496" spans="2:5">
      <c r="B496" s="39" t="s">
        <v>389</v>
      </c>
      <c r="C496" s="37">
        <v>41338.959999999999</v>
      </c>
      <c r="D496" s="25"/>
      <c r="E496" s="42"/>
    </row>
    <row r="497" spans="2:7">
      <c r="B497" s="39" t="s">
        <v>390</v>
      </c>
      <c r="C497" s="37">
        <v>-8415137.5600000005</v>
      </c>
      <c r="D497" s="25"/>
      <c r="E497" s="42"/>
    </row>
    <row r="498" spans="2:7">
      <c r="B498" s="39" t="s">
        <v>391</v>
      </c>
      <c r="C498" s="37">
        <v>-91540.160000000003</v>
      </c>
      <c r="D498" s="25"/>
      <c r="E498" s="42"/>
    </row>
    <row r="499" spans="2:7">
      <c r="B499" s="39" t="s">
        <v>392</v>
      </c>
      <c r="C499" s="37">
        <v>-5834969.6600000001</v>
      </c>
      <c r="D499" s="25"/>
      <c r="E499" s="42"/>
      <c r="F499" s="7"/>
      <c r="G499" s="7"/>
    </row>
    <row r="500" spans="2:7">
      <c r="B500" s="60" t="s">
        <v>393</v>
      </c>
      <c r="C500" s="62">
        <f>SUM(C494:C499)</f>
        <v>-11592941.130000001</v>
      </c>
      <c r="D500" s="27"/>
      <c r="E500" s="42"/>
      <c r="F500" s="7"/>
      <c r="G500" s="7"/>
    </row>
    <row r="501" spans="2:7" ht="18" customHeight="1">
      <c r="C501" s="64">
        <f>SUM(C500,C493)</f>
        <v>24838797.93</v>
      </c>
      <c r="D501" s="21"/>
      <c r="E501" s="7"/>
      <c r="F501" s="7"/>
      <c r="G501" s="7"/>
    </row>
    <row r="502" spans="2:7">
      <c r="F502" s="7"/>
      <c r="G502" s="7"/>
    </row>
    <row r="503" spans="2:7">
      <c r="F503" s="7"/>
      <c r="G503" s="7"/>
    </row>
    <row r="504" spans="2:7">
      <c r="F504" s="7"/>
      <c r="G504" s="7"/>
    </row>
    <row r="505" spans="2:7">
      <c r="B505" s="15" t="s">
        <v>394</v>
      </c>
      <c r="F505" s="7"/>
      <c r="G505" s="7"/>
    </row>
    <row r="506" spans="2:7" ht="12" customHeight="1">
      <c r="B506" s="15" t="s">
        <v>395</v>
      </c>
      <c r="F506" s="7"/>
      <c r="G506" s="7"/>
    </row>
    <row r="507" spans="2:7">
      <c r="B507" s="110"/>
      <c r="C507" s="110"/>
      <c r="D507" s="110"/>
      <c r="E507" s="110"/>
      <c r="F507" s="7"/>
      <c r="G507" s="7"/>
    </row>
    <row r="508" spans="2:7">
      <c r="B508" s="54"/>
      <c r="C508" s="54"/>
      <c r="D508" s="54"/>
      <c r="E508" s="54"/>
      <c r="F508" s="7"/>
      <c r="G508" s="7"/>
    </row>
    <row r="509" spans="2:7">
      <c r="B509" s="111" t="s">
        <v>396</v>
      </c>
      <c r="C509" s="112"/>
      <c r="D509" s="112"/>
      <c r="E509" s="113"/>
      <c r="F509" s="7"/>
      <c r="G509" s="7"/>
    </row>
    <row r="510" spans="2:7">
      <c r="B510" s="114" t="s">
        <v>397</v>
      </c>
      <c r="C510" s="3"/>
      <c r="D510" s="3"/>
      <c r="E510" s="115"/>
      <c r="F510" s="7"/>
      <c r="G510" s="116"/>
    </row>
    <row r="511" spans="2:7">
      <c r="B511" s="117" t="s">
        <v>398</v>
      </c>
      <c r="C511" s="118"/>
      <c r="D511" s="118"/>
      <c r="E511" s="119"/>
      <c r="F511" s="7"/>
      <c r="G511" s="116"/>
    </row>
    <row r="512" spans="2:7">
      <c r="B512" s="120" t="s">
        <v>399</v>
      </c>
      <c r="C512" s="121"/>
      <c r="E512" s="122">
        <v>352907787.72000003</v>
      </c>
      <c r="F512" s="7"/>
      <c r="G512" s="116"/>
    </row>
    <row r="513" spans="2:7">
      <c r="B513" s="123"/>
      <c r="C513" s="123"/>
      <c r="D513" s="7"/>
      <c r="F513" s="7"/>
      <c r="G513" s="116"/>
    </row>
    <row r="514" spans="2:7">
      <c r="B514" s="124" t="s">
        <v>400</v>
      </c>
      <c r="C514" s="124"/>
      <c r="D514" s="125"/>
      <c r="E514" s="126">
        <f>SUM(D514:D519)</f>
        <v>4446148.1900000004</v>
      </c>
      <c r="F514" s="7"/>
      <c r="G514" s="7"/>
    </row>
    <row r="515" spans="2:7">
      <c r="B515" s="127" t="s">
        <v>401</v>
      </c>
      <c r="C515" s="127"/>
      <c r="D515" s="128">
        <v>0</v>
      </c>
      <c r="E515" s="129"/>
      <c r="F515" s="7"/>
      <c r="G515" s="7"/>
    </row>
    <row r="516" spans="2:7">
      <c r="B516" s="127" t="s">
        <v>402</v>
      </c>
      <c r="C516" s="127"/>
      <c r="D516" s="128">
        <v>0</v>
      </c>
      <c r="E516" s="129"/>
      <c r="F516" s="7"/>
      <c r="G516" s="7"/>
    </row>
    <row r="517" spans="2:7">
      <c r="B517" s="127" t="s">
        <v>403</v>
      </c>
      <c r="C517" s="127"/>
      <c r="D517" s="128">
        <v>0</v>
      </c>
      <c r="E517" s="129"/>
      <c r="F517" s="7"/>
      <c r="G517" s="7"/>
    </row>
    <row r="518" spans="2:7">
      <c r="B518" s="127" t="s">
        <v>404</v>
      </c>
      <c r="C518" s="127"/>
      <c r="D518" s="128">
        <v>0</v>
      </c>
      <c r="E518" s="129"/>
      <c r="F518" s="7"/>
      <c r="G518" s="7"/>
    </row>
    <row r="519" spans="2:7">
      <c r="B519" s="130" t="s">
        <v>405</v>
      </c>
      <c r="C519" s="131"/>
      <c r="D519" s="128">
        <v>4446148.1900000004</v>
      </c>
      <c r="E519" s="129"/>
      <c r="F519" s="7"/>
      <c r="G519" s="7"/>
    </row>
    <row r="520" spans="2:7">
      <c r="B520" s="123"/>
      <c r="C520" s="123"/>
      <c r="D520" s="7"/>
      <c r="F520" s="7"/>
      <c r="G520" s="7"/>
    </row>
    <row r="521" spans="2:7">
      <c r="B521" s="124" t="s">
        <v>406</v>
      </c>
      <c r="C521" s="124"/>
      <c r="D521" s="125"/>
      <c r="E521" s="126">
        <f>SUM(D521:D525)</f>
        <v>91944613.049999997</v>
      </c>
      <c r="F521" s="7"/>
      <c r="G521" s="7"/>
    </row>
    <row r="522" spans="2:7">
      <c r="B522" s="127" t="s">
        <v>407</v>
      </c>
      <c r="C522" s="127"/>
      <c r="D522" s="128">
        <v>0</v>
      </c>
      <c r="E522" s="129"/>
      <c r="F522" s="7"/>
      <c r="G522" s="7"/>
    </row>
    <row r="523" spans="2:7">
      <c r="B523" s="127" t="s">
        <v>408</v>
      </c>
      <c r="C523" s="127"/>
      <c r="D523" s="128">
        <v>0</v>
      </c>
      <c r="E523" s="129"/>
      <c r="F523" s="7"/>
      <c r="G523" s="7"/>
    </row>
    <row r="524" spans="2:7">
      <c r="B524" s="127" t="s">
        <v>409</v>
      </c>
      <c r="C524" s="127"/>
      <c r="D524" s="128">
        <v>0</v>
      </c>
      <c r="E524" s="129"/>
      <c r="F524" s="7"/>
      <c r="G524" s="7"/>
    </row>
    <row r="525" spans="2:7">
      <c r="B525" s="132" t="s">
        <v>410</v>
      </c>
      <c r="C525" s="133"/>
      <c r="D525" s="128">
        <f>4424127.81+87520485.24</f>
        <v>91944613.049999997</v>
      </c>
      <c r="E525" s="134"/>
      <c r="F525" s="7"/>
      <c r="G525" s="7"/>
    </row>
    <row r="526" spans="2:7">
      <c r="B526" s="123"/>
      <c r="C526" s="123"/>
      <c r="D526" s="2" t="s">
        <v>411</v>
      </c>
      <c r="F526" s="7"/>
      <c r="G526" s="7"/>
    </row>
    <row r="527" spans="2:7">
      <c r="B527" s="135" t="s">
        <v>412</v>
      </c>
      <c r="C527" s="135"/>
      <c r="E527" s="136">
        <f>+E512+E514-E521</f>
        <v>265409322.86000001</v>
      </c>
      <c r="F527" s="7"/>
      <c r="G527" s="116"/>
    </row>
    <row r="528" spans="2:7">
      <c r="B528" s="54"/>
      <c r="C528" s="54"/>
      <c r="D528" s="54"/>
      <c r="E528" s="54"/>
      <c r="F528" s="7"/>
      <c r="G528" s="7"/>
    </row>
    <row r="529" spans="2:7">
      <c r="B529" s="54"/>
      <c r="C529" s="54"/>
      <c r="D529" s="54"/>
      <c r="E529" s="54"/>
      <c r="F529" s="7"/>
      <c r="G529" s="7"/>
    </row>
    <row r="530" spans="2:7">
      <c r="B530" s="111" t="s">
        <v>413</v>
      </c>
      <c r="C530" s="112"/>
      <c r="D530" s="112"/>
      <c r="E530" s="113"/>
      <c r="F530" s="7"/>
      <c r="G530" s="7"/>
    </row>
    <row r="531" spans="2:7">
      <c r="B531" s="114" t="s">
        <v>397</v>
      </c>
      <c r="C531" s="3"/>
      <c r="D531" s="3"/>
      <c r="E531" s="115"/>
      <c r="F531" s="7"/>
      <c r="G531" s="7"/>
    </row>
    <row r="532" spans="2:7">
      <c r="B532" s="117" t="s">
        <v>398</v>
      </c>
      <c r="C532" s="118"/>
      <c r="D532" s="118"/>
      <c r="E532" s="119"/>
      <c r="F532" s="7"/>
      <c r="G532" s="7"/>
    </row>
    <row r="533" spans="2:7">
      <c r="B533" s="120" t="s">
        <v>414</v>
      </c>
      <c r="C533" s="121"/>
      <c r="E533" s="136">
        <v>349920042.77999997</v>
      </c>
      <c r="F533" s="7"/>
      <c r="G533" s="7"/>
    </row>
    <row r="534" spans="2:7">
      <c r="B534" s="123"/>
      <c r="C534" s="123"/>
      <c r="F534" s="7"/>
      <c r="G534" s="7"/>
    </row>
    <row r="535" spans="2:7">
      <c r="B535" s="137" t="s">
        <v>415</v>
      </c>
      <c r="C535" s="137"/>
      <c r="D535" s="125"/>
      <c r="E535" s="126">
        <f>SUM(D535:D552)</f>
        <v>124561892.17000002</v>
      </c>
      <c r="F535" s="7"/>
      <c r="G535" s="7"/>
    </row>
    <row r="536" spans="2:7">
      <c r="B536" s="127" t="s">
        <v>416</v>
      </c>
      <c r="C536" s="127"/>
      <c r="D536" s="128">
        <v>8741777.1099999994</v>
      </c>
      <c r="E536" s="138"/>
      <c r="F536" s="7"/>
      <c r="G536" s="7"/>
    </row>
    <row r="537" spans="2:7">
      <c r="B537" s="127" t="s">
        <v>417</v>
      </c>
      <c r="C537" s="127"/>
      <c r="D537" s="128">
        <v>0</v>
      </c>
      <c r="E537" s="138"/>
      <c r="F537" s="7"/>
      <c r="G537" s="7"/>
    </row>
    <row r="538" spans="2:7">
      <c r="B538" s="127" t="s">
        <v>418</v>
      </c>
      <c r="C538" s="127"/>
      <c r="D538" s="128">
        <v>41338.959999999999</v>
      </c>
      <c r="E538" s="138"/>
      <c r="F538" s="7"/>
      <c r="G538" s="7"/>
    </row>
    <row r="539" spans="2:7">
      <c r="B539" s="127" t="s">
        <v>419</v>
      </c>
      <c r="C539" s="127"/>
      <c r="D539" s="128">
        <v>0</v>
      </c>
      <c r="E539" s="138"/>
      <c r="F539" s="7"/>
      <c r="G539" s="7"/>
    </row>
    <row r="540" spans="2:7">
      <c r="B540" s="127" t="s">
        <v>420</v>
      </c>
      <c r="C540" s="127"/>
      <c r="D540" s="128">
        <v>0</v>
      </c>
      <c r="E540" s="138"/>
      <c r="F540" s="7"/>
      <c r="G540" s="116"/>
    </row>
    <row r="541" spans="2:7">
      <c r="B541" s="127" t="s">
        <v>421</v>
      </c>
      <c r="C541" s="127"/>
      <c r="D541" s="128">
        <v>51245.55</v>
      </c>
      <c r="E541" s="138"/>
      <c r="F541" s="7"/>
      <c r="G541" s="7"/>
    </row>
    <row r="542" spans="2:7">
      <c r="B542" s="127" t="s">
        <v>422</v>
      </c>
      <c r="C542" s="127"/>
      <c r="D542" s="128">
        <v>0</v>
      </c>
      <c r="E542" s="138"/>
      <c r="F542" s="7"/>
      <c r="G542" s="116"/>
    </row>
    <row r="543" spans="2:7">
      <c r="B543" s="127" t="s">
        <v>423</v>
      </c>
      <c r="C543" s="127"/>
      <c r="D543" s="128">
        <v>6560495.9500000002</v>
      </c>
      <c r="E543" s="138"/>
      <c r="F543" s="7"/>
      <c r="G543" s="7"/>
    </row>
    <row r="544" spans="2:7">
      <c r="B544" s="127" t="s">
        <v>424</v>
      </c>
      <c r="C544" s="127"/>
      <c r="D544" s="128">
        <v>0</v>
      </c>
      <c r="E544" s="138"/>
      <c r="F544" s="7"/>
      <c r="G544" s="116"/>
    </row>
    <row r="545" spans="2:7">
      <c r="B545" s="127" t="s">
        <v>425</v>
      </c>
      <c r="C545" s="127"/>
      <c r="D545" s="128">
        <v>85036186.730000004</v>
      </c>
      <c r="E545" s="138"/>
      <c r="F545" s="7"/>
      <c r="G545" s="116"/>
    </row>
    <row r="546" spans="2:7">
      <c r="B546" s="127" t="s">
        <v>426</v>
      </c>
      <c r="C546" s="127"/>
      <c r="D546" s="128">
        <v>0</v>
      </c>
      <c r="E546" s="138"/>
      <c r="F546" s="7"/>
      <c r="G546" s="116"/>
    </row>
    <row r="547" spans="2:7">
      <c r="B547" s="127" t="s">
        <v>427</v>
      </c>
      <c r="C547" s="127"/>
      <c r="D547" s="128">
        <v>0</v>
      </c>
      <c r="E547" s="138"/>
      <c r="F547" s="7"/>
      <c r="G547" s="116"/>
    </row>
    <row r="548" spans="2:7">
      <c r="B548" s="127" t="s">
        <v>428</v>
      </c>
      <c r="C548" s="127"/>
      <c r="D548" s="128">
        <v>24130847.870000001</v>
      </c>
      <c r="E548" s="138"/>
      <c r="F548" s="7"/>
      <c r="G548" s="54"/>
    </row>
    <row r="549" spans="2:7">
      <c r="B549" s="127" t="s">
        <v>429</v>
      </c>
      <c r="C549" s="127"/>
      <c r="D549" s="128">
        <v>0</v>
      </c>
      <c r="E549" s="138"/>
      <c r="F549" s="7"/>
      <c r="G549" s="7"/>
    </row>
    <row r="550" spans="2:7">
      <c r="B550" s="127" t="s">
        <v>430</v>
      </c>
      <c r="C550" s="127"/>
      <c r="D550" s="128">
        <v>0</v>
      </c>
      <c r="E550" s="138"/>
      <c r="F550" s="7"/>
      <c r="G550" s="7"/>
    </row>
    <row r="551" spans="2:7" ht="12.75" customHeight="1">
      <c r="B551" s="127" t="s">
        <v>431</v>
      </c>
      <c r="C551" s="127"/>
      <c r="D551" s="128">
        <v>0</v>
      </c>
      <c r="E551" s="138"/>
      <c r="F551" s="7"/>
      <c r="G551" s="7"/>
    </row>
    <row r="552" spans="2:7">
      <c r="B552" s="139" t="s">
        <v>432</v>
      </c>
      <c r="C552" s="140"/>
      <c r="D552" s="128">
        <v>0</v>
      </c>
      <c r="E552" s="138"/>
      <c r="F552" s="7"/>
      <c r="G552" s="7"/>
    </row>
    <row r="553" spans="2:7">
      <c r="B553" s="123"/>
      <c r="C553" s="123"/>
      <c r="F553" s="7"/>
      <c r="G553" s="7"/>
    </row>
    <row r="554" spans="2:7">
      <c r="B554" s="137" t="s">
        <v>433</v>
      </c>
      <c r="C554" s="137"/>
      <c r="D554" s="125"/>
      <c r="E554" s="126">
        <f>SUM(D554:D561)</f>
        <v>44331147.57</v>
      </c>
      <c r="F554" s="7"/>
      <c r="G554" s="7"/>
    </row>
    <row r="555" spans="2:7">
      <c r="B555" s="127" t="s">
        <v>434</v>
      </c>
      <c r="C555" s="127"/>
      <c r="D555" s="128">
        <v>8926366.5999999996</v>
      </c>
      <c r="E555" s="138"/>
      <c r="F555" s="7"/>
      <c r="G555" s="7"/>
    </row>
    <row r="556" spans="2:7">
      <c r="B556" s="127" t="s">
        <v>435</v>
      </c>
      <c r="C556" s="127"/>
      <c r="D556" s="128">
        <v>0</v>
      </c>
      <c r="E556" s="138"/>
      <c r="F556" s="7"/>
      <c r="G556" s="7"/>
    </row>
    <row r="557" spans="2:7">
      <c r="B557" s="127" t="s">
        <v>436</v>
      </c>
      <c r="C557" s="127"/>
      <c r="D557" s="128">
        <v>0</v>
      </c>
      <c r="E557" s="138"/>
      <c r="F557" s="7"/>
      <c r="G557" s="7"/>
    </row>
    <row r="558" spans="2:7">
      <c r="B558" s="127" t="s">
        <v>437</v>
      </c>
      <c r="C558" s="127"/>
      <c r="D558" s="128">
        <v>0</v>
      </c>
      <c r="E558" s="138"/>
      <c r="F558" s="7"/>
      <c r="G558" s="7"/>
    </row>
    <row r="559" spans="2:7">
      <c r="B559" s="127" t="s">
        <v>438</v>
      </c>
      <c r="C559" s="127"/>
      <c r="D559" s="128">
        <v>0</v>
      </c>
      <c r="E559" s="138"/>
      <c r="F559" s="7"/>
      <c r="G559" s="7"/>
    </row>
    <row r="560" spans="2:7">
      <c r="B560" s="127" t="s">
        <v>439</v>
      </c>
      <c r="C560" s="127"/>
      <c r="D560" s="128">
        <v>35404780.969999999</v>
      </c>
      <c r="E560" s="138"/>
      <c r="F560" s="7"/>
      <c r="G560" s="7"/>
    </row>
    <row r="561" spans="2:7">
      <c r="B561" s="139" t="s">
        <v>440</v>
      </c>
      <c r="C561" s="140"/>
      <c r="D561" s="128">
        <v>0</v>
      </c>
      <c r="E561" s="138"/>
      <c r="F561" s="7"/>
      <c r="G561" s="7"/>
    </row>
    <row r="562" spans="2:7">
      <c r="B562" s="123"/>
      <c r="C562" s="123"/>
      <c r="F562" s="7"/>
      <c r="G562" s="7"/>
    </row>
    <row r="563" spans="2:7">
      <c r="B563" s="141" t="s">
        <v>441</v>
      </c>
      <c r="E563" s="136">
        <f>+E533-E535+E554</f>
        <v>269689298.17999995</v>
      </c>
      <c r="F563" s="116"/>
      <c r="G563" s="116"/>
    </row>
    <row r="564" spans="2:7">
      <c r="F564" s="142"/>
      <c r="G564" s="7"/>
    </row>
    <row r="565" spans="2:7">
      <c r="E565" s="143"/>
      <c r="F565" s="144"/>
      <c r="G565" s="7"/>
    </row>
    <row r="566" spans="2:7">
      <c r="F566" s="7"/>
      <c r="G566" s="7"/>
    </row>
    <row r="567" spans="2:7">
      <c r="B567" s="145" t="s">
        <v>442</v>
      </c>
      <c r="C567" s="145"/>
      <c r="D567" s="145"/>
      <c r="E567" s="145"/>
      <c r="F567" s="145"/>
      <c r="G567" s="7"/>
    </row>
    <row r="568" spans="2:7">
      <c r="B568" s="146"/>
      <c r="C568" s="146"/>
      <c r="D568" s="146"/>
      <c r="E568" s="146"/>
      <c r="F568" s="146"/>
      <c r="G568" s="7"/>
    </row>
    <row r="569" spans="2:7">
      <c r="B569" s="146"/>
      <c r="C569" s="146"/>
      <c r="D569" s="146"/>
      <c r="E569" s="146"/>
      <c r="F569" s="146"/>
      <c r="G569" s="7"/>
    </row>
    <row r="570" spans="2:7" ht="21" customHeight="1">
      <c r="B570" s="69" t="s">
        <v>443</v>
      </c>
      <c r="C570" s="70" t="s">
        <v>50</v>
      </c>
      <c r="D570" s="97" t="s">
        <v>51</v>
      </c>
      <c r="E570" s="97" t="s">
        <v>52</v>
      </c>
      <c r="F570" s="7"/>
      <c r="G570" s="7"/>
    </row>
    <row r="571" spans="2:7">
      <c r="B571" s="22" t="s">
        <v>444</v>
      </c>
      <c r="C571" s="147">
        <v>0</v>
      </c>
      <c r="D571" s="105"/>
      <c r="E571" s="105"/>
      <c r="F571" s="7"/>
      <c r="G571" s="7"/>
    </row>
    <row r="572" spans="2:7">
      <c r="B572" s="24"/>
      <c r="C572" s="148">
        <v>0</v>
      </c>
      <c r="D572" s="44"/>
      <c r="E572" s="44"/>
      <c r="F572" s="7"/>
      <c r="G572" s="7"/>
    </row>
    <row r="573" spans="2:7">
      <c r="B573" s="26"/>
      <c r="C573" s="149">
        <v>0</v>
      </c>
      <c r="D573" s="150">
        <v>0</v>
      </c>
      <c r="E573" s="150">
        <v>0</v>
      </c>
      <c r="F573" s="7"/>
      <c r="G573" s="7"/>
    </row>
    <row r="574" spans="2:7" ht="21" customHeight="1">
      <c r="C574" s="21">
        <f>SUM(C572:C573)</f>
        <v>0</v>
      </c>
      <c r="D574" s="21">
        <f>SUM(D572:D573)</f>
        <v>0</v>
      </c>
      <c r="E574" s="21">
        <f>SUM(E572:E573)</f>
        <v>0</v>
      </c>
      <c r="F574" s="7"/>
      <c r="G574" s="7"/>
    </row>
    <row r="575" spans="2:7">
      <c r="F575" s="7"/>
      <c r="G575" s="7"/>
    </row>
    <row r="576" spans="2:7">
      <c r="B576" s="151" t="s">
        <v>445</v>
      </c>
      <c r="F576" s="7"/>
      <c r="G576" s="7"/>
    </row>
    <row r="577" spans="2:7" ht="12" customHeight="1">
      <c r="F577" s="7"/>
      <c r="G577" s="7"/>
    </row>
    <row r="578" spans="2:7">
      <c r="C578" s="54"/>
      <c r="D578" s="54"/>
      <c r="E578" s="54"/>
    </row>
    <row r="579" spans="2:7">
      <c r="C579" s="54"/>
      <c r="D579" s="54"/>
      <c r="E579" s="54"/>
    </row>
    <row r="580" spans="2:7">
      <c r="C580" s="54"/>
      <c r="D580" s="54"/>
      <c r="E580" s="54"/>
    </row>
    <row r="581" spans="2:7">
      <c r="G581" s="7"/>
    </row>
    <row r="582" spans="2:7">
      <c r="B582" s="152"/>
      <c r="C582" s="54"/>
      <c r="D582" s="152"/>
      <c r="E582" s="152"/>
      <c r="F582" s="153"/>
      <c r="G582" s="153"/>
    </row>
    <row r="583" spans="2:7">
      <c r="B583" s="154" t="s">
        <v>446</v>
      </c>
      <c r="C583" s="54"/>
      <c r="D583" s="155" t="s">
        <v>447</v>
      </c>
      <c r="E583" s="155"/>
      <c r="F583" s="7"/>
      <c r="G583" s="156"/>
    </row>
    <row r="584" spans="2:7">
      <c r="B584" s="154" t="s">
        <v>448</v>
      </c>
      <c r="C584" s="54"/>
      <c r="D584" s="157" t="s">
        <v>449</v>
      </c>
      <c r="E584" s="157"/>
      <c r="F584" s="158"/>
      <c r="G584" s="158"/>
    </row>
    <row r="585" spans="2:7">
      <c r="B585" s="54"/>
      <c r="C585" s="54"/>
      <c r="D585" s="54"/>
      <c r="E585" s="54"/>
      <c r="F585" s="54"/>
      <c r="G585" s="54"/>
    </row>
    <row r="586" spans="2:7">
      <c r="B586" s="54"/>
      <c r="C586" s="54"/>
      <c r="D586" s="54"/>
      <c r="E586" s="54"/>
      <c r="F586" s="54"/>
      <c r="G586" s="54"/>
    </row>
    <row r="590" spans="2:7" ht="12.75" customHeight="1"/>
    <row r="593" ht="12.75" customHeight="1"/>
  </sheetData>
  <mergeCells count="69">
    <mergeCell ref="B567:F567"/>
    <mergeCell ref="D583:E583"/>
    <mergeCell ref="D584:E584"/>
    <mergeCell ref="B557:C557"/>
    <mergeCell ref="B558:C558"/>
    <mergeCell ref="B559:C559"/>
    <mergeCell ref="B560:C560"/>
    <mergeCell ref="B561:C561"/>
    <mergeCell ref="B562:C562"/>
    <mergeCell ref="B551:C551"/>
    <mergeCell ref="B552:C552"/>
    <mergeCell ref="B553:C553"/>
    <mergeCell ref="B554:C554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3:C533"/>
    <mergeCell ref="B534:C534"/>
    <mergeCell ref="B535:C535"/>
    <mergeCell ref="B536:C536"/>
    <mergeCell ref="B537:C537"/>
    <mergeCell ref="B538:C538"/>
    <mergeCell ref="B525:C525"/>
    <mergeCell ref="B526:C526"/>
    <mergeCell ref="B527:C527"/>
    <mergeCell ref="B530:E530"/>
    <mergeCell ref="B531:E531"/>
    <mergeCell ref="B532:E532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E451:F451"/>
    <mergeCell ref="B507:E507"/>
    <mergeCell ref="B509:E509"/>
    <mergeCell ref="B510:E510"/>
    <mergeCell ref="B511:E511"/>
    <mergeCell ref="B512:C512"/>
    <mergeCell ref="D194:E194"/>
    <mergeCell ref="D201:E201"/>
    <mergeCell ref="D208:E208"/>
    <mergeCell ref="D215:E215"/>
    <mergeCell ref="D255:E255"/>
    <mergeCell ref="D263:E263"/>
    <mergeCell ref="A1:G1"/>
    <mergeCell ref="A2:G2"/>
    <mergeCell ref="A3:G3"/>
    <mergeCell ref="A4:G4"/>
    <mergeCell ref="A9:G9"/>
    <mergeCell ref="D69:E69"/>
  </mergeCells>
  <dataValidations count="4">
    <dataValidation allowBlank="1" showInputMessage="1" showErrorMessage="1" prompt="Especificar origen de dicho recurso: Federal, Estatal, Municipal, Particulares." sqref="D190 D197 D204"/>
    <dataValidation allowBlank="1" showInputMessage="1" showErrorMessage="1" prompt="Características cualitativas significativas que les impacten financieramente." sqref="D162:E162 E190 E197 E204"/>
    <dataValidation allowBlank="1" showInputMessage="1" showErrorMessage="1" prompt="Corresponde al número de la cuenta de acuerdo al Plan de Cuentas emitido por el CONAC (DOF 22/11/2010)." sqref="B162"/>
    <dataValidation allowBlank="1" showInputMessage="1" showErrorMessage="1" prompt="Saldo final del periodo que corresponde la cuenta pública presentada (mensual:  enero, febrero, marzo, etc.; trimestral: 1er, 2do, 3ro. o 4to.)." sqref="C162 C190 C197 C204"/>
  </dataValidation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2019-01-23T20:53:06Z</dcterms:created>
  <dcterms:modified xsi:type="dcterms:W3CDTF">2019-01-23T20:53:30Z</dcterms:modified>
</cp:coreProperties>
</file>