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EFE" sheetId="1" r:id="rId1"/>
  </sheets>
  <definedNames>
    <definedName name="_xlnm.Print_Area" localSheetId="0">EFE!$A$1:$Q$56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  <c r="O43" i="1" l="1"/>
  <c r="O48" i="1" s="1"/>
  <c r="P43" i="1"/>
  <c r="P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<sst xmlns="http://schemas.openxmlformats.org/spreadsheetml/2006/main" count="68" uniqueCount="59">
  <si>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</si>
  <si>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2018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</si>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</sst>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5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165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165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165" fontId="3" fillId="3" borderId="1" xfId="1" applyFont="1" applyFill="1" applyBorder="1" applyAlignment="1" applyProtection="1">
      <protection locked="0"/>
    </xf>
    <xf numFmtId="165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showWhiteSpace="0" topLeftCell="A19" zoomScale="80" zoomScaleNormal="80" workbookViewId="0">
      <selection activeCell="D57" sqref="D57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196662886.50999999</v>
      </c>
      <c r="H14" s="35">
        <f>SUM(H15:H25)</f>
        <v>237073574.54000002</v>
      </c>
      <c r="I14" s="31"/>
      <c r="J14" s="31"/>
      <c r="K14" s="33" t="s">
        <v>8</v>
      </c>
      <c r="L14" s="33"/>
      <c r="M14" s="33"/>
      <c r="N14" s="33"/>
      <c r="O14" s="35">
        <f>SUM(O15:O17)</f>
        <v>70730392.319999993</v>
      </c>
      <c r="P14" s="35">
        <f>SUM(P15:P17)</f>
        <v>-46222646.600000001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68557221.640000001</v>
      </c>
      <c r="P15" s="37">
        <v>-46125448.780000001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4306973.05</v>
      </c>
      <c r="P16" s="37">
        <v>2270690.36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-2133802.37</v>
      </c>
      <c r="P17" s="37">
        <v>-2367888.1800000002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13025750.369999999</v>
      </c>
      <c r="H19" s="37">
        <v>17183809.530000001</v>
      </c>
      <c r="I19" s="31"/>
      <c r="J19" s="31"/>
      <c r="K19" s="40" t="s">
        <v>17</v>
      </c>
      <c r="L19" s="40"/>
      <c r="M19" s="40"/>
      <c r="N19" s="40"/>
      <c r="O19" s="35">
        <f>SUM(O20:O22)</f>
        <v>2951965.7499999995</v>
      </c>
      <c r="P19" s="35">
        <f>SUM(P20:P22)</f>
        <v>-37763032.5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6352188.4900000002</v>
      </c>
      <c r="H20" s="37">
        <v>8127762.8700000001</v>
      </c>
      <c r="I20" s="31"/>
      <c r="J20" s="31"/>
      <c r="K20" s="28"/>
      <c r="L20" s="39" t="s">
        <v>10</v>
      </c>
      <c r="M20" s="39"/>
      <c r="N20" s="39"/>
      <c r="O20" s="37">
        <v>14508144.59</v>
      </c>
      <c r="P20" s="37">
        <v>-43141470.710000001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467089.04</v>
      </c>
      <c r="H21" s="37">
        <v>557122.75</v>
      </c>
      <c r="I21" s="31"/>
      <c r="J21" s="31"/>
      <c r="K21" s="28"/>
      <c r="L21" s="38" t="s">
        <v>12</v>
      </c>
      <c r="M21" s="38"/>
      <c r="N21" s="38"/>
      <c r="O21" s="37">
        <v>-15146772.15</v>
      </c>
      <c r="P21" s="37">
        <v>34682.230000000003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3590593.31</v>
      </c>
      <c r="P22" s="37">
        <v>5343755.9800000004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5557500</v>
      </c>
      <c r="H23" s="37">
        <v>20931418.52</v>
      </c>
      <c r="I23" s="31"/>
      <c r="J23" s="31"/>
      <c r="K23" s="33" t="s">
        <v>23</v>
      </c>
      <c r="L23" s="33"/>
      <c r="M23" s="33"/>
      <c r="N23" s="33"/>
      <c r="O23" s="35">
        <f>O14-O19</f>
        <v>67778426.569999993</v>
      </c>
      <c r="P23" s="35">
        <f>P14-P19</f>
        <v>-8459614.1000000015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165919260.31999999</v>
      </c>
      <c r="H24" s="37">
        <v>185217128.43000001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5341098.29</v>
      </c>
      <c r="H25" s="37">
        <v>5056332.4400000004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142464759.30000001</v>
      </c>
      <c r="H27" s="35">
        <f>SUM(H28:H46)</f>
        <v>206348711.53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67377672.200000003</v>
      </c>
      <c r="H28" s="37">
        <v>92432588.75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4674505.72</v>
      </c>
      <c r="H29" s="37">
        <v>9132786.1400000006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58017181.689999998</v>
      </c>
      <c r="H30" s="37">
        <v>77883054.670000002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11421707.74</v>
      </c>
      <c r="H33" s="37">
        <v>25303303.510000002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107433482.31999999</v>
      </c>
      <c r="P34" s="35">
        <f>P35+P38</f>
        <v>13483875.49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391074.43</v>
      </c>
      <c r="H35" s="37">
        <v>962842.78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582617.52</v>
      </c>
      <c r="H36" s="37">
        <v>634135.68000000005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107433482.31999999</v>
      </c>
      <c r="P38" s="37">
        <v>13483875.49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-107433482.31999999</v>
      </c>
      <c r="P40" s="35">
        <f>P28-P34</f>
        <v>-13483875.49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14543071.459999979</v>
      </c>
      <c r="P43" s="43">
        <f>H48+P23+P40</f>
        <v>8781373.4200000186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60263123.289999999</v>
      </c>
      <c r="P47" s="43">
        <v>51481749.869999997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54198127.209999979</v>
      </c>
      <c r="H48" s="43">
        <f>H14-H27</f>
        <v>30724863.01000002</v>
      </c>
      <c r="I48" s="45"/>
      <c r="J48" s="42" t="s">
        <v>53</v>
      </c>
      <c r="K48" s="42"/>
      <c r="L48" s="42"/>
      <c r="M48" s="42"/>
      <c r="N48" s="42"/>
      <c r="O48" s="43">
        <f>+O47+O43</f>
        <v>74806194.74999997</v>
      </c>
      <c r="P48" s="43">
        <f>+P43+P47</f>
        <v>60263123.290000014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7"/>
      <c r="D52" s="57"/>
      <c r="E52" s="57"/>
      <c r="F52" s="57"/>
      <c r="G52" s="57"/>
      <c r="H52" s="57"/>
      <c r="I52" s="57"/>
      <c r="J52" s="57"/>
      <c r="K52" s="4"/>
      <c r="L52" s="4"/>
      <c r="M52" s="4"/>
      <c r="N52" s="4"/>
      <c r="O52" s="58"/>
      <c r="P52" s="4"/>
      <c r="Q52" s="4"/>
    </row>
    <row r="53" spans="1:17" ht="22.5" customHeight="1" x14ac:dyDescent="0.2">
      <c r="A53" s="4"/>
      <c r="B53" s="57"/>
      <c r="C53" s="59"/>
      <c r="D53" s="60"/>
      <c r="E53" s="60"/>
      <c r="F53" s="4"/>
      <c r="G53" s="61"/>
      <c r="H53" s="59"/>
      <c r="I53" s="60"/>
      <c r="J53" s="60"/>
      <c r="K53" s="4"/>
      <c r="L53" s="4"/>
      <c r="M53" s="4"/>
      <c r="N53" s="4"/>
      <c r="O53" s="58"/>
      <c r="P53" s="4"/>
      <c r="Q53" s="4"/>
    </row>
    <row r="54" spans="1:17" ht="29.25" customHeight="1" x14ac:dyDescent="0.2">
      <c r="A54" s="4"/>
      <c r="B54" s="57"/>
      <c r="C54" s="59"/>
      <c r="D54" s="62"/>
      <c r="E54" s="62"/>
      <c r="F54" s="63"/>
      <c r="G54" s="63"/>
      <c r="H54" s="59"/>
      <c r="I54" s="60"/>
      <c r="J54" s="60"/>
      <c r="K54" s="4"/>
      <c r="L54" s="64"/>
      <c r="M54" s="64"/>
      <c r="N54" s="64"/>
      <c r="O54" s="64"/>
      <c r="P54" s="4"/>
      <c r="Q54" s="4"/>
    </row>
    <row r="55" spans="1:17" ht="14.1" customHeight="1" x14ac:dyDescent="0.2">
      <c r="A55" s="4"/>
      <c r="B55" s="65"/>
      <c r="C55" s="4"/>
      <c r="D55" s="66" t="s">
        <v>55</v>
      </c>
      <c r="E55" s="66"/>
      <c r="F55" s="67"/>
      <c r="G55" s="67"/>
      <c r="H55" s="4"/>
      <c r="I55" s="68"/>
      <c r="J55" s="4"/>
      <c r="K55" s="6"/>
      <c r="L55" s="69" t="s">
        <v>56</v>
      </c>
      <c r="M55" s="69"/>
      <c r="N55" s="69"/>
      <c r="O55" s="69"/>
      <c r="P55" s="4"/>
      <c r="Q55" s="4"/>
    </row>
    <row r="56" spans="1:17" ht="14.1" customHeight="1" x14ac:dyDescent="0.2">
      <c r="A56" s="4"/>
      <c r="B56" s="70"/>
      <c r="C56" s="4"/>
      <c r="D56" s="71" t="s">
        <v>57</v>
      </c>
      <c r="E56" s="71"/>
      <c r="F56" s="71"/>
      <c r="G56" s="71"/>
      <c r="H56" s="4"/>
      <c r="I56" s="68"/>
      <c r="J56" s="4"/>
      <c r="L56" s="72" t="s">
        <v>58</v>
      </c>
      <c r="M56" s="72"/>
      <c r="N56" s="72"/>
      <c r="O56" s="72"/>
      <c r="P56" s="4"/>
      <c r="Q56" s="4"/>
    </row>
  </sheetData>
  <sheetProtection formatCells="0" selectLockedCells="1"/>
  <mergeCells count="61">
    <mergeCell ref="D55:E55"/>
    <mergeCell ref="F55:G55"/>
    <mergeCell ref="L55:O55"/>
    <mergeCell ref="D56:E56"/>
    <mergeCell ref="F56:G56"/>
    <mergeCell ref="L56:O56"/>
    <mergeCell ref="D44:F44"/>
    <mergeCell ref="D46:F46"/>
    <mergeCell ref="J47:N47"/>
    <mergeCell ref="C48:F48"/>
    <mergeCell ref="J48:N48"/>
    <mergeCell ref="L54:O54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9055118110236221" right="0.70866141732283472" top="0.74803149606299213" bottom="0.7480314960629921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2018-10-19T16:11:50Z</dcterms:created>
  <dcterms:modified xsi:type="dcterms:W3CDTF">2018-10-19T16:12:08Z</dcterms:modified>
</cp:coreProperties>
</file>