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/>
  <c r="E151"/>
  <c r="E150"/>
  <c r="E149"/>
  <c r="E148"/>
  <c r="E147"/>
  <c r="E146"/>
  <c r="E144"/>
  <c r="E143"/>
  <c r="E142"/>
  <c r="E140"/>
  <c r="E139"/>
  <c r="E138"/>
  <c r="E137"/>
  <c r="E136"/>
  <c r="E135"/>
  <c r="E134"/>
  <c r="E133"/>
  <c r="E131"/>
  <c r="E130"/>
  <c r="E129"/>
  <c r="E127"/>
  <c r="E126"/>
  <c r="E125"/>
  <c r="E124"/>
  <c r="E123"/>
  <c r="E122"/>
  <c r="E121"/>
  <c r="E120"/>
  <c r="E119"/>
  <c r="E117"/>
  <c r="E116"/>
  <c r="E115"/>
  <c r="E114"/>
  <c r="E113"/>
  <c r="E112"/>
  <c r="E111"/>
  <c r="E110"/>
  <c r="E109"/>
  <c r="E107"/>
  <c r="E106"/>
  <c r="E105"/>
  <c r="E104"/>
  <c r="E103"/>
  <c r="E102"/>
  <c r="E101"/>
  <c r="E100"/>
  <c r="E99"/>
  <c r="E97"/>
  <c r="E96"/>
  <c r="E95"/>
  <c r="E94"/>
  <c r="E93"/>
  <c r="E92"/>
  <c r="E91"/>
  <c r="E90"/>
  <c r="E89"/>
  <c r="E87"/>
  <c r="E86"/>
  <c r="E85"/>
  <c r="E84"/>
  <c r="E83"/>
  <c r="E82"/>
  <c r="E81"/>
  <c r="E77"/>
  <c r="E76"/>
  <c r="E75"/>
  <c r="E74"/>
  <c r="E73"/>
  <c r="E72"/>
  <c r="E71"/>
  <c r="E69"/>
  <c r="E68"/>
  <c r="E67"/>
  <c r="E65"/>
  <c r="E64"/>
  <c r="E63"/>
  <c r="E62"/>
  <c r="E61"/>
  <c r="E60"/>
  <c r="E59"/>
  <c r="E58"/>
  <c r="E56"/>
  <c r="E55"/>
  <c r="E54"/>
  <c r="E52"/>
  <c r="E51"/>
  <c r="E50"/>
  <c r="E49"/>
  <c r="E48"/>
  <c r="E47"/>
  <c r="E46"/>
  <c r="E45"/>
  <c r="E44"/>
  <c r="E42"/>
  <c r="E41"/>
  <c r="E40"/>
  <c r="E39"/>
  <c r="E38"/>
  <c r="E37"/>
  <c r="E36"/>
  <c r="E35"/>
  <c r="E34"/>
  <c r="E32"/>
  <c r="E31"/>
  <c r="E30"/>
  <c r="E29"/>
  <c r="E28"/>
  <c r="E27"/>
  <c r="E26"/>
  <c r="E25"/>
  <c r="E24"/>
  <c r="E22"/>
  <c r="E21"/>
  <c r="E20"/>
  <c r="E19"/>
  <c r="E18"/>
  <c r="E17"/>
  <c r="E16"/>
  <c r="E15"/>
  <c r="E14"/>
  <c r="E12"/>
  <c r="E11"/>
  <c r="E10"/>
  <c r="E9"/>
  <c r="E8"/>
  <c r="E7"/>
  <c r="E6"/>
  <c r="H152" l="1"/>
  <c r="H151"/>
  <c r="H150"/>
  <c r="H149"/>
  <c r="H148"/>
  <c r="H147"/>
  <c r="H146"/>
  <c r="G145"/>
  <c r="F145"/>
  <c r="E145"/>
  <c r="H145" s="1"/>
  <c r="D145"/>
  <c r="C145"/>
  <c r="H144"/>
  <c r="H143"/>
  <c r="H142"/>
  <c r="G141"/>
  <c r="F141"/>
  <c r="E141"/>
  <c r="H141" s="1"/>
  <c r="D141"/>
  <c r="C141"/>
  <c r="H140"/>
  <c r="H139"/>
  <c r="H138"/>
  <c r="H137"/>
  <c r="H136"/>
  <c r="H135"/>
  <c r="H134"/>
  <c r="H133"/>
  <c r="G132"/>
  <c r="F132"/>
  <c r="E132"/>
  <c r="D132"/>
  <c r="C132"/>
  <c r="H131"/>
  <c r="H130"/>
  <c r="H129"/>
  <c r="G128"/>
  <c r="F128"/>
  <c r="E128"/>
  <c r="D128"/>
  <c r="C128"/>
  <c r="H127"/>
  <c r="H126"/>
  <c r="H125"/>
  <c r="H124"/>
  <c r="H123"/>
  <c r="H122"/>
  <c r="H121"/>
  <c r="H120"/>
  <c r="H119"/>
  <c r="G118"/>
  <c r="F118"/>
  <c r="E118"/>
  <c r="D118"/>
  <c r="C118"/>
  <c r="H117"/>
  <c r="H116"/>
  <c r="H115"/>
  <c r="H114"/>
  <c r="H113"/>
  <c r="H112"/>
  <c r="H111"/>
  <c r="H110"/>
  <c r="H109"/>
  <c r="G108"/>
  <c r="F108"/>
  <c r="E108"/>
  <c r="D108"/>
  <c r="C108"/>
  <c r="H107"/>
  <c r="H106"/>
  <c r="H105"/>
  <c r="H104"/>
  <c r="H103"/>
  <c r="H102"/>
  <c r="H101"/>
  <c r="H100"/>
  <c r="H99"/>
  <c r="G98"/>
  <c r="F98"/>
  <c r="E98"/>
  <c r="D98"/>
  <c r="C98"/>
  <c r="H97"/>
  <c r="H96"/>
  <c r="H95"/>
  <c r="H94"/>
  <c r="H93"/>
  <c r="H92"/>
  <c r="H91"/>
  <c r="H90"/>
  <c r="H89"/>
  <c r="G88"/>
  <c r="F88"/>
  <c r="E88"/>
  <c r="D88"/>
  <c r="C88"/>
  <c r="H87"/>
  <c r="H86"/>
  <c r="H85"/>
  <c r="H84"/>
  <c r="H83"/>
  <c r="H82"/>
  <c r="H81"/>
  <c r="G80"/>
  <c r="F80"/>
  <c r="E80"/>
  <c r="D80"/>
  <c r="C80"/>
  <c r="H77"/>
  <c r="H76"/>
  <c r="H75"/>
  <c r="H74"/>
  <c r="H73"/>
  <c r="H72"/>
  <c r="H71"/>
  <c r="G70"/>
  <c r="F70"/>
  <c r="E70"/>
  <c r="H70" s="1"/>
  <c r="D70"/>
  <c r="C70"/>
  <c r="H69"/>
  <c r="H68"/>
  <c r="H67"/>
  <c r="G66"/>
  <c r="F66"/>
  <c r="E66"/>
  <c r="H66" s="1"/>
  <c r="D66"/>
  <c r="C66"/>
  <c r="H65"/>
  <c r="H64"/>
  <c r="H63"/>
  <c r="H62"/>
  <c r="H61"/>
  <c r="H60"/>
  <c r="H59"/>
  <c r="H58"/>
  <c r="G57"/>
  <c r="F57"/>
  <c r="E57"/>
  <c r="D57"/>
  <c r="C57"/>
  <c r="H56"/>
  <c r="H55"/>
  <c r="H54"/>
  <c r="G53"/>
  <c r="F53"/>
  <c r="E53"/>
  <c r="D53"/>
  <c r="C53"/>
  <c r="H52"/>
  <c r="H51"/>
  <c r="H50"/>
  <c r="H49"/>
  <c r="H48"/>
  <c r="H47"/>
  <c r="H46"/>
  <c r="H45"/>
  <c r="H44"/>
  <c r="G43"/>
  <c r="F43"/>
  <c r="E43"/>
  <c r="D43"/>
  <c r="C43"/>
  <c r="H42"/>
  <c r="H41"/>
  <c r="H40"/>
  <c r="H39"/>
  <c r="H38"/>
  <c r="H37"/>
  <c r="H36"/>
  <c r="H35"/>
  <c r="H34"/>
  <c r="G33"/>
  <c r="F33"/>
  <c r="E33"/>
  <c r="D33"/>
  <c r="C33"/>
  <c r="H32"/>
  <c r="H31"/>
  <c r="H30"/>
  <c r="H29"/>
  <c r="H28"/>
  <c r="H27"/>
  <c r="H26"/>
  <c r="H25"/>
  <c r="H24"/>
  <c r="G23"/>
  <c r="F23"/>
  <c r="E23"/>
  <c r="D23"/>
  <c r="C23"/>
  <c r="H22"/>
  <c r="H21"/>
  <c r="H20"/>
  <c r="H19"/>
  <c r="H18"/>
  <c r="H17"/>
  <c r="H16"/>
  <c r="H15"/>
  <c r="H14"/>
  <c r="G13"/>
  <c r="F13"/>
  <c r="E13"/>
  <c r="D13"/>
  <c r="C13"/>
  <c r="H12"/>
  <c r="H11"/>
  <c r="H10"/>
  <c r="H9"/>
  <c r="H8"/>
  <c r="H7"/>
  <c r="H6"/>
  <c r="G5"/>
  <c r="F5"/>
  <c r="E5"/>
  <c r="D5"/>
  <c r="C5"/>
  <c r="H132" l="1"/>
  <c r="H128"/>
  <c r="H118"/>
  <c r="H108"/>
  <c r="F79"/>
  <c r="H98"/>
  <c r="G79"/>
  <c r="D79"/>
  <c r="C79"/>
  <c r="H88"/>
  <c r="H79" s="1"/>
  <c r="H57"/>
  <c r="H53"/>
  <c r="H43"/>
  <c r="H33"/>
  <c r="H23"/>
  <c r="C4"/>
  <c r="D4"/>
  <c r="G4"/>
  <c r="H13"/>
  <c r="F4"/>
  <c r="E79"/>
  <c r="H80"/>
  <c r="E4"/>
  <c r="H5"/>
  <c r="F154" l="1"/>
  <c r="G154"/>
  <c r="D154"/>
  <c r="C154"/>
  <c r="H4"/>
  <c r="H154" s="1"/>
  <c r="E154"/>
</calcChain>
</file>

<file path=xl/sharedStrings.xml><?xml version="1.0" encoding="utf-8"?>
<sst xmlns="http://schemas.openxmlformats.org/spreadsheetml/2006/main" count="286" uniqueCount="213">
  <si>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</si>
  <si>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</si>
  <si>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</si>
  <si>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</si>
  <si>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</si>
  <si>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</si>
  <si>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</si>
  <si>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</si>
  <si>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</si>
  <si>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</si>
  <si>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</si>
  <si>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</si>
  <si>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</si>
  <si>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</si>
  <si>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</si>
  <si>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</si>
  <si>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</si>
  <si>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</si>
  <si>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</si>
  <si>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</si>
  <si>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</si>
  <si>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</si>
  <si>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</si>
  <si>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</si>
  <si>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</si>
  <si>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</si>
  <si>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</si>
  <si>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</si>
  <si>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</si>
  <si>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</si>
  <si>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</si>
  <si>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</si>
  <si>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</si>
  <si>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</si>
  <si>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</si>
  <si>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</si>
  <si>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</si>
  <si>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</si>
  <si>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</si>
  <si>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</si>
  <si>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</si>
  <si>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</si>
  <si>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</si>
  <si>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</si>
  <si>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</si>
  <si>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</si>
  <si>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</si>
  <si>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</si>
  <si>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</si>
  <si>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</si>
  <si>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</si>
  <si>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</si>
  <si>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</si>
  <si>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</si>
  <si>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</si>
  <si>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</si>
  <si>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</si>
  <si>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</si>
  <si>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</si>
  <si>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</si>
  <si>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</si>
  <si>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</si>
  <si>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</si>
  <si>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</si>
  <si>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</si>
  <si>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</si>
  <si>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</si>
  <si>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</si>
  <si>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</si>
  <si>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</si>
  <si>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</si>
  <si>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</si>
  <si>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</si>
  <si>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</si>
  <si>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</si>
  <si>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</si>
  <si>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</si>
  <si>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</si>
  <si>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</si>
  <si>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</si>
  <si>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</si>
  <si>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</si>
  <si>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</si>
  <si>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</si>
  <si>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</si>
  <si>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</si>
  <si>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</si>
  <si>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</si>
  <si>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</si>
  <si>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</si>
  <si>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</si>
  <si>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</si>
  <si>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</si>
  <si>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</si>
  <si>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</si>
  <si>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</si>
  <si>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</si>
  <si>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</si>
  <si>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</si>
  <si>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</si>
  <si>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</si>
  <si>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</si>
  <si>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</si>
  <si>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</si>
  <si>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</si>
  <si>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</si>
  <si>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</si>
  <si>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</si>
  <si>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</si>
  <si>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</si>
  <si>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</si>
  <si>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</si>
  <si>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</si>
  <si>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</si>
  <si>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</si>
  <si>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</si>
  <si>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</si>
  <si>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</si>
  <si>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</si>
  <si>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</si>
  <si>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</si>
  <si>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</si>
  <si>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</si>
  <si>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</si>
  <si>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</si>
  <si>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</si>
  <si>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</si>
  <si>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</si>
  <si>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</si>
  <si>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</si>
  <si>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</si>
  <si>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</si>
  <si>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</si>
  <si>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</si>
  <si>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</si>
  <si>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</si>
  <si>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</si>
  <si>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</si>
  <si>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</si>
  <si>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</si>
  <si>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</si>
  <si>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</si>
  <si>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</si>
  <si>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</si>
  <si>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</si>
  <si>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</si>
  <si>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</si>
  <si>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</si>
  <si>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</si>
  <si>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</si>
  <si>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</si>
  <si>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</si>
  <si>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</si>
  <si>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</si>
  <si>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</si>
  <si>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</si>
  <si>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</si>
  <si>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</si>
  <si>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</si>
  <si>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</si>
  <si>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</si>
  <si>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</si>
  <si>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</si>
  <si>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</si>
  <si>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</si>
  <si>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</si>
  <si>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</si>
  <si>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</si>
  <si>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</si>
  <si>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</si>
  <si>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</si>
  <si>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</si>
  <si>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</si>
  <si>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</si>
  <si>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</si>
  <si>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</si>
  <si>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</si>
  <si>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</si>
  <si>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</si>
  <si>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</si>
  <si>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</si>
  <si>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</si>
  <si>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</si>
  <si>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</si>
  <si>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</si>
  <si>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</si>
  <si>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</si>
  <si>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</si>
  <si>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</si>
  <si>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</si>
  <si>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</si>
  <si>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</si>
  <si>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</si>
  <si>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</si>
  <si>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</si>
  <si>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</si>
  <si>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</si>
  <si>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</si>
  <si>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</si>
  <si>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</si>
  <si>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</si>
  <si>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</si>
  <si>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</si>
  <si>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</si>
  <si>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</si>
  <si>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</si>
  <si>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</si>
  <si>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INSTITUTO ESTATAL DE LA CULTURA DEL ESTADO DE GUANAJUATO
Clasificación por Objeto del Gasto (Capítulo y Concepto)
al 30 de Septiembre de 2017
PESOS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</si>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</sst>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color theme="1"/>
      <name val="Times New Roman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4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top" wrapText="1"/>
    </xf>
    <xf numFmtId="0" fontId="2" fillId="0" borderId="0" xfId="2" applyFont="1"/>
    <xf numFmtId="0" fontId="6" fillId="0" borderId="14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4" xfId="2" applyFont="1" applyBorder="1" applyAlignment="1">
      <alignment horizontal="center"/>
    </xf>
    <xf numFmtId="0" fontId="6" fillId="0" borderId="0" xfId="2" applyFont="1" applyAlignment="1">
      <alignment horizontal="center"/>
    </xf>
  </cellXfs>
  <cellStyles count="3">
    <cellStyle name="Normal" xfId="0" builtinId="0"/>
    <cellStyle name="Normal 15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tabSelected="1" topLeftCell="A133" workbookViewId="0">
      <selection activeCell="A157" sqref="A157:XFD164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1" t="s">
        <v>8</v>
      </c>
      <c r="B4" s="32"/>
      <c r="C4" s="5">
        <f>C5+C13+C23+C33+C43+C53+C57+C66+C70</f>
        <v>220576496.67000002</v>
      </c>
      <c r="D4" s="5">
        <f t="shared" ref="D4:H4" si="0">D5+D13+D23+D33+D43+D53+D57+D66+D70</f>
        <v>103231229.11999999</v>
      </c>
      <c r="E4" s="5">
        <f t="shared" si="0"/>
        <v>323807725.78999996</v>
      </c>
      <c r="F4" s="5">
        <f t="shared" si="0"/>
        <v>139358032.25</v>
      </c>
      <c r="G4" s="5">
        <f t="shared" si="0"/>
        <v>139358032.25</v>
      </c>
      <c r="H4" s="5">
        <f t="shared" si="0"/>
        <v>184449693.54000002</v>
      </c>
    </row>
    <row r="5" spans="1:8">
      <c r="A5" s="33" t="s">
        <v>9</v>
      </c>
      <c r="B5" s="34"/>
      <c r="C5" s="6">
        <f>SUM(C6:C12)</f>
        <v>84630032.359999999</v>
      </c>
      <c r="D5" s="6">
        <f t="shared" ref="D5:H5" si="1">SUM(D6:D12)</f>
        <v>13201787.059999999</v>
      </c>
      <c r="E5" s="6">
        <f t="shared" si="1"/>
        <v>97831819.420000002</v>
      </c>
      <c r="F5" s="6">
        <f t="shared" si="1"/>
        <v>60096825.350000001</v>
      </c>
      <c r="G5" s="6">
        <f t="shared" si="1"/>
        <v>60096825.350000001</v>
      </c>
      <c r="H5" s="6">
        <f t="shared" si="1"/>
        <v>37734994.070000008</v>
      </c>
    </row>
    <row r="6" spans="1:8">
      <c r="A6" s="15" t="s">
        <v>85</v>
      </c>
      <c r="B6" s="16" t="s">
        <v>10</v>
      </c>
      <c r="C6" s="7">
        <v>22401744</v>
      </c>
      <c r="D6" s="7">
        <v>-26358.33</v>
      </c>
      <c r="E6" s="7">
        <f>C6+D6</f>
        <v>22375385.670000002</v>
      </c>
      <c r="F6" s="7">
        <v>15480097.369999999</v>
      </c>
      <c r="G6" s="7">
        <v>15480097.369999999</v>
      </c>
      <c r="H6" s="7">
        <f>E6-F6</f>
        <v>6895288.3000000026</v>
      </c>
    </row>
    <row r="7" spans="1:8">
      <c r="A7" s="15" t="s">
        <v>86</v>
      </c>
      <c r="B7" s="16" t="s">
        <v>11</v>
      </c>
      <c r="C7" s="7">
        <v>4389905.7</v>
      </c>
      <c r="D7" s="7">
        <v>9051259.5099999998</v>
      </c>
      <c r="E7" s="7">
        <f t="shared" ref="E7:E12" si="2">C7+D7</f>
        <v>13441165.210000001</v>
      </c>
      <c r="F7" s="7">
        <v>8656396.7899999991</v>
      </c>
      <c r="G7" s="7">
        <v>8656396.7899999991</v>
      </c>
      <c r="H7" s="7">
        <f t="shared" ref="H7:H70" si="3">E7-F7</f>
        <v>4784768.4200000018</v>
      </c>
    </row>
    <row r="8" spans="1:8">
      <c r="A8" s="15" t="s">
        <v>87</v>
      </c>
      <c r="B8" s="16" t="s">
        <v>12</v>
      </c>
      <c r="C8" s="7">
        <v>25159210.809999999</v>
      </c>
      <c r="D8" s="7">
        <v>848475.61</v>
      </c>
      <c r="E8" s="7">
        <f t="shared" si="2"/>
        <v>26007686.419999998</v>
      </c>
      <c r="F8" s="7">
        <v>11511373.949999999</v>
      </c>
      <c r="G8" s="7">
        <v>11511373.949999999</v>
      </c>
      <c r="H8" s="7">
        <f t="shared" si="3"/>
        <v>14496312.469999999</v>
      </c>
    </row>
    <row r="9" spans="1:8">
      <c r="A9" s="15" t="s">
        <v>88</v>
      </c>
      <c r="B9" s="16" t="s">
        <v>13</v>
      </c>
      <c r="C9" s="7">
        <v>7847824.2400000002</v>
      </c>
      <c r="D9" s="7">
        <v>1020776.75</v>
      </c>
      <c r="E9" s="7">
        <f t="shared" si="2"/>
        <v>8868600.9900000002</v>
      </c>
      <c r="F9" s="7">
        <v>5962095.21</v>
      </c>
      <c r="G9" s="7">
        <v>5962095.21</v>
      </c>
      <c r="H9" s="7">
        <f t="shared" si="3"/>
        <v>2906505.7800000003</v>
      </c>
    </row>
    <row r="10" spans="1:8">
      <c r="A10" s="15" t="s">
        <v>89</v>
      </c>
      <c r="B10" s="16" t="s">
        <v>14</v>
      </c>
      <c r="C10" s="7">
        <v>24346206.609999999</v>
      </c>
      <c r="D10" s="7">
        <v>2304814.3199999998</v>
      </c>
      <c r="E10" s="7">
        <f t="shared" si="2"/>
        <v>26651020.93</v>
      </c>
      <c r="F10" s="7">
        <v>18340391.289999999</v>
      </c>
      <c r="G10" s="7">
        <v>18340391.289999999</v>
      </c>
      <c r="H10" s="7">
        <f t="shared" si="3"/>
        <v>8310629.6400000006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485141</v>
      </c>
      <c r="D12" s="7">
        <v>2819.2</v>
      </c>
      <c r="E12" s="7">
        <f t="shared" si="2"/>
        <v>487960.2</v>
      </c>
      <c r="F12" s="7">
        <v>146470.74</v>
      </c>
      <c r="G12" s="7">
        <v>146470.74</v>
      </c>
      <c r="H12" s="7">
        <f t="shared" si="3"/>
        <v>341489.46</v>
      </c>
    </row>
    <row r="13" spans="1:8">
      <c r="A13" s="33" t="s">
        <v>17</v>
      </c>
      <c r="B13" s="34"/>
      <c r="C13" s="6">
        <f>SUM(C14:C22)</f>
        <v>7497766.8200000003</v>
      </c>
      <c r="D13" s="6">
        <f t="shared" ref="D13:G13" si="4">SUM(D14:D22)</f>
        <v>3012425.07</v>
      </c>
      <c r="E13" s="6">
        <f t="shared" si="4"/>
        <v>10510191.889999999</v>
      </c>
      <c r="F13" s="6">
        <f t="shared" si="4"/>
        <v>3225838.1</v>
      </c>
      <c r="G13" s="6">
        <f t="shared" si="4"/>
        <v>3225838.1</v>
      </c>
      <c r="H13" s="6">
        <f t="shared" si="3"/>
        <v>7284353.7899999991</v>
      </c>
    </row>
    <row r="14" spans="1:8">
      <c r="A14" s="15" t="s">
        <v>92</v>
      </c>
      <c r="B14" s="16" t="s">
        <v>18</v>
      </c>
      <c r="C14" s="7">
        <v>2858246.82</v>
      </c>
      <c r="D14" s="7">
        <v>506597</v>
      </c>
      <c r="E14" s="7">
        <f t="shared" ref="E14:E22" si="5">C14+D14</f>
        <v>3364843.82</v>
      </c>
      <c r="F14" s="7">
        <v>1550328.75</v>
      </c>
      <c r="G14" s="7">
        <v>1550328.75</v>
      </c>
      <c r="H14" s="7">
        <f t="shared" si="3"/>
        <v>1814515.0699999998</v>
      </c>
    </row>
    <row r="15" spans="1:8">
      <c r="A15" s="15" t="s">
        <v>93</v>
      </c>
      <c r="B15" s="16" t="s">
        <v>19</v>
      </c>
      <c r="C15" s="7">
        <v>701548</v>
      </c>
      <c r="D15" s="7">
        <v>6838.49</v>
      </c>
      <c r="E15" s="7">
        <f t="shared" si="5"/>
        <v>708386.49</v>
      </c>
      <c r="F15" s="7">
        <v>245664.29</v>
      </c>
      <c r="G15" s="7">
        <v>245664.29</v>
      </c>
      <c r="H15" s="7">
        <f t="shared" si="3"/>
        <v>462722.19999999995</v>
      </c>
    </row>
    <row r="16" spans="1:8">
      <c r="A16" s="15" t="s">
        <v>94</v>
      </c>
      <c r="B16" s="16" t="s">
        <v>20</v>
      </c>
      <c r="C16" s="7">
        <v>130000</v>
      </c>
      <c r="D16" s="7">
        <v>0</v>
      </c>
      <c r="E16" s="7">
        <f t="shared" si="5"/>
        <v>130000</v>
      </c>
      <c r="F16" s="7">
        <v>4235.05</v>
      </c>
      <c r="G16" s="7">
        <v>4235.05</v>
      </c>
      <c r="H16" s="7">
        <f t="shared" si="3"/>
        <v>125764.95</v>
      </c>
    </row>
    <row r="17" spans="1:8">
      <c r="A17" s="15" t="s">
        <v>95</v>
      </c>
      <c r="B17" s="16" t="s">
        <v>21</v>
      </c>
      <c r="C17" s="7">
        <v>901767</v>
      </c>
      <c r="D17" s="7">
        <v>715783.22</v>
      </c>
      <c r="E17" s="7">
        <f t="shared" si="5"/>
        <v>1617550.22</v>
      </c>
      <c r="F17" s="7">
        <v>270602.03999999998</v>
      </c>
      <c r="G17" s="7">
        <v>270602.03999999998</v>
      </c>
      <c r="H17" s="7">
        <f t="shared" si="3"/>
        <v>1346948.18</v>
      </c>
    </row>
    <row r="18" spans="1:8">
      <c r="A18" s="15" t="s">
        <v>96</v>
      </c>
      <c r="B18" s="16" t="s">
        <v>22</v>
      </c>
      <c r="C18" s="7">
        <v>102692</v>
      </c>
      <c r="D18" s="7">
        <v>-2659.28</v>
      </c>
      <c r="E18" s="7">
        <f t="shared" si="5"/>
        <v>100032.72</v>
      </c>
      <c r="F18" s="7">
        <v>12006.5</v>
      </c>
      <c r="G18" s="7">
        <v>12006.5</v>
      </c>
      <c r="H18" s="7">
        <f t="shared" si="3"/>
        <v>88026.22</v>
      </c>
    </row>
    <row r="19" spans="1:8">
      <c r="A19" s="15" t="s">
        <v>97</v>
      </c>
      <c r="B19" s="16" t="s">
        <v>23</v>
      </c>
      <c r="C19" s="7">
        <v>2354509</v>
      </c>
      <c r="D19" s="7">
        <v>-416771.8</v>
      </c>
      <c r="E19" s="7">
        <f t="shared" si="5"/>
        <v>1937737.2</v>
      </c>
      <c r="F19" s="7">
        <v>1015844.88</v>
      </c>
      <c r="G19" s="7">
        <v>1015844.88</v>
      </c>
      <c r="H19" s="7">
        <f t="shared" si="3"/>
        <v>921892.32</v>
      </c>
    </row>
    <row r="20" spans="1:8">
      <c r="A20" s="15" t="s">
        <v>98</v>
      </c>
      <c r="B20" s="16" t="s">
        <v>24</v>
      </c>
      <c r="C20" s="7">
        <v>230924</v>
      </c>
      <c r="D20" s="7">
        <v>2150657</v>
      </c>
      <c r="E20" s="7">
        <f t="shared" si="5"/>
        <v>2381581</v>
      </c>
      <c r="F20" s="7">
        <v>89872.05</v>
      </c>
      <c r="G20" s="7">
        <v>89872.05</v>
      </c>
      <c r="H20" s="7">
        <f t="shared" si="3"/>
        <v>2291708.9500000002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218080</v>
      </c>
      <c r="D22" s="7">
        <v>51980.44</v>
      </c>
      <c r="E22" s="7">
        <f t="shared" si="5"/>
        <v>270060.44</v>
      </c>
      <c r="F22" s="7">
        <v>37284.54</v>
      </c>
      <c r="G22" s="7">
        <v>37284.54</v>
      </c>
      <c r="H22" s="7">
        <f t="shared" si="3"/>
        <v>232775.9</v>
      </c>
    </row>
    <row r="23" spans="1:8">
      <c r="A23" s="33" t="s">
        <v>27</v>
      </c>
      <c r="B23" s="34"/>
      <c r="C23" s="6">
        <f>SUM(C24:C32)</f>
        <v>66035138.49000001</v>
      </c>
      <c r="D23" s="6">
        <f t="shared" ref="D23:G23" si="6">SUM(D24:D32)</f>
        <v>20634808.260000002</v>
      </c>
      <c r="E23" s="6">
        <f t="shared" si="6"/>
        <v>86669946.750000015</v>
      </c>
      <c r="F23" s="6">
        <f t="shared" si="6"/>
        <v>35465057.159999996</v>
      </c>
      <c r="G23" s="6">
        <f t="shared" si="6"/>
        <v>35465057.159999996</v>
      </c>
      <c r="H23" s="6">
        <f t="shared" si="3"/>
        <v>51204889.590000018</v>
      </c>
    </row>
    <row r="24" spans="1:8">
      <c r="A24" s="15" t="s">
        <v>101</v>
      </c>
      <c r="B24" s="16" t="s">
        <v>28</v>
      </c>
      <c r="C24" s="7">
        <v>3566329</v>
      </c>
      <c r="D24" s="7">
        <v>364224.2</v>
      </c>
      <c r="E24" s="7">
        <f t="shared" ref="E24:E32" si="7">C24+D24</f>
        <v>3930553.2</v>
      </c>
      <c r="F24" s="7">
        <v>2756794.09</v>
      </c>
      <c r="G24" s="7">
        <v>2756794.09</v>
      </c>
      <c r="H24" s="7">
        <f t="shared" si="3"/>
        <v>1173759.1100000003</v>
      </c>
    </row>
    <row r="25" spans="1:8">
      <c r="A25" s="15" t="s">
        <v>102</v>
      </c>
      <c r="B25" s="16" t="s">
        <v>29</v>
      </c>
      <c r="C25" s="7">
        <v>4262396</v>
      </c>
      <c r="D25" s="7">
        <v>1792610.37</v>
      </c>
      <c r="E25" s="7">
        <f t="shared" si="7"/>
        <v>6055006.3700000001</v>
      </c>
      <c r="F25" s="7">
        <v>2051243.87</v>
      </c>
      <c r="G25" s="7">
        <v>2051243.87</v>
      </c>
      <c r="H25" s="7">
        <f t="shared" si="3"/>
        <v>4003762.5</v>
      </c>
    </row>
    <row r="26" spans="1:8">
      <c r="A26" s="15" t="s">
        <v>103</v>
      </c>
      <c r="B26" s="16" t="s">
        <v>30</v>
      </c>
      <c r="C26" s="7">
        <v>3146802.57</v>
      </c>
      <c r="D26" s="7">
        <v>862875.57</v>
      </c>
      <c r="E26" s="7">
        <f t="shared" si="7"/>
        <v>4009678.1399999997</v>
      </c>
      <c r="F26" s="7">
        <v>1009606.06</v>
      </c>
      <c r="G26" s="7">
        <v>1009606.06</v>
      </c>
      <c r="H26" s="7">
        <f t="shared" si="3"/>
        <v>3000072.0799999996</v>
      </c>
    </row>
    <row r="27" spans="1:8">
      <c r="A27" s="15" t="s">
        <v>104</v>
      </c>
      <c r="B27" s="16" t="s">
        <v>31</v>
      </c>
      <c r="C27" s="7">
        <v>1756951</v>
      </c>
      <c r="D27" s="7">
        <v>956568.5</v>
      </c>
      <c r="E27" s="7">
        <f t="shared" si="7"/>
        <v>2713519.5</v>
      </c>
      <c r="F27" s="7">
        <v>1610372.5</v>
      </c>
      <c r="G27" s="7">
        <v>1610372.5</v>
      </c>
      <c r="H27" s="7">
        <f t="shared" si="3"/>
        <v>1103147</v>
      </c>
    </row>
    <row r="28" spans="1:8">
      <c r="A28" s="15" t="s">
        <v>105</v>
      </c>
      <c r="B28" s="16" t="s">
        <v>32</v>
      </c>
      <c r="C28" s="7">
        <v>7356668</v>
      </c>
      <c r="D28" s="7">
        <v>3814061.28</v>
      </c>
      <c r="E28" s="7">
        <f t="shared" si="7"/>
        <v>11170729.279999999</v>
      </c>
      <c r="F28" s="7">
        <v>2698815.07</v>
      </c>
      <c r="G28" s="7">
        <v>2698815.07</v>
      </c>
      <c r="H28" s="7">
        <f t="shared" si="3"/>
        <v>8471914.209999999</v>
      </c>
    </row>
    <row r="29" spans="1:8">
      <c r="A29" s="15" t="s">
        <v>106</v>
      </c>
      <c r="B29" s="16" t="s">
        <v>33</v>
      </c>
      <c r="C29" s="7">
        <v>4605914.05</v>
      </c>
      <c r="D29" s="7">
        <v>8280000</v>
      </c>
      <c r="E29" s="7">
        <f t="shared" si="7"/>
        <v>12885914.050000001</v>
      </c>
      <c r="F29" s="7">
        <v>3151428.6</v>
      </c>
      <c r="G29" s="7">
        <v>3151428.6</v>
      </c>
      <c r="H29" s="7">
        <f t="shared" si="3"/>
        <v>9734485.4500000011</v>
      </c>
    </row>
    <row r="30" spans="1:8">
      <c r="A30" s="15" t="s">
        <v>107</v>
      </c>
      <c r="B30" s="16" t="s">
        <v>34</v>
      </c>
      <c r="C30" s="7">
        <v>2698656</v>
      </c>
      <c r="D30" s="7">
        <v>92604.15</v>
      </c>
      <c r="E30" s="7">
        <f t="shared" si="7"/>
        <v>2791260.15</v>
      </c>
      <c r="F30" s="7">
        <v>1083213.6000000001</v>
      </c>
      <c r="G30" s="7">
        <v>1083213.6000000001</v>
      </c>
      <c r="H30" s="7">
        <f t="shared" si="3"/>
        <v>1708046.5499999998</v>
      </c>
    </row>
    <row r="31" spans="1:8">
      <c r="A31" s="15" t="s">
        <v>108</v>
      </c>
      <c r="B31" s="16" t="s">
        <v>35</v>
      </c>
      <c r="C31" s="7">
        <v>37172817.560000002</v>
      </c>
      <c r="D31" s="7">
        <v>4241067.8499999996</v>
      </c>
      <c r="E31" s="7">
        <f t="shared" si="7"/>
        <v>41413885.410000004</v>
      </c>
      <c r="F31" s="7">
        <v>20110091.359999999</v>
      </c>
      <c r="G31" s="7">
        <v>20110091.359999999</v>
      </c>
      <c r="H31" s="7">
        <f t="shared" si="3"/>
        <v>21303794.050000004</v>
      </c>
    </row>
    <row r="32" spans="1:8">
      <c r="A32" s="15" t="s">
        <v>109</v>
      </c>
      <c r="B32" s="16" t="s">
        <v>36</v>
      </c>
      <c r="C32" s="7">
        <v>1468604.31</v>
      </c>
      <c r="D32" s="7">
        <v>230796.34</v>
      </c>
      <c r="E32" s="7">
        <f t="shared" si="7"/>
        <v>1699400.6500000001</v>
      </c>
      <c r="F32" s="7">
        <v>993492.01</v>
      </c>
      <c r="G32" s="7">
        <v>993492.01</v>
      </c>
      <c r="H32" s="7">
        <f t="shared" si="3"/>
        <v>705908.64000000013</v>
      </c>
    </row>
    <row r="33" spans="1:8">
      <c r="A33" s="33" t="s">
        <v>37</v>
      </c>
      <c r="B33" s="34"/>
      <c r="C33" s="6">
        <f>SUM(C34:C42)</f>
        <v>12189939</v>
      </c>
      <c r="D33" s="6">
        <f t="shared" ref="D33:G33" si="8">SUM(D34:D42)</f>
        <v>5150789.58</v>
      </c>
      <c r="E33" s="6">
        <f t="shared" si="8"/>
        <v>17340728.579999998</v>
      </c>
      <c r="F33" s="6">
        <f t="shared" si="8"/>
        <v>8351247.6100000003</v>
      </c>
      <c r="G33" s="6">
        <f t="shared" si="8"/>
        <v>8351247.6100000003</v>
      </c>
      <c r="H33" s="6">
        <f t="shared" si="3"/>
        <v>8989480.9699999988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>
        <v>11041443</v>
      </c>
      <c r="D35" s="7">
        <v>4441838.79</v>
      </c>
      <c r="E35" s="7">
        <f t="shared" si="9"/>
        <v>15483281.789999999</v>
      </c>
      <c r="F35" s="7">
        <v>7373303.6600000001</v>
      </c>
      <c r="G35" s="7">
        <v>7373303.6600000001</v>
      </c>
      <c r="H35" s="7">
        <f t="shared" si="3"/>
        <v>8109978.129999999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763500</v>
      </c>
      <c r="D37" s="7">
        <v>403950.79</v>
      </c>
      <c r="E37" s="7">
        <f t="shared" si="9"/>
        <v>1167450.79</v>
      </c>
      <c r="F37" s="7">
        <v>519420.78</v>
      </c>
      <c r="G37" s="7">
        <v>519420.78</v>
      </c>
      <c r="H37" s="7">
        <f t="shared" si="3"/>
        <v>648030.01</v>
      </c>
    </row>
    <row r="38" spans="1:8">
      <c r="A38" s="15" t="s">
        <v>114</v>
      </c>
      <c r="B38" s="16" t="s">
        <v>42</v>
      </c>
      <c r="C38" s="7">
        <v>384996</v>
      </c>
      <c r="D38" s="7">
        <v>305000</v>
      </c>
      <c r="E38" s="7">
        <f t="shared" si="9"/>
        <v>689996</v>
      </c>
      <c r="F38" s="7">
        <v>458523.17</v>
      </c>
      <c r="G38" s="7">
        <v>458523.17</v>
      </c>
      <c r="H38" s="7">
        <f t="shared" si="3"/>
        <v>231472.83000000002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3" t="s">
        <v>47</v>
      </c>
      <c r="B43" s="34"/>
      <c r="C43" s="6">
        <f>SUM(C44:C52)</f>
        <v>2704000</v>
      </c>
      <c r="D43" s="6">
        <f t="shared" ref="D43:G43" si="10">SUM(D44:D52)</f>
        <v>2456413.29</v>
      </c>
      <c r="E43" s="6">
        <f t="shared" si="10"/>
        <v>5160413.29</v>
      </c>
      <c r="F43" s="6">
        <f t="shared" si="10"/>
        <v>541941.14</v>
      </c>
      <c r="G43" s="6">
        <f t="shared" si="10"/>
        <v>541941.14</v>
      </c>
      <c r="H43" s="6">
        <f t="shared" si="3"/>
        <v>4618472.1500000004</v>
      </c>
    </row>
    <row r="44" spans="1:8">
      <c r="A44" s="15" t="s">
        <v>117</v>
      </c>
      <c r="B44" s="16" t="s">
        <v>48</v>
      </c>
      <c r="C44" s="7">
        <v>2516000</v>
      </c>
      <c r="D44" s="7">
        <v>1064013.29</v>
      </c>
      <c r="E44" s="7">
        <f t="shared" ref="E44:E52" si="11">C44+D44</f>
        <v>3580013.29</v>
      </c>
      <c r="F44" s="7">
        <v>443968.3</v>
      </c>
      <c r="G44" s="7">
        <v>443968.3</v>
      </c>
      <c r="H44" s="7">
        <f t="shared" si="3"/>
        <v>3136044.99</v>
      </c>
    </row>
    <row r="45" spans="1:8">
      <c r="A45" s="15" t="s">
        <v>118</v>
      </c>
      <c r="B45" s="16" t="s">
        <v>49</v>
      </c>
      <c r="C45" s="7">
        <v>130000</v>
      </c>
      <c r="D45" s="7">
        <v>171800</v>
      </c>
      <c r="E45" s="7">
        <f t="shared" si="11"/>
        <v>301800</v>
      </c>
      <c r="F45" s="7">
        <v>71536.039999999994</v>
      </c>
      <c r="G45" s="7">
        <v>71536.039999999994</v>
      </c>
      <c r="H45" s="7">
        <f t="shared" si="3"/>
        <v>230263.96000000002</v>
      </c>
    </row>
    <row r="46" spans="1:8">
      <c r="A46" s="15" t="s">
        <v>119</v>
      </c>
      <c r="B46" s="16" t="s">
        <v>50</v>
      </c>
      <c r="C46" s="7">
        <v>0</v>
      </c>
      <c r="D46" s="7">
        <v>102400</v>
      </c>
      <c r="E46" s="7">
        <f t="shared" si="11"/>
        <v>102400</v>
      </c>
      <c r="F46" s="7">
        <v>0</v>
      </c>
      <c r="G46" s="7">
        <v>0</v>
      </c>
      <c r="H46" s="7">
        <f t="shared" si="3"/>
        <v>102400</v>
      </c>
    </row>
    <row r="47" spans="1:8">
      <c r="A47" s="15" t="s">
        <v>120</v>
      </c>
      <c r="B47" s="16" t="s">
        <v>51</v>
      </c>
      <c r="C47" s="7">
        <v>50000</v>
      </c>
      <c r="D47" s="7">
        <v>0</v>
      </c>
      <c r="E47" s="7">
        <f t="shared" si="11"/>
        <v>50000</v>
      </c>
      <c r="F47" s="7">
        <v>26436.799999999999</v>
      </c>
      <c r="G47" s="7">
        <v>26436.799999999999</v>
      </c>
      <c r="H47" s="7">
        <f t="shared" si="3"/>
        <v>23563.200000000001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8000</v>
      </c>
      <c r="D49" s="7">
        <v>1118200</v>
      </c>
      <c r="E49" s="7">
        <f t="shared" si="11"/>
        <v>1126200</v>
      </c>
      <c r="F49" s="7">
        <v>0</v>
      </c>
      <c r="G49" s="7">
        <v>0</v>
      </c>
      <c r="H49" s="7">
        <f t="shared" si="3"/>
        <v>1126200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3" t="s">
        <v>57</v>
      </c>
      <c r="B53" s="34"/>
      <c r="C53" s="6">
        <f>SUM(C54:C56)</f>
        <v>17367482.530000001</v>
      </c>
      <c r="D53" s="6">
        <f t="shared" ref="D53:G53" si="12">SUM(D54:D56)</f>
        <v>55955494.379999995</v>
      </c>
      <c r="E53" s="6">
        <f t="shared" si="12"/>
        <v>73322976.909999996</v>
      </c>
      <c r="F53" s="6">
        <f t="shared" si="12"/>
        <v>7778873.79</v>
      </c>
      <c r="G53" s="6">
        <f t="shared" si="12"/>
        <v>7778873.79</v>
      </c>
      <c r="H53" s="6">
        <f t="shared" si="3"/>
        <v>65544103.119999997</v>
      </c>
    </row>
    <row r="54" spans="1:8">
      <c r="A54" s="15" t="s">
        <v>126</v>
      </c>
      <c r="B54" s="16" t="s">
        <v>58</v>
      </c>
      <c r="C54" s="7">
        <v>12867482.529999999</v>
      </c>
      <c r="D54" s="7">
        <v>-5677115.7699999996</v>
      </c>
      <c r="E54" s="7">
        <f t="shared" ref="E54:E56" si="13">C54+D54</f>
        <v>7190366.7599999998</v>
      </c>
      <c r="F54" s="7">
        <v>2258875.42</v>
      </c>
      <c r="G54" s="7">
        <v>2258875.42</v>
      </c>
      <c r="H54" s="7">
        <f t="shared" si="3"/>
        <v>4931491.34</v>
      </c>
    </row>
    <row r="55" spans="1:8">
      <c r="A55" s="15" t="s">
        <v>127</v>
      </c>
      <c r="B55" s="16" t="s">
        <v>59</v>
      </c>
      <c r="C55" s="7">
        <v>4500000</v>
      </c>
      <c r="D55" s="7">
        <v>61632610.149999999</v>
      </c>
      <c r="E55" s="7">
        <f t="shared" si="13"/>
        <v>66132610.149999999</v>
      </c>
      <c r="F55" s="7">
        <v>5519998.3700000001</v>
      </c>
      <c r="G55" s="7">
        <v>5519998.3700000001</v>
      </c>
      <c r="H55" s="7">
        <f t="shared" si="3"/>
        <v>60612611.780000001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3" t="s">
        <v>61</v>
      </c>
      <c r="B57" s="34"/>
      <c r="C57" s="6">
        <f>SUM(C58:C65)</f>
        <v>30152137.469999999</v>
      </c>
      <c r="D57" s="6">
        <f t="shared" ref="D57:G57" si="14">SUM(D58:D65)</f>
        <v>2819511.48</v>
      </c>
      <c r="E57" s="6">
        <f t="shared" si="14"/>
        <v>32971648.949999999</v>
      </c>
      <c r="F57" s="6">
        <f t="shared" si="14"/>
        <v>23898249.100000001</v>
      </c>
      <c r="G57" s="6">
        <f t="shared" si="14"/>
        <v>23898249.100000001</v>
      </c>
      <c r="H57" s="6">
        <f t="shared" si="3"/>
        <v>9073399.8499999978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>
        <v>25175983.469999999</v>
      </c>
      <c r="D62" s="7">
        <v>857500</v>
      </c>
      <c r="E62" s="7">
        <f t="shared" si="15"/>
        <v>26033483.469999999</v>
      </c>
      <c r="F62" s="7">
        <v>23898249.100000001</v>
      </c>
      <c r="G62" s="7">
        <v>23898249.100000001</v>
      </c>
      <c r="H62" s="7">
        <f t="shared" si="3"/>
        <v>2135234.3699999973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4976154</v>
      </c>
      <c r="D65" s="7">
        <v>1962011.48</v>
      </c>
      <c r="E65" s="7">
        <f t="shared" si="15"/>
        <v>6938165.4800000004</v>
      </c>
      <c r="F65" s="7">
        <v>0</v>
      </c>
      <c r="G65" s="7">
        <v>0</v>
      </c>
      <c r="H65" s="7">
        <f t="shared" si="3"/>
        <v>6938165.4800000004</v>
      </c>
    </row>
    <row r="66" spans="1:8">
      <c r="A66" s="33" t="s">
        <v>70</v>
      </c>
      <c r="B66" s="34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3" t="s">
        <v>74</v>
      </c>
      <c r="B70" s="3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5" t="s">
        <v>82</v>
      </c>
      <c r="B79" s="36"/>
      <c r="C79" s="8">
        <f>C80+C88+C98+C108+C118+C128+C132+C141+C145</f>
        <v>0</v>
      </c>
      <c r="D79" s="8">
        <f t="shared" ref="D79:H79" si="21">D80+D88+D98+D108+D118+D128+D132+D141+D145</f>
        <v>30458946.75</v>
      </c>
      <c r="E79" s="8">
        <f t="shared" si="21"/>
        <v>30458946.75</v>
      </c>
      <c r="F79" s="8">
        <f t="shared" si="21"/>
        <v>16205464.450000001</v>
      </c>
      <c r="G79" s="8">
        <f t="shared" si="21"/>
        <v>16205464.450000001</v>
      </c>
      <c r="H79" s="8">
        <f t="shared" si="21"/>
        <v>14253482.299999997</v>
      </c>
    </row>
    <row r="80" spans="1:8">
      <c r="A80" s="37" t="s">
        <v>9</v>
      </c>
      <c r="B80" s="38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37" t="s">
        <v>17</v>
      </c>
      <c r="B88" s="38"/>
      <c r="C88" s="8">
        <f>SUM(C89:C97)</f>
        <v>0</v>
      </c>
      <c r="D88" s="8">
        <f t="shared" ref="D88:G88" si="25">SUM(D89:D97)</f>
        <v>1353595.5499999998</v>
      </c>
      <c r="E88" s="8">
        <f t="shared" si="25"/>
        <v>1353595.5499999998</v>
      </c>
      <c r="F88" s="8">
        <f t="shared" si="25"/>
        <v>409917.62</v>
      </c>
      <c r="G88" s="8">
        <f t="shared" si="25"/>
        <v>409917.62</v>
      </c>
      <c r="H88" s="8">
        <f t="shared" si="24"/>
        <v>943677.92999999982</v>
      </c>
    </row>
    <row r="89" spans="1:8">
      <c r="A89" s="15" t="s">
        <v>152</v>
      </c>
      <c r="B89" s="20" t="s">
        <v>18</v>
      </c>
      <c r="C89" s="9">
        <v>0</v>
      </c>
      <c r="D89" s="9">
        <v>644422.92000000004</v>
      </c>
      <c r="E89" s="7">
        <f t="shared" ref="E89:E97" si="26">C89+D89</f>
        <v>644422.92000000004</v>
      </c>
      <c r="F89" s="9">
        <v>96905.04</v>
      </c>
      <c r="G89" s="9">
        <v>96905.04</v>
      </c>
      <c r="H89" s="9">
        <f t="shared" si="24"/>
        <v>547517.88</v>
      </c>
    </row>
    <row r="90" spans="1:8">
      <c r="A90" s="15" t="s">
        <v>153</v>
      </c>
      <c r="B90" s="20" t="s">
        <v>19</v>
      </c>
      <c r="C90" s="9">
        <v>0</v>
      </c>
      <c r="D90" s="9">
        <v>4000</v>
      </c>
      <c r="E90" s="7">
        <f t="shared" si="26"/>
        <v>4000</v>
      </c>
      <c r="F90" s="9">
        <v>872</v>
      </c>
      <c r="G90" s="9">
        <v>872</v>
      </c>
      <c r="H90" s="9">
        <f t="shared" si="24"/>
        <v>3128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>
        <v>0</v>
      </c>
      <c r="D92" s="9">
        <v>503276.98</v>
      </c>
      <c r="E92" s="7">
        <f t="shared" si="26"/>
        <v>503276.98</v>
      </c>
      <c r="F92" s="9">
        <v>190956.88</v>
      </c>
      <c r="G92" s="9">
        <v>190956.88</v>
      </c>
      <c r="H92" s="9">
        <f t="shared" si="24"/>
        <v>312320.09999999998</v>
      </c>
    </row>
    <row r="93" spans="1:8">
      <c r="A93" s="15" t="s">
        <v>156</v>
      </c>
      <c r="B93" s="20" t="s">
        <v>22</v>
      </c>
      <c r="C93" s="9">
        <v>0</v>
      </c>
      <c r="D93" s="9">
        <v>1000</v>
      </c>
      <c r="E93" s="7">
        <f t="shared" si="26"/>
        <v>1000</v>
      </c>
      <c r="F93" s="9">
        <v>0</v>
      </c>
      <c r="G93" s="9">
        <v>0</v>
      </c>
      <c r="H93" s="9">
        <f t="shared" si="24"/>
        <v>1000</v>
      </c>
    </row>
    <row r="94" spans="1:8">
      <c r="A94" s="15" t="s">
        <v>157</v>
      </c>
      <c r="B94" s="20" t="s">
        <v>23</v>
      </c>
      <c r="C94" s="9">
        <v>0</v>
      </c>
      <c r="D94" s="9">
        <v>5000</v>
      </c>
      <c r="E94" s="7">
        <f t="shared" si="26"/>
        <v>5000</v>
      </c>
      <c r="F94" s="9">
        <v>0</v>
      </c>
      <c r="G94" s="9">
        <v>0</v>
      </c>
      <c r="H94" s="9">
        <f t="shared" si="24"/>
        <v>5000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>
        <v>0</v>
      </c>
      <c r="D97" s="9">
        <v>195895.65</v>
      </c>
      <c r="E97" s="7">
        <f t="shared" si="26"/>
        <v>195895.65</v>
      </c>
      <c r="F97" s="9">
        <v>121183.7</v>
      </c>
      <c r="G97" s="9">
        <v>121183.7</v>
      </c>
      <c r="H97" s="9">
        <f t="shared" si="24"/>
        <v>74711.95</v>
      </c>
    </row>
    <row r="98" spans="1:8">
      <c r="A98" s="37" t="s">
        <v>27</v>
      </c>
      <c r="B98" s="38"/>
      <c r="C98" s="8">
        <f>SUM(C99:C107)</f>
        <v>0</v>
      </c>
      <c r="D98" s="8">
        <f t="shared" ref="D98:G98" si="27">SUM(D99:D107)</f>
        <v>13714285.949999999</v>
      </c>
      <c r="E98" s="8">
        <f t="shared" si="27"/>
        <v>13714285.949999999</v>
      </c>
      <c r="F98" s="8">
        <f t="shared" si="27"/>
        <v>7540533.0700000003</v>
      </c>
      <c r="G98" s="8">
        <f t="shared" si="27"/>
        <v>7540533.0700000003</v>
      </c>
      <c r="H98" s="8">
        <f t="shared" si="24"/>
        <v>6173752.879999999</v>
      </c>
    </row>
    <row r="99" spans="1:8">
      <c r="A99" s="15" t="s">
        <v>161</v>
      </c>
      <c r="B99" s="20" t="s">
        <v>28</v>
      </c>
      <c r="C99" s="9">
        <v>0</v>
      </c>
      <c r="D99" s="9">
        <v>500000</v>
      </c>
      <c r="E99" s="7">
        <f t="shared" ref="E99:E107" si="28">C99+D99</f>
        <v>500000</v>
      </c>
      <c r="F99" s="9">
        <v>325000</v>
      </c>
      <c r="G99" s="9">
        <v>325000</v>
      </c>
      <c r="H99" s="9">
        <f t="shared" si="24"/>
        <v>175000</v>
      </c>
    </row>
    <row r="100" spans="1:8">
      <c r="A100" s="15" t="s">
        <v>162</v>
      </c>
      <c r="B100" s="20" t="s">
        <v>29</v>
      </c>
      <c r="C100" s="9">
        <v>0</v>
      </c>
      <c r="D100" s="9">
        <v>1536243.4</v>
      </c>
      <c r="E100" s="7">
        <f t="shared" si="28"/>
        <v>1536243.4</v>
      </c>
      <c r="F100" s="9">
        <v>704098.9</v>
      </c>
      <c r="G100" s="9">
        <v>704098.9</v>
      </c>
      <c r="H100" s="9">
        <f t="shared" si="24"/>
        <v>832144.49999999988</v>
      </c>
    </row>
    <row r="101" spans="1:8">
      <c r="A101" s="15" t="s">
        <v>163</v>
      </c>
      <c r="B101" s="20" t="s">
        <v>30</v>
      </c>
      <c r="C101" s="9">
        <v>0</v>
      </c>
      <c r="D101" s="9">
        <v>45197</v>
      </c>
      <c r="E101" s="7">
        <f t="shared" si="28"/>
        <v>45197</v>
      </c>
      <c r="F101" s="9">
        <v>6197</v>
      </c>
      <c r="G101" s="9">
        <v>6197</v>
      </c>
      <c r="H101" s="9">
        <f t="shared" si="24"/>
        <v>39000</v>
      </c>
    </row>
    <row r="102" spans="1:8">
      <c r="A102" s="15" t="s">
        <v>164</v>
      </c>
      <c r="B102" s="20" t="s">
        <v>31</v>
      </c>
      <c r="C102" s="9">
        <v>0</v>
      </c>
      <c r="D102" s="9">
        <v>1160</v>
      </c>
      <c r="E102" s="7">
        <f t="shared" si="28"/>
        <v>1160</v>
      </c>
      <c r="F102" s="9">
        <v>1160</v>
      </c>
      <c r="G102" s="9">
        <v>1160</v>
      </c>
      <c r="H102" s="9">
        <f t="shared" si="24"/>
        <v>0</v>
      </c>
    </row>
    <row r="103" spans="1:8">
      <c r="A103" s="15" t="s">
        <v>165</v>
      </c>
      <c r="B103" s="20" t="s">
        <v>32</v>
      </c>
      <c r="C103" s="9">
        <v>0</v>
      </c>
      <c r="D103" s="9">
        <v>835000</v>
      </c>
      <c r="E103" s="7">
        <f t="shared" si="28"/>
        <v>835000</v>
      </c>
      <c r="F103" s="9">
        <v>334997.71000000002</v>
      </c>
      <c r="G103" s="9">
        <v>334997.71000000002</v>
      </c>
      <c r="H103" s="9">
        <f t="shared" si="24"/>
        <v>500002.29</v>
      </c>
    </row>
    <row r="104" spans="1:8">
      <c r="A104" s="15" t="s">
        <v>166</v>
      </c>
      <c r="B104" s="20" t="s">
        <v>33</v>
      </c>
      <c r="C104" s="9">
        <v>0</v>
      </c>
      <c r="D104" s="9">
        <v>1144285.45</v>
      </c>
      <c r="E104" s="7">
        <f t="shared" si="28"/>
        <v>1144285.45</v>
      </c>
      <c r="F104" s="9">
        <v>400091.28</v>
      </c>
      <c r="G104" s="9">
        <v>400091.28</v>
      </c>
      <c r="H104" s="9">
        <f t="shared" si="24"/>
        <v>744194.16999999993</v>
      </c>
    </row>
    <row r="105" spans="1:8">
      <c r="A105" s="15" t="s">
        <v>167</v>
      </c>
      <c r="B105" s="20" t="s">
        <v>34</v>
      </c>
      <c r="C105" s="9">
        <v>0</v>
      </c>
      <c r="D105" s="9">
        <v>1228384.1100000001</v>
      </c>
      <c r="E105" s="7">
        <f t="shared" si="28"/>
        <v>1228384.1100000001</v>
      </c>
      <c r="F105" s="9">
        <v>860323.19</v>
      </c>
      <c r="G105" s="9">
        <v>860323.19</v>
      </c>
      <c r="H105" s="9">
        <f t="shared" si="24"/>
        <v>368060.92000000016</v>
      </c>
    </row>
    <row r="106" spans="1:8">
      <c r="A106" s="15" t="s">
        <v>168</v>
      </c>
      <c r="B106" s="20" t="s">
        <v>35</v>
      </c>
      <c r="C106" s="9">
        <v>0</v>
      </c>
      <c r="D106" s="9">
        <v>8424015.9900000002</v>
      </c>
      <c r="E106" s="7">
        <f t="shared" si="28"/>
        <v>8424015.9900000002</v>
      </c>
      <c r="F106" s="9">
        <v>4908664.99</v>
      </c>
      <c r="G106" s="9">
        <v>4908664.99</v>
      </c>
      <c r="H106" s="9">
        <f t="shared" si="24"/>
        <v>3515351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37" t="s">
        <v>37</v>
      </c>
      <c r="B108" s="38"/>
      <c r="C108" s="8">
        <f>SUM(C109:C117)</f>
        <v>0</v>
      </c>
      <c r="D108" s="8">
        <f t="shared" ref="D108:G108" si="29">SUM(D109:D117)</f>
        <v>7982939.96</v>
      </c>
      <c r="E108" s="8">
        <f t="shared" si="29"/>
        <v>7982939.96</v>
      </c>
      <c r="F108" s="8">
        <f t="shared" si="29"/>
        <v>7143516</v>
      </c>
      <c r="G108" s="8">
        <f t="shared" si="29"/>
        <v>7143516</v>
      </c>
      <c r="H108" s="8">
        <f t="shared" si="24"/>
        <v>839423.96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>
        <v>0</v>
      </c>
      <c r="D110" s="9">
        <v>7917939.96</v>
      </c>
      <c r="E110" s="7">
        <f t="shared" si="30"/>
        <v>7917939.96</v>
      </c>
      <c r="F110" s="9">
        <v>7109766</v>
      </c>
      <c r="G110" s="9">
        <v>7109766</v>
      </c>
      <c r="H110" s="9">
        <f t="shared" si="24"/>
        <v>808173.96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>
        <v>0</v>
      </c>
      <c r="D112" s="9">
        <v>65000</v>
      </c>
      <c r="E112" s="7">
        <f t="shared" si="30"/>
        <v>65000</v>
      </c>
      <c r="F112" s="9">
        <v>33750</v>
      </c>
      <c r="G112" s="9">
        <v>33750</v>
      </c>
      <c r="H112" s="9">
        <f t="shared" si="24"/>
        <v>31250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37" t="s">
        <v>47</v>
      </c>
      <c r="B118" s="38"/>
      <c r="C118" s="8">
        <f>SUM(C119:C127)</f>
        <v>0</v>
      </c>
      <c r="D118" s="8">
        <f t="shared" ref="D118:G118" si="31">SUM(D119:D127)</f>
        <v>2006597.68</v>
      </c>
      <c r="E118" s="8">
        <f t="shared" si="31"/>
        <v>2006597.68</v>
      </c>
      <c r="F118" s="8">
        <f t="shared" si="31"/>
        <v>532156.6</v>
      </c>
      <c r="G118" s="8">
        <f t="shared" si="31"/>
        <v>532156.6</v>
      </c>
      <c r="H118" s="8">
        <f t="shared" si="24"/>
        <v>1474441.08</v>
      </c>
    </row>
    <row r="119" spans="1:8">
      <c r="A119" s="15" t="s">
        <v>177</v>
      </c>
      <c r="B119" s="20" t="s">
        <v>48</v>
      </c>
      <c r="C119" s="9">
        <v>0</v>
      </c>
      <c r="D119" s="9">
        <v>1510581.74</v>
      </c>
      <c r="E119" s="7">
        <f t="shared" ref="E119:E127" si="32">C119+D119</f>
        <v>1510581.74</v>
      </c>
      <c r="F119" s="9">
        <v>426168.56</v>
      </c>
      <c r="G119" s="9">
        <v>426168.56</v>
      </c>
      <c r="H119" s="9">
        <f t="shared" si="24"/>
        <v>1084413.18</v>
      </c>
    </row>
    <row r="120" spans="1:8">
      <c r="A120" s="15" t="s">
        <v>178</v>
      </c>
      <c r="B120" s="20" t="s">
        <v>49</v>
      </c>
      <c r="C120" s="9">
        <v>0</v>
      </c>
      <c r="D120" s="9">
        <v>140000</v>
      </c>
      <c r="E120" s="7">
        <f t="shared" si="32"/>
        <v>140000</v>
      </c>
      <c r="F120" s="9">
        <v>93489.04</v>
      </c>
      <c r="G120" s="9">
        <v>93489.04</v>
      </c>
      <c r="H120" s="9">
        <f t="shared" si="24"/>
        <v>46510.960000000006</v>
      </c>
    </row>
    <row r="121" spans="1:8">
      <c r="A121" s="15" t="s">
        <v>179</v>
      </c>
      <c r="B121" s="20" t="s">
        <v>50</v>
      </c>
      <c r="C121" s="9">
        <v>0</v>
      </c>
      <c r="D121" s="9">
        <v>68488</v>
      </c>
      <c r="E121" s="7">
        <f t="shared" si="32"/>
        <v>68488</v>
      </c>
      <c r="F121" s="9">
        <v>0</v>
      </c>
      <c r="G121" s="9">
        <v>0</v>
      </c>
      <c r="H121" s="9">
        <f t="shared" si="24"/>
        <v>68488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>
        <v>0</v>
      </c>
      <c r="D124" s="9">
        <v>287527.94</v>
      </c>
      <c r="E124" s="7">
        <f t="shared" si="32"/>
        <v>287527.94</v>
      </c>
      <c r="F124" s="9">
        <v>12499</v>
      </c>
      <c r="G124" s="9">
        <v>12499</v>
      </c>
      <c r="H124" s="9">
        <f t="shared" si="24"/>
        <v>275028.94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37" t="s">
        <v>57</v>
      </c>
      <c r="B128" s="38"/>
      <c r="C128" s="8">
        <f>SUM(C129:C131)</f>
        <v>0</v>
      </c>
      <c r="D128" s="8">
        <f t="shared" ref="D128:G128" si="33">SUM(D129:D131)</f>
        <v>2301527.61</v>
      </c>
      <c r="E128" s="8">
        <f t="shared" si="33"/>
        <v>2301527.61</v>
      </c>
      <c r="F128" s="8">
        <f t="shared" si="33"/>
        <v>579341.16</v>
      </c>
      <c r="G128" s="8">
        <f t="shared" si="33"/>
        <v>579341.16</v>
      </c>
      <c r="H128" s="8">
        <f t="shared" si="24"/>
        <v>1722186.4499999997</v>
      </c>
    </row>
    <row r="129" spans="1:8">
      <c r="A129" s="15" t="s">
        <v>186</v>
      </c>
      <c r="B129" s="20" t="s">
        <v>58</v>
      </c>
      <c r="C129" s="9">
        <v>0</v>
      </c>
      <c r="D129" s="9">
        <v>1527.61</v>
      </c>
      <c r="E129" s="7">
        <f t="shared" ref="E129:E131" si="34">C129+D129</f>
        <v>1527.61</v>
      </c>
      <c r="F129" s="9">
        <v>0</v>
      </c>
      <c r="G129" s="9">
        <v>0</v>
      </c>
      <c r="H129" s="9">
        <f t="shared" si="24"/>
        <v>1527.61</v>
      </c>
    </row>
    <row r="130" spans="1:8">
      <c r="A130" s="15" t="s">
        <v>187</v>
      </c>
      <c r="B130" s="20" t="s">
        <v>59</v>
      </c>
      <c r="C130" s="9">
        <v>0</v>
      </c>
      <c r="D130" s="9">
        <v>2300000</v>
      </c>
      <c r="E130" s="7">
        <f t="shared" si="34"/>
        <v>2300000</v>
      </c>
      <c r="F130" s="9">
        <v>579341.16</v>
      </c>
      <c r="G130" s="9">
        <v>579341.16</v>
      </c>
      <c r="H130" s="9">
        <f t="shared" si="24"/>
        <v>1720658.8399999999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37" t="s">
        <v>61</v>
      </c>
      <c r="B132" s="38"/>
      <c r="C132" s="8">
        <f>SUM(C133:C140)</f>
        <v>0</v>
      </c>
      <c r="D132" s="8">
        <f t="shared" ref="D132:G132" si="35">SUM(D133:D140)</f>
        <v>3100000</v>
      </c>
      <c r="E132" s="8">
        <f t="shared" si="35"/>
        <v>3100000</v>
      </c>
      <c r="F132" s="8">
        <f t="shared" si="35"/>
        <v>0</v>
      </c>
      <c r="G132" s="8">
        <f t="shared" si="35"/>
        <v>0</v>
      </c>
      <c r="H132" s="8">
        <f t="shared" si="24"/>
        <v>3100000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>
        <v>0</v>
      </c>
      <c r="D137" s="9">
        <v>3100000</v>
      </c>
      <c r="E137" s="7">
        <f t="shared" si="36"/>
        <v>3100000</v>
      </c>
      <c r="F137" s="9">
        <v>0</v>
      </c>
      <c r="G137" s="9">
        <v>0</v>
      </c>
      <c r="H137" s="9">
        <f t="shared" si="24"/>
        <v>3100000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37" t="s">
        <v>70</v>
      </c>
      <c r="B141" s="38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37" t="s">
        <v>74</v>
      </c>
      <c r="B145" s="38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39" t="s">
        <v>83</v>
      </c>
      <c r="B154" s="40"/>
      <c r="C154" s="8">
        <f>C4+C79</f>
        <v>220576496.67000002</v>
      </c>
      <c r="D154" s="8">
        <f t="shared" ref="D154:H154" si="42">D4+D79</f>
        <v>133690175.86999999</v>
      </c>
      <c r="E154" s="8">
        <f t="shared" si="42"/>
        <v>354266672.53999996</v>
      </c>
      <c r="F154" s="8">
        <f t="shared" si="42"/>
        <v>155563496.69999999</v>
      </c>
      <c r="G154" s="8">
        <f t="shared" si="42"/>
        <v>155563496.69999999</v>
      </c>
      <c r="H154" s="8">
        <f t="shared" si="42"/>
        <v>198703175.84000003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  <row r="157" spans="1:8" s="42" customFormat="1">
      <c r="A157" s="41" t="s">
        <v>208</v>
      </c>
      <c r="B157" s="41"/>
      <c r="C157" s="41"/>
      <c r="D157" s="41"/>
      <c r="E157" s="41"/>
    </row>
    <row r="158" spans="1:8" s="42" customFormat="1"/>
    <row r="159" spans="1:8" s="42" customFormat="1"/>
    <row r="160" spans="1:8" s="42" customFormat="1"/>
    <row r="161" spans="2:8" s="42" customFormat="1"/>
    <row r="162" spans="2:8" s="42" customFormat="1">
      <c r="B162" s="43" t="s">
        <v>209</v>
      </c>
      <c r="C162" s="44"/>
      <c r="D162" s="44"/>
      <c r="E162" s="45" t="s">
        <v>210</v>
      </c>
      <c r="F162" s="45"/>
      <c r="G162" s="45"/>
      <c r="H162" s="45"/>
    </row>
    <row r="163" spans="2:8" s="42" customFormat="1">
      <c r="B163" s="44" t="s">
        <v>211</v>
      </c>
      <c r="C163" s="44"/>
      <c r="D163" s="44"/>
      <c r="E163" s="46" t="s">
        <v>212</v>
      </c>
      <c r="F163" s="46"/>
      <c r="G163" s="46"/>
      <c r="H163" s="46"/>
    </row>
    <row r="164" spans="2:8" s="42" customFormat="1"/>
  </sheetData>
  <mergeCells count="28">
    <mergeCell ref="A157:E157"/>
    <mergeCell ref="E162:H162"/>
    <mergeCell ref="E163:H163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2017-04-18T18:51:15Z</cp:lastPrinted>
  <dcterms:created xsi:type="dcterms:W3CDTF">2017-01-11T17:22:36Z</dcterms:created>
  <dcterms:modified xsi:type="dcterms:W3CDTF">2017-10-18T22:07:38Z</dcterms:modified>
</cp:coreProperties>
</file>