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NDM" sheetId="1" r:id="rId1"/>
  </sheets>
  <definedNames>
    <definedName name="_xlnm.Print_Area" localSheetId="0">NDM!$A$1:$L$538</definedName>
  </definedNames>
  <calcPr calcId="145621"/>
</workbook>
</file>

<file path=xl/calcChain.xml><?xml version="1.0" encoding="utf-8"?>
<calcChain xmlns="http://schemas.openxmlformats.org/spreadsheetml/2006/main">
  <c r="E528" i="1" l="1"/>
  <c r="D528" i="1"/>
  <c r="C528" i="1"/>
  <c r="D515" i="1"/>
  <c r="E508" i="1"/>
  <c r="E517" i="1" s="1"/>
  <c r="E489" i="1"/>
  <c r="D479" i="1"/>
  <c r="E475" i="1"/>
  <c r="E481" i="1" s="1"/>
  <c r="E468" i="1"/>
  <c r="C454" i="1"/>
  <c r="C449" i="1"/>
  <c r="C455" i="1" s="1"/>
  <c r="E442" i="1"/>
  <c r="E443" i="1" s="1"/>
  <c r="D442" i="1"/>
  <c r="C442" i="1"/>
  <c r="C443" i="1" s="1"/>
  <c r="E414" i="1"/>
  <c r="D414" i="1"/>
  <c r="D443" i="1" s="1"/>
  <c r="C414" i="1"/>
  <c r="D408" i="1"/>
  <c r="E407" i="1"/>
  <c r="D407" i="1"/>
  <c r="C407" i="1"/>
  <c r="C408" i="1" s="1"/>
  <c r="E376" i="1"/>
  <c r="D376" i="1"/>
  <c r="C376" i="1"/>
  <c r="C355" i="1"/>
  <c r="C260" i="1"/>
  <c r="C258" i="1"/>
  <c r="C261" i="1" s="1"/>
  <c r="C251" i="1"/>
  <c r="C252" i="1" s="1"/>
  <c r="C250" i="1"/>
  <c r="C244" i="1"/>
  <c r="C243" i="1"/>
  <c r="C238" i="1"/>
  <c r="C239" i="1" s="1"/>
  <c r="C234" i="1"/>
  <c r="C235" i="1" s="1"/>
  <c r="C231" i="1"/>
  <c r="C228" i="1"/>
  <c r="C226" i="1"/>
  <c r="C229" i="1" s="1"/>
  <c r="C213" i="1"/>
  <c r="C206" i="1"/>
  <c r="C199" i="1"/>
  <c r="C192" i="1"/>
  <c r="F185" i="1"/>
  <c r="E185" i="1"/>
  <c r="D185" i="1"/>
  <c r="C185" i="1"/>
  <c r="C168" i="1"/>
  <c r="C159" i="1"/>
  <c r="E152" i="1"/>
  <c r="D152" i="1"/>
  <c r="C152" i="1"/>
  <c r="D141" i="1"/>
  <c r="C141" i="1"/>
  <c r="C118" i="1"/>
  <c r="E84" i="1"/>
  <c r="E142" i="1" s="1"/>
  <c r="D84" i="1"/>
  <c r="D142" i="1" s="1"/>
  <c r="C84" i="1"/>
  <c r="C142" i="1" s="1"/>
  <c r="C70" i="1"/>
  <c r="C62" i="1"/>
  <c r="C53" i="1"/>
  <c r="F41" i="1"/>
  <c r="E41" i="1"/>
  <c r="D41" i="1"/>
  <c r="C41" i="1"/>
  <c r="E33" i="1"/>
  <c r="D33" i="1"/>
  <c r="C33" i="1"/>
  <c r="E22" i="1"/>
  <c r="C22" i="1"/>
  <c r="C240" i="1" l="1"/>
  <c r="C253" i="1" s="1"/>
</calcChain>
</file>

<file path=xl/sharedStrings.xml><?xml version="1.0" encoding="utf-8"?>
<sst xmlns="http://schemas.openxmlformats.org/spreadsheetml/2006/main" count="562" uniqueCount="403">
  <si>
    <t xml:space="preserve">NOTAS A LOS ESTADOS FINANCIEROS </t>
  </si>
  <si>
    <t>Al 30 de Junio del 2017</t>
  </si>
  <si>
    <t>Ente Público:</t>
  </si>
  <si>
    <t>INSTITUTO ESTATAL DE LA CULTURA</t>
  </si>
  <si>
    <t>NOTAS DE DESGLOSE</t>
  </si>
  <si>
    <t>I) NOTAS AL ESTADO DE SITUACIÓN FINANCIERA</t>
  </si>
  <si>
    <t>ACTIVO</t>
  </si>
  <si>
    <t>* EFECTIVO Y EQUIVALENTES</t>
  </si>
  <si>
    <t>ESF-01 FONDOS C/INVERSIONES FINANCIERAS</t>
  </si>
  <si>
    <t>MONTO</t>
  </si>
  <si>
    <t>TIPO</t>
  </si>
  <si>
    <t>MONTO PARCIAL</t>
  </si>
  <si>
    <t>Inversiones a 3 meses</t>
  </si>
  <si>
    <t>Inversiones mayores a 3 meses hasta 12.</t>
  </si>
  <si>
    <t>INVERSIONES A LP</t>
  </si>
  <si>
    <t>* DERECHOSA RECIBIR EFECTIVO Y EQUIVALENTES Y BIENES O SERVICIOS A RECIBIR</t>
  </si>
  <si>
    <t>ESF-02 INGRESOS P/RECUPERAR</t>
  </si>
  <si>
    <t>2016</t>
  </si>
  <si>
    <t>2015</t>
  </si>
  <si>
    <t>CUENTAS POR COBRAR A ENTIDADES FEDERATIVAS Y MUNICIPIOS</t>
  </si>
  <si>
    <t>OTRAS CUENTAS POR COBRAR</t>
  </si>
  <si>
    <t>ESF-03 DEUDORES P/RECUPERAR</t>
  </si>
  <si>
    <t>90 DIAS</t>
  </si>
  <si>
    <t>180 DIAS</t>
  </si>
  <si>
    <t>365 DIAS</t>
  </si>
  <si>
    <t>DEUDORES PENDIENTES POR RECUPERAR</t>
  </si>
  <si>
    <t>DEUDORES POR ANTICIPOS</t>
  </si>
  <si>
    <t>* BIENES DISPONIBLES PARA SU TRANSFORMACIÓN O CONSUMO.</t>
  </si>
  <si>
    <t>ESF-05 INVENTARIO Y ALMACENES</t>
  </si>
  <si>
    <t>METODO</t>
  </si>
  <si>
    <t>ALMACEN MUSEO DIEGO RIVERA</t>
  </si>
  <si>
    <t>INVENTARIOS PERIODICOS</t>
  </si>
  <si>
    <t>ALMACEN MUSEO DEL PUEBLO</t>
  </si>
  <si>
    <t>ALMACEN MUSEO JOSE Y TOMAS CHAVEZ</t>
  </si>
  <si>
    <t>ALMACEN SALA EXH. LA RANA</t>
  </si>
  <si>
    <t>ALMACEN EDITORIAL</t>
  </si>
  <si>
    <t>BIENES MUEBLES EN TRÁNSITO</t>
  </si>
  <si>
    <t xml:space="preserve">* INVERSIONES FINANCIERAS. </t>
  </si>
  <si>
    <t>ESF-06 FIDEICOMISOS, MANDATOS Y CONTRATOS ANALOGOS</t>
  </si>
  <si>
    <t>CARACTERISTICAS</t>
  </si>
  <si>
    <t>NOMBRE DE FIDEICOMIS0O</t>
  </si>
  <si>
    <t>OBJETO</t>
  </si>
  <si>
    <t xml:space="preserve">1213175110  FIDEICOMISO GASTO CORRIENTE      </t>
  </si>
  <si>
    <t xml:space="preserve">1213175120  FIDEICOMISO GASTO CAPITAL        </t>
  </si>
  <si>
    <t xml:space="preserve">1213402002  FIDEICOMISO NO EMPRE             </t>
  </si>
  <si>
    <t>ESF-07 PARTICIPACIONES Y APORTACIONES DE CAPITAL</t>
  </si>
  <si>
    <t>EMPRESA/OPDES</t>
  </si>
  <si>
    <t>PARTICIPACIONES Y APORTACIONES DE CAPITAL</t>
  </si>
  <si>
    <t>* BIENES MUEBLES, INMUEBLES E INTAGIBLES</t>
  </si>
  <si>
    <t>ESF-08 BIENES MUEBLES E INMUEBLES</t>
  </si>
  <si>
    <t>SALDO INICIAL</t>
  </si>
  <si>
    <t>SALDO FINAL</t>
  </si>
  <si>
    <t>FLUJO</t>
  </si>
  <si>
    <t>CRITERIO</t>
  </si>
  <si>
    <t xml:space="preserve">TERRENOS A VALOR HISTORICO       </t>
  </si>
  <si>
    <t xml:space="preserve">                   </t>
  </si>
  <si>
    <t xml:space="preserve">EDIFICIOS NO HABITACIONALES      </t>
  </si>
  <si>
    <t xml:space="preserve">EDIFICIOS A VALOR HISTORICO      </t>
  </si>
  <si>
    <t xml:space="preserve">EDIFICACIÓN NO HABITACIONAL      </t>
  </si>
  <si>
    <t xml:space="preserve">TRABAJOS DE ACABADOS             </t>
  </si>
  <si>
    <t xml:space="preserve">EDIFICIO NO HABITACIONAL         </t>
  </si>
  <si>
    <t xml:space="preserve">Trabajos de acabados             </t>
  </si>
  <si>
    <t xml:space="preserve">BIENES INMUEBLES, INFRAESTRUCTURA     </t>
  </si>
  <si>
    <t xml:space="preserve">MUEBLES DE OFICINA Y             </t>
  </si>
  <si>
    <t xml:space="preserve">MUEBLES OFNA Y ESTA              </t>
  </si>
  <si>
    <t xml:space="preserve">MUEBLES, EXCEPTO DE              </t>
  </si>
  <si>
    <t xml:space="preserve">EQUIPO DE CÓMPUTO Y              </t>
  </si>
  <si>
    <t xml:space="preserve">OTROS MOBILIARIOS Y              </t>
  </si>
  <si>
    <t xml:space="preserve">EQUIPO Y APARATOS AU             </t>
  </si>
  <si>
    <t xml:space="preserve">CÁMARAS FOTOGRÁFICAS             </t>
  </si>
  <si>
    <t xml:space="preserve">OTRO MOBILIARIO Y EQ             </t>
  </si>
  <si>
    <t xml:space="preserve">EQUIPO MÉDICO Y DE L             </t>
  </si>
  <si>
    <t xml:space="preserve">AUTOMÓVILES Y CAMIONES 2011      </t>
  </si>
  <si>
    <t xml:space="preserve">AUTOMÓVILES Y CAMIONES 2010      </t>
  </si>
  <si>
    <t xml:space="preserve">CARROCERÍAS Y REMOLQUES 2011     </t>
  </si>
  <si>
    <t xml:space="preserve">CARROCERÍAS Y REMOLQUES 2010     </t>
  </si>
  <si>
    <t>OTROS EQUIPOS DE TRANSPORTES 2011</t>
  </si>
  <si>
    <t xml:space="preserve">EQUIPO DE DEFENSA Y              </t>
  </si>
  <si>
    <t xml:space="preserve">MAQUINARIA Y EQUIPO              </t>
  </si>
  <si>
    <t xml:space="preserve">SISTEMAS DE AIRE ACO             </t>
  </si>
  <si>
    <t xml:space="preserve">EQUIPO DE COMUNICACI             </t>
  </si>
  <si>
    <t xml:space="preserve">EQUIPOS DE GENERACI              </t>
  </si>
  <si>
    <t xml:space="preserve">EQUIPOS DE GENERACIÓ             </t>
  </si>
  <si>
    <t xml:space="preserve">HERRAMIENTAS Y MÁQUI             </t>
  </si>
  <si>
    <t xml:space="preserve">OTROS EQUIPOS 2011               </t>
  </si>
  <si>
    <t xml:space="preserve">OTROS EQUIPOS 2010               </t>
  </si>
  <si>
    <t xml:space="preserve">BIENES MUEBLES EN TRÁNSITO       </t>
  </si>
  <si>
    <t xml:space="preserve">BIENES ARTÍSTICOS,               </t>
  </si>
  <si>
    <t xml:space="preserve">BIENES MUEBLES                        </t>
  </si>
  <si>
    <t xml:space="preserve">D.A EDIFICIOS Y LOCALES          </t>
  </si>
  <si>
    <t xml:space="preserve">DEP. ACUM. DE EDIFIC             </t>
  </si>
  <si>
    <t xml:space="preserve">EPO. DE COMPUTO Y DE             </t>
  </si>
  <si>
    <t xml:space="preserve">EQUIPOS Y APARATOS A             </t>
  </si>
  <si>
    <t xml:space="preserve">CAMARAS FOTOGRAFICAS             </t>
  </si>
  <si>
    <t xml:space="preserve">OTRO MOBILIARIO Y EP             </t>
  </si>
  <si>
    <t xml:space="preserve">OTROS EQUIPOS DE TRANSPORTE 2010 </t>
  </si>
  <si>
    <t xml:space="preserve">EQUIPO DE DEFENSA Y SEGURIDAD    </t>
  </si>
  <si>
    <t xml:space="preserve">DEPRECIACIÓN y DETERIORO ACUM.        </t>
  </si>
  <si>
    <t>ESF-09 INTANGIBLES Y DIFERIDOS</t>
  </si>
  <si>
    <t>ACTIVOS INTANGIBLES</t>
  </si>
  <si>
    <t>ACTIVOS DIFERIDOS</t>
  </si>
  <si>
    <t>DEPRECIACIÓN, DETERIORO Y AMORTIZACIÓN ACUMULADA DE BIENES</t>
  </si>
  <si>
    <t>ESF-10   ESTIMACIONES Y DETERIOROS</t>
  </si>
  <si>
    <t>ESTIMACIÓN POR PÉRDIDA O DETERIORO DE ACTIVOS NO CIRCULANTES</t>
  </si>
  <si>
    <t>ESF-11 OTROS ACTIVOS</t>
  </si>
  <si>
    <t>CARACTERÍSTICAS</t>
  </si>
  <si>
    <t>PASIVO</t>
  </si>
  <si>
    <t>ESF-12 CUENTAS Y DOCUMENTOS POR PAGAR</t>
  </si>
  <si>
    <t>EM/RF</t>
  </si>
  <si>
    <t xml:space="preserve">INTERESES POR PAGAR DE CONVENIOS </t>
  </si>
  <si>
    <t xml:space="preserve">ISR OTRAS RETENCIONES A PAGAR    </t>
  </si>
  <si>
    <t xml:space="preserve">DIVO 5% AL MILLAR                </t>
  </si>
  <si>
    <t xml:space="preserve">CAP 2%                           </t>
  </si>
  <si>
    <t xml:space="preserve">PENDIENTES DE APLICAR            </t>
  </si>
  <si>
    <t xml:space="preserve">CXP A GEG                        </t>
  </si>
  <si>
    <t xml:space="preserve">ACREEDORES VARIOS                </t>
  </si>
  <si>
    <t xml:space="preserve">TAQUILLA FIC FORUM LEON </t>
  </si>
  <si>
    <t>FIARCA ADEUDO NÓMINA</t>
  </si>
  <si>
    <t xml:space="preserve">PASIVOS CHEQUES CANCELADOS       </t>
  </si>
  <si>
    <t>ESF-13 OTROS PASIVOS DIFERIDOS A CORTO PLAZO</t>
  </si>
  <si>
    <t>NATURALEZA</t>
  </si>
  <si>
    <t>OTROS PASIVOS DIFERIDOS A CORTO PLAZO</t>
  </si>
  <si>
    <t>ESF-13 FONDOS Y BIENES DE TERCEROS EN GARANTÍA Y/O ADMINISTRACIÓN A CORTO PLAZO</t>
  </si>
  <si>
    <t>FONDOS Y BIENES DE TERCEROS EN GARANTÍA Y/O ADMINISTRACIÓN CP</t>
  </si>
  <si>
    <t>ESF-13 PASIVO DIFERIDO A LARGO PLAZO</t>
  </si>
  <si>
    <t>PASIVOS DIFERIDOS A LARGO PLAZO</t>
  </si>
  <si>
    <t>ESF-14 OTROS PASIVOS CIRCULANTES</t>
  </si>
  <si>
    <t>OTROS PASIVOS CIRCULANTES</t>
  </si>
  <si>
    <t>II) NOTAS AL ESTADO DE ACTIVIDADES</t>
  </si>
  <si>
    <t>INGRESOS DE GESTIÓN</t>
  </si>
  <si>
    <t>ERA-01 INGRESOS</t>
  </si>
  <si>
    <t>NOTA</t>
  </si>
  <si>
    <t xml:space="preserve">POR ARRENDA., EXPLO              </t>
  </si>
  <si>
    <t xml:space="preserve">TAQUILLAS                        </t>
  </si>
  <si>
    <t xml:space="preserve">CAMARA                           </t>
  </si>
  <si>
    <t xml:space="preserve">PRESENTACIONES                   </t>
  </si>
  <si>
    <t xml:space="preserve">PRESENTACIONES GRAVADAS          </t>
  </si>
  <si>
    <t xml:space="preserve">Produc. Derivados del Uso y Aprov.      </t>
  </si>
  <si>
    <t xml:space="preserve">POR CONCEPTO DE CURSOS OTROS     </t>
  </si>
  <si>
    <t xml:space="preserve">Otros Productos que Generan Ing.        </t>
  </si>
  <si>
    <t xml:space="preserve">Productos de Tipo Corriente             </t>
  </si>
  <si>
    <t xml:space="preserve">SANCIONES                        </t>
  </si>
  <si>
    <t xml:space="preserve">Multas                                  </t>
  </si>
  <si>
    <t xml:space="preserve">OTROS INGRESOS                   </t>
  </si>
  <si>
    <t xml:space="preserve">RECURSOS INTERINSTITUCIONALES    </t>
  </si>
  <si>
    <t xml:space="preserve">Otros Aprovechamientos                  </t>
  </si>
  <si>
    <t xml:space="preserve">Aprovechamientos de Tipo Corriente      </t>
  </si>
  <si>
    <t xml:space="preserve">VENTA DE LIBROS                  </t>
  </si>
  <si>
    <t xml:space="preserve">VENTA DE ARTICULOS GRAVADOS      </t>
  </si>
  <si>
    <t xml:space="preserve">Ingr.Vta de Bienes/Servicios Org.       </t>
  </si>
  <si>
    <t xml:space="preserve">Ingresos por Venta de Bienes y Serv     </t>
  </si>
  <si>
    <t xml:space="preserve">INGRESOS DE GESTION                          </t>
  </si>
  <si>
    <t xml:space="preserve">AYUD Y S OTROS CONVE  </t>
  </si>
  <si>
    <t xml:space="preserve">CONVENIO EROGACIONES FINANCIERAS </t>
  </si>
  <si>
    <t xml:space="preserve">Convenios                               </t>
  </si>
  <si>
    <t xml:space="preserve">Participaciones y Aportaciones          </t>
  </si>
  <si>
    <t xml:space="preserve">SERVICIOS PERSONALES             </t>
  </si>
  <si>
    <t xml:space="preserve">MATERIALES Y SUMINISTROS         </t>
  </si>
  <si>
    <t xml:space="preserve">SERVICIOS GENERALES              </t>
  </si>
  <si>
    <t xml:space="preserve">AYUDAS Y SUBSIDIOS               </t>
  </si>
  <si>
    <t xml:space="preserve">INVERSIÓN FINANCIERA Y OTRAS     </t>
  </si>
  <si>
    <t xml:space="preserve">Trans. Internas y Asig. al Secto        </t>
  </si>
  <si>
    <t xml:space="preserve">Transferencias, Asignaciones, Subs.     </t>
  </si>
  <si>
    <t xml:space="preserve">PARTICIPACIONES, APORTACIONES                </t>
  </si>
  <si>
    <t>ERA-02 OTROS INGRESOS Y BENEFICIOS</t>
  </si>
  <si>
    <t xml:space="preserve">Int.Ganados de Val.,Créditos, Bonos     </t>
  </si>
  <si>
    <t xml:space="preserve">Ingresos Financieros                    </t>
  </si>
  <si>
    <t xml:space="preserve">Otros Ingresos y Beneficios Varios      </t>
  </si>
  <si>
    <t>GASTOS Y OTRAS PÉRDIDAS</t>
  </si>
  <si>
    <t>ERA-03 GASTOS</t>
  </si>
  <si>
    <t>%GASTO</t>
  </si>
  <si>
    <t>EXPLICACION</t>
  </si>
  <si>
    <t xml:space="preserve">SUELDOS BASE AL PERS             </t>
  </si>
  <si>
    <t>HONORARIOS ASIMILABLES A SALARIOS</t>
  </si>
  <si>
    <t>SUELDOS BASE AL PERSONAL EVENTUAL</t>
  </si>
  <si>
    <t xml:space="preserve">PRIMAS POR AÑOS DE S             </t>
  </si>
  <si>
    <t xml:space="preserve">PRIMAS DE VACAS., D              </t>
  </si>
  <si>
    <t xml:space="preserve">HORAS EXTRAORDINARIAS            </t>
  </si>
  <si>
    <t xml:space="preserve">COMPENSACIONES                   </t>
  </si>
  <si>
    <t xml:space="preserve">APORTACIONES DE SEGURIDAD SOCIAL </t>
  </si>
  <si>
    <t>SEGUROS MÚLTIPLES</t>
  </si>
  <si>
    <t xml:space="preserve">SEGURO DE RETIRO (AP             </t>
  </si>
  <si>
    <t xml:space="preserve">PRESTACIONES CONTRACTUALES       </t>
  </si>
  <si>
    <t xml:space="preserve">APOYOS A LA CAPACITA             </t>
  </si>
  <si>
    <t xml:space="preserve">OTRAS PRESTACIONES S             </t>
  </si>
  <si>
    <t>ESTIMULOS</t>
  </si>
  <si>
    <t xml:space="preserve">MATERIALES Y ÚTILES DE OFICINA   </t>
  </si>
  <si>
    <t xml:space="preserve">MATERIALES Y UTILES              </t>
  </si>
  <si>
    <t xml:space="preserve">MAT.,UTILES Y EQUIPO             </t>
  </si>
  <si>
    <t xml:space="preserve">MATERIAL IMPRESO E I             </t>
  </si>
  <si>
    <t xml:space="preserve">MATERIAL DE LIMPIEZA             </t>
  </si>
  <si>
    <t xml:space="preserve">MATERIALES Y ÚTILES DE ENSEÑANZA </t>
  </si>
  <si>
    <t xml:space="preserve">ALIMENTACIÓN DE PERSONAS         </t>
  </si>
  <si>
    <t xml:space="preserve">UTENSILIOS PARA EL S             </t>
  </si>
  <si>
    <t xml:space="preserve">MERCANCÍAS PARA SU C             </t>
  </si>
  <si>
    <t xml:space="preserve">CEMENTO Y PRODUCTOS DE CONCRETO  </t>
  </si>
  <si>
    <t xml:space="preserve">MADERA Y PRODUCTOS DE MADERA     </t>
  </si>
  <si>
    <t xml:space="preserve">VIDRIO Y PRODUCTOS DE VIDRIO     </t>
  </si>
  <si>
    <t xml:space="preserve">MATERIAL ELECTRICO Y ELECTRONICO </t>
  </si>
  <si>
    <t xml:space="preserve">ARTICULOS METALICOS              </t>
  </si>
  <si>
    <t xml:space="preserve">MATERIALES COMPLEMENTARIOS       </t>
  </si>
  <si>
    <t xml:space="preserve">OTROS MATERIALES Y A             </t>
  </si>
  <si>
    <t xml:space="preserve">MEDICINAS Y PRODUCTO             </t>
  </si>
  <si>
    <t xml:space="preserve">MATERIALES, ACCESOR              </t>
  </si>
  <si>
    <t xml:space="preserve">OTROS PRODUCTOS QUÍMICOS         </t>
  </si>
  <si>
    <t xml:space="preserve">COMBUSTIBLES, LUBRI              </t>
  </si>
  <si>
    <t xml:space="preserve">VESTUARIOS Y UNIFORMES           </t>
  </si>
  <si>
    <t xml:space="preserve">PRENDAS DE PROTECCIÓN            </t>
  </si>
  <si>
    <t xml:space="preserve">PRODUCTOS TEXTILES               </t>
  </si>
  <si>
    <t xml:space="preserve">HERRAMIENTAS MENORES </t>
  </si>
  <si>
    <t xml:space="preserve">REFACCIONES, ACCESO              </t>
  </si>
  <si>
    <t xml:space="preserve">REF. A. EQ. EDU Y R </t>
  </si>
  <si>
    <t xml:space="preserve">REFACCIONES Y ACCESO             </t>
  </si>
  <si>
    <t>REF. MAQ. Y O. EQ.</t>
  </si>
  <si>
    <t xml:space="preserve">REF. OT. BIE. MUEB.              </t>
  </si>
  <si>
    <t xml:space="preserve">SERVICIO DE ENERGÍA ELÉCTRICA    </t>
  </si>
  <si>
    <t xml:space="preserve">SERVICIO DE AGUA POTABLE         </t>
  </si>
  <si>
    <t xml:space="preserve">TELEFONÍA TRADICIONAL            </t>
  </si>
  <si>
    <t xml:space="preserve">TELEFONÍA CELULAR                </t>
  </si>
  <si>
    <t xml:space="preserve">SERV. ACCESO A INTE </t>
  </si>
  <si>
    <t>SERVICIOS POSTALES Y TELEGRAFICOS</t>
  </si>
  <si>
    <t xml:space="preserve">ARRE. M. Y EQ. EDU </t>
  </si>
  <si>
    <t xml:space="preserve">ARRENDAMIENTO DE EQU             </t>
  </si>
  <si>
    <t>ARRE. ACT. INTANG</t>
  </si>
  <si>
    <t xml:space="preserve">OTROS ARRENDAMIENTOS             </t>
  </si>
  <si>
    <t xml:space="preserve">CAPACITACIÓN                     </t>
  </si>
  <si>
    <t xml:space="preserve">SERVS. APOYO ADMVO.              </t>
  </si>
  <si>
    <t xml:space="preserve">SERVICIOS DE VIGILANCIA          </t>
  </si>
  <si>
    <t>SERVICIOS FINANCIEROS Y BANCARIOS</t>
  </si>
  <si>
    <t xml:space="preserve">SEGUROS DE BIENES PATRIMONIALES  </t>
  </si>
  <si>
    <t xml:space="preserve">FLETES Y MANIOBRAS  </t>
  </si>
  <si>
    <t xml:space="preserve">CONSERV. Y MANTENIMI </t>
  </si>
  <si>
    <t xml:space="preserve">INST., REPAR. MTTO.              </t>
  </si>
  <si>
    <t xml:space="preserve">INST., REPAR. Y MTT              </t>
  </si>
  <si>
    <t xml:space="preserve">REPAR. Y MTTO. DE EQ             </t>
  </si>
  <si>
    <t xml:space="preserve">INST., REP. Y MTTO. </t>
  </si>
  <si>
    <t xml:space="preserve">SERVICIOS DE LIMPIEZ             </t>
  </si>
  <si>
    <t xml:space="preserve">SERVICIOS DE JARDINE             </t>
  </si>
  <si>
    <t xml:space="preserve">DIFUSIÓN POR RADIO,      </t>
  </si>
  <si>
    <t xml:space="preserve">DIF. POR MEDIOS ALTE             </t>
  </si>
  <si>
    <t xml:space="preserve">SERVICIO DE REVELADO             </t>
  </si>
  <si>
    <t xml:space="preserve">SERV. CRE INTERNET </t>
  </si>
  <si>
    <t xml:space="preserve">PASAJES AEREOS                   </t>
  </si>
  <si>
    <t xml:space="preserve">PASAJES TERRESTRES               </t>
  </si>
  <si>
    <t xml:space="preserve">VIATICOS EN EL PAIS              </t>
  </si>
  <si>
    <t xml:space="preserve">SERVICIOS INTEGRALES             </t>
  </si>
  <si>
    <t>GASTOS DE ORDEN SOCIAL Y CULTURAL</t>
  </si>
  <si>
    <t xml:space="preserve">EXPOSICIONES </t>
  </si>
  <si>
    <t xml:space="preserve">GASTOS  DE REPRESENTACION        </t>
  </si>
  <si>
    <t xml:space="preserve">OTROS IMPUESTOS Y DERECHOS       </t>
  </si>
  <si>
    <t xml:space="preserve">IMPUESTO DE NOMINA               </t>
  </si>
  <si>
    <t>TRANSFERENCIAS DE GASTO CORRIENTE</t>
  </si>
  <si>
    <t>TRANSFERENCIAS A GASTO DE CAPITAL</t>
  </si>
  <si>
    <t xml:space="preserve">PAGOS DE DEFUNCIÓN               </t>
  </si>
  <si>
    <t xml:space="preserve">BECAS O. AYUDA                   </t>
  </si>
  <si>
    <t xml:space="preserve">AYUDA SOC. CIENT.                </t>
  </si>
  <si>
    <t xml:space="preserve">AYUDA SOC. CULT.                 </t>
  </si>
  <si>
    <t xml:space="preserve">JUBILACIONES                     </t>
  </si>
  <si>
    <t xml:space="preserve">PÉRDIDAS POR PARTICI             </t>
  </si>
  <si>
    <t>DIFERENCIA POR REDONDEO</t>
  </si>
  <si>
    <t>III) NOTAS AL ESTADO DE VARIACIÓN A LA HACIEDA PÚBLICA</t>
  </si>
  <si>
    <t>VHP-01 PATRIMONIO CONTRIBUIDO</t>
  </si>
  <si>
    <t>MODIFICACION</t>
  </si>
  <si>
    <t xml:space="preserve">ACTUALIZACION OBRAS DE ARTE T.C. </t>
  </si>
  <si>
    <t xml:space="preserve">BIENES MUEBLES E INMUEBLES       </t>
  </si>
  <si>
    <t xml:space="preserve">OBRA PÚBLICA                     </t>
  </si>
  <si>
    <t xml:space="preserve">FAFEF OBRA PÚBLICA               </t>
  </si>
  <si>
    <t xml:space="preserve">CONVENIO BIENES MEBL             </t>
  </si>
  <si>
    <t xml:space="preserve">CONVENIO OBRA PUBLICA            </t>
  </si>
  <si>
    <t xml:space="preserve">MUNICIPAL DEL EJERCI             </t>
  </si>
  <si>
    <t xml:space="preserve">FAFEF  EJE ANT OBRA PÚBLICA      </t>
  </si>
  <si>
    <t xml:space="preserve">BIENES MUEBLES FEDERAL           </t>
  </si>
  <si>
    <t xml:space="preserve">OBRA PÚBLICA EJER ANTERIORES     </t>
  </si>
  <si>
    <t xml:space="preserve">ESTATALES DE EJERCIC             </t>
  </si>
  <si>
    <t xml:space="preserve">ESTATALES EJE ANT BIENES MUEBLES </t>
  </si>
  <si>
    <t xml:space="preserve">ESTATALES EJE ANT OBRA PÚBLICA   </t>
  </si>
  <si>
    <t xml:space="preserve">MUNICIPAL DE EJERCIC             </t>
  </si>
  <si>
    <t xml:space="preserve">APLICACIÓN CONVENIO              </t>
  </si>
  <si>
    <t>VHP-02 PATRIMONIO GENERADO</t>
  </si>
  <si>
    <t xml:space="preserve">Resultado del Ejercicio (Ahorro/Des     </t>
  </si>
  <si>
    <t xml:space="preserve">RESULTADO EJERCICIO 1998         </t>
  </si>
  <si>
    <t xml:space="preserve">RESULTADO EJERCICIO 2000         </t>
  </si>
  <si>
    <t xml:space="preserve">RESULTADO EJERCICIO 2001         </t>
  </si>
  <si>
    <t xml:space="preserve">RESULTADO EJERCICIO 2002         </t>
  </si>
  <si>
    <t xml:space="preserve">RESULTADO EJERCICIO 2003         </t>
  </si>
  <si>
    <t xml:space="preserve">RESULTADO EJERCICIO 2004         </t>
  </si>
  <si>
    <t xml:space="preserve">RESULTADO EJERCICIO 2005         </t>
  </si>
  <si>
    <t xml:space="preserve">RESULTADO EJERCICIO 2007         </t>
  </si>
  <si>
    <t xml:space="preserve">RESULTADO EJERCICIO 2008         </t>
  </si>
  <si>
    <t xml:space="preserve">RESULTADO EJERCICIO 2009         </t>
  </si>
  <si>
    <t xml:space="preserve">RESULTADO EJERCICIO 2010         </t>
  </si>
  <si>
    <t xml:space="preserve">RESULTADO EJERCICIO 2011         </t>
  </si>
  <si>
    <t xml:space="preserve">RESULTADO EJERCICIO 2012         </t>
  </si>
  <si>
    <t xml:space="preserve">RESULTADO EJERCICIO 2013         </t>
  </si>
  <si>
    <t xml:space="preserve">RESULTADO DEL EJERCICIO 2014     </t>
  </si>
  <si>
    <t xml:space="preserve">RESULTADO DEL EJERCICIO 2015     </t>
  </si>
  <si>
    <t xml:space="preserve">RESULTADO DEL EJERCICIO 2016     </t>
  </si>
  <si>
    <t xml:space="preserve">CAPITALIZACIÓN RECURSOS PROPIOS  </t>
  </si>
  <si>
    <t xml:space="preserve">CAPITALIZACIÓN REMANENTES        </t>
  </si>
  <si>
    <t xml:space="preserve">APLICACIÓN DE REMANENTE PROPIO   </t>
  </si>
  <si>
    <t xml:space="preserve">APLICACIÓN DE REMANENTE FEDERAL  </t>
  </si>
  <si>
    <t>APLICACIÓN DE REMANENTE MUNICIPAL</t>
  </si>
  <si>
    <t xml:space="preserve">BAJA OBRA DOMINIO PÚ             </t>
  </si>
  <si>
    <t xml:space="preserve">BAJA CONVENIO OBRA D             </t>
  </si>
  <si>
    <t xml:space="preserve">BAJA ESTATAL OBRA DE             </t>
  </si>
  <si>
    <t xml:space="preserve">AJUSTES Y CORECCIONES            </t>
  </si>
  <si>
    <t xml:space="preserve">SUB TOTAL                                    </t>
  </si>
  <si>
    <t>IV) NOTAS AL ESTADO DE FLUJO DE EFECTIVO</t>
  </si>
  <si>
    <t>EFE-01 FLUJO DE EFECTIVO</t>
  </si>
  <si>
    <t xml:space="preserve">CAJA                             </t>
  </si>
  <si>
    <t xml:space="preserve">Efectivo                                </t>
  </si>
  <si>
    <t xml:space="preserve">NOMINA 195990                    </t>
  </si>
  <si>
    <t xml:space="preserve">NOMINA 145270383                 </t>
  </si>
  <si>
    <t xml:space="preserve">BANORTE 0217923666               </t>
  </si>
  <si>
    <t xml:space="preserve">REC. PROPIOS 2150031194          </t>
  </si>
  <si>
    <t xml:space="preserve">REC ESTATALES 4013498340         </t>
  </si>
  <si>
    <t xml:space="preserve">REC FEDERALES 4041682337         </t>
  </si>
  <si>
    <t xml:space="preserve">TAQ FIC 4043693142               </t>
  </si>
  <si>
    <t xml:space="preserve">HSBC 458564 REMANENTES           </t>
  </si>
  <si>
    <t xml:space="preserve">BICENTENARIO Y CENTE             </t>
  </si>
  <si>
    <t xml:space="preserve">SCOTIABANK 019016376             </t>
  </si>
  <si>
    <t xml:space="preserve">INVERLAT 01901637908             </t>
  </si>
  <si>
    <t xml:space="preserve">INVERLAT 01901662694             </t>
  </si>
  <si>
    <t xml:space="preserve">INVERLAT 01901727451             </t>
  </si>
  <si>
    <t xml:space="preserve">PROY. ESTRATEGICOS 58744410101   </t>
  </si>
  <si>
    <t xml:space="preserve">NOMINA                           </t>
  </si>
  <si>
    <t xml:space="preserve">SANTANDER 6550306017             </t>
  </si>
  <si>
    <t xml:space="preserve">SANTANDER 6550315778             </t>
  </si>
  <si>
    <t xml:space="preserve">SANTANDER 6550390777             </t>
  </si>
  <si>
    <t xml:space="preserve">SANTANDER 0142106550             </t>
  </si>
  <si>
    <t xml:space="preserve">SANTANDER 1800002537             </t>
  </si>
  <si>
    <t xml:space="preserve">BANREGIO 177-99738-0             </t>
  </si>
  <si>
    <t xml:space="preserve">BANREGIO 05821000000             </t>
  </si>
  <si>
    <t xml:space="preserve">BANREGIO 17798748001             </t>
  </si>
  <si>
    <t xml:space="preserve">BANREGIO 177-98684-0             </t>
  </si>
  <si>
    <t xml:space="preserve">BANREGIO 177-98150-0             </t>
  </si>
  <si>
    <t xml:space="preserve">BANREGIO 177-98212-0             </t>
  </si>
  <si>
    <t xml:space="preserve">BANREGIO 177-98151-0             </t>
  </si>
  <si>
    <t xml:space="preserve">Bancos/Tesoreria                        </t>
  </si>
  <si>
    <t>EFE-02 ADQ. BIENES MUEBLES E INMUEBLES</t>
  </si>
  <si>
    <t>% SUB</t>
  </si>
  <si>
    <t xml:space="preserve">Construcciones en Proceso en Bienes     </t>
  </si>
  <si>
    <t xml:space="preserve">INMUEBLES                                    </t>
  </si>
  <si>
    <t xml:space="preserve">Mobiliario y Equipo de Administraci     </t>
  </si>
  <si>
    <t xml:space="preserve">Mobiliario y Equipo Educacional y R  </t>
  </si>
  <si>
    <t xml:space="preserve">Maquinaria, Otros Equipos y Herrami     </t>
  </si>
  <si>
    <t xml:space="preserve">Colecciones, Obras de Arte y Objeto     </t>
  </si>
  <si>
    <t xml:space="preserve">MUEBLES                                      </t>
  </si>
  <si>
    <t xml:space="preserve">IV) CONCILIACIÓN DE LOS INGRESOS PRESUPUESTARIOS Y CONTABLES, ASI COMO ENTRE LOS EGRESOS </t>
  </si>
  <si>
    <t>PRESUPUESTARIOS Y LOS GASTOS</t>
  </si>
  <si>
    <t>Conciliación entre los Ingresos Presupuestarios y Contables</t>
  </si>
  <si>
    <t>Correspondiente del 1 de enero al 30 de Junio de 2017</t>
  </si>
  <si>
    <t>(Cifras en pesos)</t>
  </si>
  <si>
    <t>1. Ingresos Presupuestarios</t>
  </si>
  <si>
    <t>2. Más ingresos contables no presupuestarios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</si>
  <si>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</si>
  <si>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</si>
  <si>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</si>
  <si>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</si>
  <si>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Otros ingresos contables no presupuestarios</t>
  </si>
  <si>
    <t>3. Menos ingresos presupuestarios no contables</t>
  </si>
  <si>
    <t>Productos de capital</t>
  </si>
  <si>
    <t>Aprovechamientos capital</t>
  </si>
  <si>
    <t>Ingresos derivados de financiamientos</t>
  </si>
  <si>
    <t>Otros Ingresos presupuestarios no contables</t>
  </si>
  <si>
    <t>4. Ingresos Contables (4 = 1 + 2 - 3)</t>
  </si>
  <si>
    <t>Conciliación entre los Egresos Presupuestarios y los Gastos Contables</t>
  </si>
  <si>
    <t>1. Total de egresos (presupuestarios)</t>
  </si>
  <si>
    <t>2. Menos egresos presupuestarios no contables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</si>
  <si>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</si>
  <si>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</si>
  <si>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</si>
  <si>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</si>
  <si>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</si>
  <si>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</si>
  <si>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</si>
  <si>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</si>
  <si>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</si>
  <si>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propios</t>
  </si>
  <si>
    <t>Acciones y participaciones de capital</t>
  </si>
  <si>
    <t>Compra de títulos y valores</t>
  </si>
  <si>
    <t>Inversiones en fideicomisos, mandatos y otros análogos</t>
  </si>
  <si>
    <t>Provisiones para contingencias y otras erogaciones especiales</t>
  </si>
  <si>
    <t>Amortización de la deuda publica</t>
  </si>
  <si>
    <t>Adeudos de ejercicios fiscales anteriores (ADEFAS)</t>
  </si>
  <si>
    <t>Otros Egresos Presupuestales No Contables</t>
  </si>
  <si>
    <t>3. Más Gasto Contables No Presupuestales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</si>
  <si>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</si>
  <si>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</si>
  <si>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</si>
  <si>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</si>
  <si>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</si>
  <si>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</si>
  <si>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Otros Gastos Contables No Presupuestales</t>
  </si>
  <si>
    <t>4. Total de Gasto Contable (4 = 1 - 2 + 3)</t>
  </si>
  <si>
    <t>NOTAS DE MEMORIA</t>
  </si>
  <si>
    <t>NOTAS DE MEMORIA.</t>
  </si>
  <si>
    <t>CUENTAS DE ORDEN CONTABLES</t>
  </si>
  <si>
    <t>Bajo protesta de decir verdad declaramos que los Estados Financieros y sus Notas son razonablemente correctos y responsabilidad del emisor</t>
  </si>
  <si>
    <t>Juan Alcocer Flores</t>
  </si>
  <si>
    <t>Ma. Guadalupe Martha Saucedo Serrano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</si>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</sst>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\-#,##0.00;&quot; &quot;"/>
    <numFmt numFmtId="165" formatCode="_(* #,##0.00_);_(* \(#,##0.00\);_(* &quot;-&quot;??_);_(@_)"/>
    <numFmt numFmtId="166" formatCode="#,##0.000000000"/>
    <numFmt numFmtId="167" formatCode="#,##0;\-#,##0;&quot; &quot;"/>
    <numFmt numFmtId="168" formatCode="General_)"/>
    <numFmt numFmtId="169" formatCode="_-[$€-2]* #,##0.00_-;\-[$€-2]* #,##0.00_-;_-[$€-2]* &quot;-&quot;??_-"/>
    <numFmt numFmtId="170" formatCode="_-* #,##0.00\ _€_-;\-* #,##0.00\ _€_-;_-* &quot;-&quot;??\ _€_-;_-@_-"/>
    <numFmt numFmtId="171" formatCode="_(&quot;$&quot;* #,##0.00_);_(&quot;$&quot;* \(#,##0.00\);_(&quot;$&quot;* &quot;-&quot;??_);_(@_)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Soberana Sans Light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color rgb="FF002060"/>
      <name val="Arial"/>
      <family val="2"/>
    </font>
    <font>
      <b/>
      <sz val="10"/>
      <color rgb="FF0070C0"/>
      <name val="Arial"/>
      <family val="2"/>
    </font>
    <font>
      <b/>
      <sz val="10"/>
      <color rgb="FF00206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rgb="FF222222"/>
      <name val="Arial"/>
      <family val="2"/>
    </font>
    <font>
      <sz val="8"/>
      <color theme="1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indexed="8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62">
    <xf numFmtId="0" fontId="0" fillId="0" borderId="0"/>
    <xf numFmtId="165" fontId="1" fillId="0" borderId="0" applyFont="0" applyFill="0" applyBorder="0" applyAlignment="0" applyProtection="0"/>
    <xf numFmtId="0" fontId="7" fillId="0" borderId="0"/>
    <xf numFmtId="165" fontId="14" fillId="0" borderId="0" applyFont="0" applyFill="0" applyBorder="0" applyAlignment="0" applyProtection="0"/>
    <xf numFmtId="168" fontId="7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7" borderId="0" applyNumberFormat="0" applyBorder="0" applyAlignment="0" applyProtection="0"/>
    <xf numFmtId="16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2" fontId="19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/>
    </xf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0" fontId="14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7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7" fillId="0" borderId="0"/>
    <xf numFmtId="0" fontId="7" fillId="0" borderId="0"/>
    <xf numFmtId="0" fontId="23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4" fontId="24" fillId="20" borderId="18" applyNumberFormat="0" applyProtection="0">
      <alignment horizontal="left" vertical="center" indent="1"/>
    </xf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  <xf numFmtId="0" fontId="19" fillId="0" borderId="19" applyNumberFormat="0" applyFill="0" applyAlignment="0" applyProtection="0"/>
  </cellStyleXfs>
  <cellXfs count="160">
    <xf numFmtId="0" fontId="0" fillId="0" borderId="0" xfId="0"/>
    <xf numFmtId="0" fontId="3" fillId="18" borderId="0" xfId="0" applyFont="1" applyFill="1" applyAlignment="1">
      <alignment horizontal="center"/>
    </xf>
    <xf numFmtId="0" fontId="3" fillId="19" borderId="0" xfId="0" applyFont="1" applyFill="1"/>
    <xf numFmtId="0" fontId="4" fillId="18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4" fillId="19" borderId="0" xfId="0" applyFont="1" applyFill="1" applyBorder="1" applyAlignment="1">
      <alignment horizontal="left" vertical="center"/>
    </xf>
    <xf numFmtId="0" fontId="4" fillId="19" borderId="0" xfId="0" applyFont="1" applyFill="1" applyBorder="1" applyAlignment="1">
      <alignment horizontal="right"/>
    </xf>
    <xf numFmtId="0" fontId="4" fillId="19" borderId="0" xfId="0" applyFont="1" applyFill="1" applyBorder="1" applyAlignment="1"/>
    <xf numFmtId="0" fontId="4" fillId="19" borderId="0" xfId="0" applyNumberFormat="1" applyFont="1" applyFill="1" applyBorder="1" applyAlignment="1" applyProtection="1">
      <protection locked="0"/>
    </xf>
    <xf numFmtId="0" fontId="3" fillId="19" borderId="0" xfId="0" applyFont="1" applyFill="1" applyBorder="1"/>
    <xf numFmtId="0" fontId="7" fillId="19" borderId="0" xfId="0" applyFont="1" applyFill="1" applyBorder="1"/>
    <xf numFmtId="0" fontId="4" fillId="19" borderId="2" xfId="0" applyFont="1" applyFill="1" applyBorder="1" applyAlignment="1"/>
    <xf numFmtId="0" fontId="4" fillId="19" borderId="2" xfId="0" applyNumberFormat="1" applyFont="1" applyFill="1" applyBorder="1" applyAlignment="1" applyProtection="1">
      <protection locked="0"/>
    </xf>
    <xf numFmtId="0" fontId="3" fillId="19" borderId="2" xfId="0" applyFont="1" applyFill="1" applyBorder="1"/>
    <xf numFmtId="0" fontId="7" fillId="19" borderId="2" xfId="0" applyFont="1" applyFill="1" applyBorder="1"/>
    <xf numFmtId="0" fontId="8" fillId="0" borderId="0" xfId="0" applyFont="1" applyBorder="1" applyAlignment="1">
      <alignment horizontal="center"/>
    </xf>
    <xf numFmtId="0" fontId="9" fillId="19" borderId="0" xfId="0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0" fontId="10" fillId="0" borderId="0" xfId="0" applyFont="1" applyBorder="1" applyAlignment="1">
      <alignment horizontal="left"/>
    </xf>
    <xf numFmtId="0" fontId="12" fillId="19" borderId="0" xfId="0" applyFont="1" applyFill="1" applyBorder="1"/>
    <xf numFmtId="0" fontId="11" fillId="19" borderId="0" xfId="0" applyFont="1" applyFill="1" applyBorder="1"/>
    <xf numFmtId="49" fontId="4" fillId="18" borderId="3" xfId="0" applyNumberFormat="1" applyFont="1" applyFill="1" applyBorder="1" applyAlignment="1">
      <alignment horizontal="left" vertical="center"/>
    </xf>
    <xf numFmtId="49" fontId="4" fillId="18" borderId="3" xfId="0" applyNumberFormat="1" applyFont="1" applyFill="1" applyBorder="1" applyAlignment="1">
      <alignment horizontal="center" vertical="center"/>
    </xf>
    <xf numFmtId="49" fontId="4" fillId="19" borderId="4" xfId="0" applyNumberFormat="1" applyFont="1" applyFill="1" applyBorder="1" applyAlignment="1">
      <alignment horizontal="left"/>
    </xf>
    <xf numFmtId="164" fontId="6" fillId="19" borderId="4" xfId="0" applyNumberFormat="1" applyFont="1" applyFill="1" applyBorder="1"/>
    <xf numFmtId="49" fontId="4" fillId="19" borderId="5" xfId="0" applyNumberFormat="1" applyFont="1" applyFill="1" applyBorder="1" applyAlignment="1">
      <alignment horizontal="left"/>
    </xf>
    <xf numFmtId="164" fontId="6" fillId="19" borderId="5" xfId="0" applyNumberFormat="1" applyFont="1" applyFill="1" applyBorder="1"/>
    <xf numFmtId="49" fontId="4" fillId="19" borderId="6" xfId="0" applyNumberFormat="1" applyFont="1" applyFill="1" applyBorder="1" applyAlignment="1">
      <alignment horizontal="left"/>
    </xf>
    <xf numFmtId="164" fontId="6" fillId="19" borderId="6" xfId="0" applyNumberFormat="1" applyFont="1" applyFill="1" applyBorder="1"/>
    <xf numFmtId="0" fontId="13" fillId="19" borderId="0" xfId="0" applyFont="1" applyFill="1" applyBorder="1"/>
    <xf numFmtId="4" fontId="3" fillId="0" borderId="5" xfId="0" applyNumberFormat="1" applyFont="1" applyBorder="1"/>
    <xf numFmtId="4" fontId="3" fillId="0" borderId="4" xfId="0" applyNumberFormat="1" applyFont="1" applyBorder="1"/>
    <xf numFmtId="164" fontId="3" fillId="19" borderId="5" xfId="0" applyNumberFormat="1" applyFont="1" applyFill="1" applyBorder="1"/>
    <xf numFmtId="164" fontId="3" fillId="19" borderId="6" xfId="0" applyNumberFormat="1" applyFont="1" applyFill="1" applyBorder="1"/>
    <xf numFmtId="165" fontId="4" fillId="18" borderId="3" xfId="1" applyFont="1" applyFill="1" applyBorder="1" applyAlignment="1">
      <alignment horizontal="center" vertical="center"/>
    </xf>
    <xf numFmtId="49" fontId="4" fillId="19" borderId="0" xfId="0" applyNumberFormat="1" applyFont="1" applyFill="1" applyBorder="1" applyAlignment="1">
      <alignment horizontal="center" vertical="center"/>
    </xf>
    <xf numFmtId="0" fontId="11" fillId="19" borderId="0" xfId="0" applyFont="1" applyFill="1"/>
    <xf numFmtId="0" fontId="3" fillId="0" borderId="4" xfId="0" applyFont="1" applyBorder="1"/>
    <xf numFmtId="4" fontId="3" fillId="0" borderId="0" xfId="0" applyNumberFormat="1" applyFont="1"/>
    <xf numFmtId="164" fontId="3" fillId="19" borderId="4" xfId="0" applyNumberFormat="1" applyFont="1" applyFill="1" applyBorder="1"/>
    <xf numFmtId="0" fontId="3" fillId="0" borderId="5" xfId="0" applyFont="1" applyBorder="1"/>
    <xf numFmtId="0" fontId="3" fillId="0" borderId="6" xfId="0" applyFont="1" applyBorder="1"/>
    <xf numFmtId="49" fontId="4" fillId="19" borderId="0" xfId="0" applyNumberFormat="1" applyFont="1" applyFill="1" applyBorder="1" applyAlignment="1">
      <alignment horizontal="left"/>
    </xf>
    <xf numFmtId="164" fontId="6" fillId="19" borderId="0" xfId="0" applyNumberFormat="1" applyFont="1" applyFill="1" applyBorder="1"/>
    <xf numFmtId="49" fontId="4" fillId="18" borderId="3" xfId="0" applyNumberFormat="1" applyFont="1" applyFill="1" applyBorder="1" applyAlignment="1">
      <alignment horizontal="center" vertical="center" wrapText="1"/>
    </xf>
    <xf numFmtId="164" fontId="6" fillId="19" borderId="7" xfId="0" applyNumberFormat="1" applyFont="1" applyFill="1" applyBorder="1"/>
    <xf numFmtId="164" fontId="6" fillId="19" borderId="2" xfId="0" applyNumberFormat="1" applyFont="1" applyFill="1" applyBorder="1"/>
    <xf numFmtId="164" fontId="6" fillId="19" borderId="8" xfId="0" applyNumberFormat="1" applyFont="1" applyFill="1" applyBorder="1"/>
    <xf numFmtId="164" fontId="4" fillId="18" borderId="9" xfId="0" applyNumberFormat="1" applyFont="1" applyFill="1" applyBorder="1"/>
    <xf numFmtId="164" fontId="4" fillId="18" borderId="10" xfId="0" applyNumberFormat="1" applyFont="1" applyFill="1" applyBorder="1"/>
    <xf numFmtId="164" fontId="4" fillId="18" borderId="11" xfId="0" applyNumberFormat="1" applyFont="1" applyFill="1" applyBorder="1"/>
    <xf numFmtId="164" fontId="4" fillId="19" borderId="0" xfId="0" applyNumberFormat="1" applyFont="1" applyFill="1" applyBorder="1"/>
    <xf numFmtId="49" fontId="4" fillId="18" borderId="9" xfId="0" applyNumberFormat="1" applyFont="1" applyFill="1" applyBorder="1" applyAlignment="1">
      <alignment horizontal="center" vertical="center"/>
    </xf>
    <xf numFmtId="49" fontId="4" fillId="18" borderId="11" xfId="0" applyNumberFormat="1" applyFont="1" applyFill="1" applyBorder="1" applyAlignment="1">
      <alignment horizontal="center" vertical="center"/>
    </xf>
    <xf numFmtId="0" fontId="3" fillId="0" borderId="0" xfId="0" applyFont="1"/>
    <xf numFmtId="0" fontId="11" fillId="0" borderId="5" xfId="0" applyFont="1" applyBorder="1"/>
    <xf numFmtId="4" fontId="11" fillId="0" borderId="5" xfId="0" applyNumberFormat="1" applyFont="1" applyBorder="1"/>
    <xf numFmtId="4" fontId="11" fillId="0" borderId="7" xfId="0" applyNumberFormat="1" applyFont="1" applyBorder="1"/>
    <xf numFmtId="0" fontId="11" fillId="0" borderId="6" xfId="0" applyFont="1" applyBorder="1"/>
    <xf numFmtId="4" fontId="11" fillId="0" borderId="6" xfId="0" applyNumberFormat="1" applyFont="1" applyBorder="1"/>
    <xf numFmtId="4" fontId="4" fillId="18" borderId="3" xfId="1" applyNumberFormat="1" applyFont="1" applyFill="1" applyBorder="1" applyAlignment="1">
      <alignment vertical="center"/>
    </xf>
    <xf numFmtId="0" fontId="3" fillId="18" borderId="3" xfId="0" applyFont="1" applyFill="1" applyBorder="1" applyAlignment="1"/>
    <xf numFmtId="0" fontId="0" fillId="0" borderId="6" xfId="0" applyBorder="1"/>
    <xf numFmtId="0" fontId="3" fillId="18" borderId="3" xfId="0" applyFont="1" applyFill="1" applyBorder="1"/>
    <xf numFmtId="0" fontId="11" fillId="18" borderId="4" xfId="2" applyFont="1" applyFill="1" applyBorder="1" applyAlignment="1">
      <alignment horizontal="left" vertical="center" wrapText="1"/>
    </xf>
    <xf numFmtId="4" fontId="11" fillId="18" borderId="4" xfId="3" applyNumberFormat="1" applyFont="1" applyFill="1" applyBorder="1" applyAlignment="1">
      <alignment horizontal="center" vertical="center" wrapText="1"/>
    </xf>
    <xf numFmtId="0" fontId="11" fillId="18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4" xfId="0" applyFont="1" applyFill="1" applyBorder="1" applyAlignment="1">
      <alignment wrapText="1"/>
    </xf>
    <xf numFmtId="4" fontId="3" fillId="0" borderId="4" xfId="0" applyNumberFormat="1" applyFont="1" applyBorder="1" applyAlignment="1"/>
    <xf numFmtId="0" fontId="3" fillId="0" borderId="14" xfId="0" applyFont="1" applyFill="1" applyBorder="1" applyAlignment="1">
      <alignment wrapText="1"/>
    </xf>
    <xf numFmtId="0" fontId="3" fillId="0" borderId="5" xfId="0" applyFont="1" applyFill="1" applyBorder="1" applyAlignment="1">
      <alignment wrapText="1"/>
    </xf>
    <xf numFmtId="4" fontId="3" fillId="0" borderId="5" xfId="3" applyNumberFormat="1" applyFont="1" applyBorder="1" applyAlignment="1"/>
    <xf numFmtId="0" fontId="3" fillId="19" borderId="14" xfId="0" applyFont="1" applyFill="1" applyBorder="1"/>
    <xf numFmtId="0" fontId="3" fillId="19" borderId="5" xfId="0" applyFont="1" applyFill="1" applyBorder="1"/>
    <xf numFmtId="0" fontId="3" fillId="19" borderId="15" xfId="0" applyFont="1" applyFill="1" applyBorder="1"/>
    <xf numFmtId="0" fontId="3" fillId="19" borderId="6" xfId="0" applyFont="1" applyFill="1" applyBorder="1"/>
    <xf numFmtId="49" fontId="4" fillId="19" borderId="13" xfId="0" applyNumberFormat="1" applyFont="1" applyFill="1" applyBorder="1" applyAlignment="1">
      <alignment horizontal="left"/>
    </xf>
    <xf numFmtId="49" fontId="3" fillId="0" borderId="4" xfId="0" applyNumberFormat="1" applyFont="1" applyFill="1" applyBorder="1" applyAlignment="1">
      <alignment wrapText="1"/>
    </xf>
    <xf numFmtId="4" fontId="3" fillId="0" borderId="16" xfId="3" applyNumberFormat="1" applyFont="1" applyFill="1" applyBorder="1" applyAlignment="1">
      <alignment wrapText="1"/>
    </xf>
    <xf numFmtId="4" fontId="3" fillId="0" borderId="4" xfId="3" applyNumberFormat="1" applyFont="1" applyFill="1" applyBorder="1" applyAlignment="1">
      <alignment wrapText="1"/>
    </xf>
    <xf numFmtId="49" fontId="3" fillId="0" borderId="14" xfId="0" applyNumberFormat="1" applyFont="1" applyFill="1" applyBorder="1" applyAlignment="1">
      <alignment wrapText="1"/>
    </xf>
    <xf numFmtId="49" fontId="3" fillId="0" borderId="5" xfId="0" applyNumberFormat="1" applyFont="1" applyFill="1" applyBorder="1" applyAlignment="1">
      <alignment wrapText="1"/>
    </xf>
    <xf numFmtId="4" fontId="3" fillId="0" borderId="0" xfId="3" applyNumberFormat="1" applyFont="1" applyFill="1" applyBorder="1" applyAlignment="1">
      <alignment wrapText="1"/>
    </xf>
    <xf numFmtId="4" fontId="3" fillId="0" borderId="5" xfId="3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wrapText="1"/>
    </xf>
    <xf numFmtId="49" fontId="3" fillId="0" borderId="6" xfId="0" applyNumberFormat="1" applyFont="1" applyFill="1" applyBorder="1" applyAlignment="1">
      <alignment wrapText="1"/>
    </xf>
    <xf numFmtId="4" fontId="3" fillId="0" borderId="2" xfId="3" applyNumberFormat="1" applyFont="1" applyFill="1" applyBorder="1" applyAlignment="1">
      <alignment wrapText="1"/>
    </xf>
    <xf numFmtId="4" fontId="3" fillId="0" borderId="6" xfId="3" applyNumberFormat="1" applyFont="1" applyFill="1" applyBorder="1" applyAlignment="1">
      <alignment wrapText="1"/>
    </xf>
    <xf numFmtId="0" fontId="3" fillId="18" borderId="9" xfId="0" applyFont="1" applyFill="1" applyBorder="1" applyAlignment="1">
      <alignment horizontal="center"/>
    </xf>
    <xf numFmtId="0" fontId="3" fillId="18" borderId="11" xfId="0" applyFont="1" applyFill="1" applyBorder="1" applyAlignment="1">
      <alignment horizontal="center"/>
    </xf>
    <xf numFmtId="49" fontId="4" fillId="18" borderId="4" xfId="0" applyNumberFormat="1" applyFont="1" applyFill="1" applyBorder="1" applyAlignment="1">
      <alignment horizontal="center" vertical="center"/>
    </xf>
    <xf numFmtId="164" fontId="4" fillId="19" borderId="6" xfId="0" applyNumberFormat="1" applyFont="1" applyFill="1" applyBorder="1"/>
    <xf numFmtId="0" fontId="11" fillId="18" borderId="3" xfId="2" applyFont="1" applyFill="1" applyBorder="1" applyAlignment="1">
      <alignment horizontal="left" vertical="center" wrapText="1"/>
    </xf>
    <xf numFmtId="4" fontId="11" fillId="18" borderId="3" xfId="3" applyNumberFormat="1" applyFont="1" applyFill="1" applyBorder="1" applyAlignment="1">
      <alignment horizontal="center" vertical="center" wrapText="1"/>
    </xf>
    <xf numFmtId="4" fontId="11" fillId="0" borderId="0" xfId="0" applyNumberFormat="1" applyFont="1"/>
    <xf numFmtId="0" fontId="11" fillId="0" borderId="0" xfId="0" applyFont="1"/>
    <xf numFmtId="0" fontId="4" fillId="18" borderId="3" xfId="1" applyNumberFormat="1" applyFont="1" applyFill="1" applyBorder="1" applyAlignment="1">
      <alignment vertical="center"/>
    </xf>
    <xf numFmtId="0" fontId="11" fillId="18" borderId="4" xfId="2" applyFont="1" applyFill="1" applyBorder="1" applyAlignment="1">
      <alignment horizontal="center" vertical="center" wrapText="1"/>
    </xf>
    <xf numFmtId="164" fontId="6" fillId="19" borderId="17" xfId="0" applyNumberFormat="1" applyFont="1" applyFill="1" applyBorder="1"/>
    <xf numFmtId="4" fontId="3" fillId="0" borderId="6" xfId="0" applyNumberFormat="1" applyFont="1" applyBorder="1"/>
    <xf numFmtId="0" fontId="6" fillId="19" borderId="0" xfId="0" applyFont="1" applyFill="1"/>
    <xf numFmtId="0" fontId="11" fillId="18" borderId="3" xfId="2" applyFont="1" applyFill="1" applyBorder="1" applyAlignment="1">
      <alignment horizontal="center" vertical="center" wrapText="1"/>
    </xf>
    <xf numFmtId="0" fontId="11" fillId="0" borderId="4" xfId="0" applyFont="1" applyBorder="1"/>
    <xf numFmtId="4" fontId="11" fillId="0" borderId="4" xfId="0" applyNumberFormat="1" applyFont="1" applyBorder="1"/>
    <xf numFmtId="4" fontId="11" fillId="0" borderId="8" xfId="0" applyNumberFormat="1" applyFont="1" applyBorder="1"/>
    <xf numFmtId="0" fontId="5" fillId="0" borderId="0" xfId="0" applyFont="1" applyAlignment="1">
      <alignment horizontal="center" wrapText="1"/>
    </xf>
    <xf numFmtId="0" fontId="15" fillId="18" borderId="13" xfId="0" applyFont="1" applyFill="1" applyBorder="1" applyAlignment="1">
      <alignment horizontal="center" vertical="center" wrapText="1"/>
    </xf>
    <xf numFmtId="0" fontId="15" fillId="18" borderId="16" xfId="0" applyFont="1" applyFill="1" applyBorder="1" applyAlignment="1">
      <alignment horizontal="center" vertical="center" wrapText="1"/>
    </xf>
    <xf numFmtId="0" fontId="15" fillId="18" borderId="17" xfId="0" applyFont="1" applyFill="1" applyBorder="1" applyAlignment="1">
      <alignment horizontal="center" vertical="center" wrapText="1"/>
    </xf>
    <xf numFmtId="0" fontId="15" fillId="18" borderId="14" xfId="0" applyFont="1" applyFill="1" applyBorder="1" applyAlignment="1">
      <alignment horizontal="center" vertical="center"/>
    </xf>
    <xf numFmtId="0" fontId="15" fillId="18" borderId="0" xfId="0" applyFont="1" applyFill="1" applyBorder="1" applyAlignment="1">
      <alignment horizontal="center" vertical="center"/>
    </xf>
    <xf numFmtId="0" fontId="15" fillId="18" borderId="7" xfId="0" applyFont="1" applyFill="1" applyBorder="1" applyAlignment="1">
      <alignment horizontal="center" vertical="center"/>
    </xf>
    <xf numFmtId="4" fontId="3" fillId="19" borderId="0" xfId="0" applyNumberFormat="1" applyFont="1" applyFill="1" applyBorder="1"/>
    <xf numFmtId="0" fontId="15" fillId="18" borderId="15" xfId="0" applyFont="1" applyFill="1" applyBorder="1" applyAlignment="1">
      <alignment horizontal="center" vertical="center"/>
    </xf>
    <xf numFmtId="0" fontId="15" fillId="18" borderId="2" xfId="0" applyFont="1" applyFill="1" applyBorder="1" applyAlignment="1">
      <alignment horizontal="center" vertical="center"/>
    </xf>
    <xf numFmtId="0" fontId="15" fillId="18" borderId="8" xfId="0" applyFont="1" applyFill="1" applyBorder="1" applyAlignment="1">
      <alignment horizontal="center" vertical="center"/>
    </xf>
    <xf numFmtId="0" fontId="15" fillId="18" borderId="9" xfId="0" applyFont="1" applyFill="1" applyBorder="1" applyAlignment="1">
      <alignment vertical="center"/>
    </xf>
    <xf numFmtId="0" fontId="15" fillId="18" borderId="11" xfId="0" applyFont="1" applyFill="1" applyBorder="1" applyAlignment="1">
      <alignment vertical="center"/>
    </xf>
    <xf numFmtId="4" fontId="15" fillId="18" borderId="3" xfId="0" applyNumberFormat="1" applyFont="1" applyFill="1" applyBorder="1" applyAlignment="1">
      <alignment horizontal="center" vertical="center"/>
    </xf>
    <xf numFmtId="0" fontId="3" fillId="19" borderId="0" xfId="0" applyFont="1" applyFill="1" applyBorder="1"/>
    <xf numFmtId="0" fontId="15" fillId="0" borderId="3" xfId="0" applyFont="1" applyBorder="1" applyAlignment="1">
      <alignment vertical="center" wrapText="1"/>
    </xf>
    <xf numFmtId="0" fontId="3" fillId="0" borderId="3" xfId="0" applyFont="1" applyBorder="1"/>
    <xf numFmtId="4" fontId="15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left" vertical="center" wrapText="1"/>
    </xf>
    <xf numFmtId="4" fontId="16" fillId="0" borderId="3" xfId="0" applyNumberFormat="1" applyFont="1" applyBorder="1" applyAlignment="1">
      <alignment horizontal="center" vertical="center"/>
    </xf>
    <xf numFmtId="0" fontId="16" fillId="19" borderId="0" xfId="0" applyFont="1" applyFill="1" applyAlignment="1">
      <alignment vertical="center"/>
    </xf>
    <xf numFmtId="0" fontId="16" fillId="0" borderId="9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9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19" borderId="0" xfId="0" applyFont="1" applyFill="1" applyAlignment="1">
      <alignment horizontal="center" vertical="center"/>
    </xf>
    <xf numFmtId="0" fontId="15" fillId="18" borderId="3" xfId="0" applyFont="1" applyFill="1" applyBorder="1" applyAlignment="1">
      <alignment vertical="center"/>
    </xf>
    <xf numFmtId="4" fontId="15" fillId="18" borderId="3" xfId="1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3" fillId="19" borderId="0" xfId="0" applyFont="1" applyFill="1" applyAlignment="1">
      <alignment vertical="center" wrapText="1"/>
    </xf>
    <xf numFmtId="4" fontId="3" fillId="19" borderId="0" xfId="0" applyNumberFormat="1" applyFont="1" applyFill="1"/>
    <xf numFmtId="0" fontId="17" fillId="0" borderId="0" xfId="0" applyFont="1"/>
    <xf numFmtId="0" fontId="16" fillId="0" borderId="9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5" fillId="18" borderId="3" xfId="0" applyFont="1" applyFill="1" applyBorder="1" applyAlignment="1">
      <alignment vertical="center"/>
    </xf>
    <xf numFmtId="165" fontId="3" fillId="19" borderId="0" xfId="1" applyNumberFormat="1" applyFont="1" applyFill="1" applyBorder="1"/>
    <xf numFmtId="166" fontId="3" fillId="19" borderId="0" xfId="0" applyNumberFormat="1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67" fontId="6" fillId="19" borderId="17" xfId="0" applyNumberFormat="1" applyFont="1" applyFill="1" applyBorder="1"/>
    <xf numFmtId="167" fontId="6" fillId="19" borderId="7" xfId="0" applyNumberFormat="1" applyFont="1" applyFill="1" applyBorder="1"/>
    <xf numFmtId="167" fontId="4" fillId="19" borderId="8" xfId="0" applyNumberFormat="1" applyFont="1" applyFill="1" applyBorder="1"/>
    <xf numFmtId="164" fontId="4" fillId="19" borderId="8" xfId="0" applyNumberFormat="1" applyFont="1" applyFill="1" applyBorder="1"/>
    <xf numFmtId="0" fontId="18" fillId="19" borderId="0" xfId="0" applyFont="1" applyFill="1"/>
    <xf numFmtId="0" fontId="3" fillId="0" borderId="2" xfId="0" applyFont="1" applyBorder="1"/>
    <xf numFmtId="0" fontId="3" fillId="0" borderId="0" xfId="0" applyFont="1" applyBorder="1"/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3" fillId="0" borderId="0" xfId="0" applyFont="1" applyAlignment="1"/>
  </cellXfs>
  <cellStyles count="262">
    <cellStyle name="=C:\WINNT\SYSTEM32\COMMAND.COM" xfId="4"/>
    <cellStyle name="20% - Énfasis1 2" xfId="5"/>
    <cellStyle name="20% - Énfasis2 2" xfId="6"/>
    <cellStyle name="20% - Énfasis3 2" xfId="7"/>
    <cellStyle name="20% - Énfasis4 2" xfId="8"/>
    <cellStyle name="20% - Énfasis5 2" xfId="9"/>
    <cellStyle name="20% - Énfasis6 2" xfId="10"/>
    <cellStyle name="40% - Énfasis1 2" xfId="11"/>
    <cellStyle name="40% - Énfasis2 2" xfId="12"/>
    <cellStyle name="40% - Énfasis3 2" xfId="13"/>
    <cellStyle name="40% - Énfasis4 2" xfId="14"/>
    <cellStyle name="40% - Énfasis5 2" xfId="15"/>
    <cellStyle name="40% - Énfasis6 2" xfId="16"/>
    <cellStyle name="60% - Énfasis3 2" xfId="17"/>
    <cellStyle name="60% - Énfasis4 2" xfId="18"/>
    <cellStyle name="60% - Énfasis6 2" xfId="19"/>
    <cellStyle name="Euro" xfId="20"/>
    <cellStyle name="Fecha" xfId="21"/>
    <cellStyle name="Fijo" xfId="22"/>
    <cellStyle name="HEADING1" xfId="23"/>
    <cellStyle name="HEADING2" xfId="24"/>
    <cellStyle name="Millares" xfId="1" builtinId="3"/>
    <cellStyle name="Millares 10" xfId="25"/>
    <cellStyle name="Millares 12" xfId="26"/>
    <cellStyle name="Millares 13" xfId="27"/>
    <cellStyle name="Millares 14" xfId="28"/>
    <cellStyle name="Millares 15" xfId="29"/>
    <cellStyle name="Millares 2" xfId="3"/>
    <cellStyle name="Millares 2 10" xfId="30"/>
    <cellStyle name="Millares 2 11" xfId="31"/>
    <cellStyle name="Millares 2 12" xfId="32"/>
    <cellStyle name="Millares 2 13" xfId="33"/>
    <cellStyle name="Millares 2 14" xfId="34"/>
    <cellStyle name="Millares 2 15" xfId="35"/>
    <cellStyle name="Millares 2 16" xfId="36"/>
    <cellStyle name="Millares 2 16 2" xfId="37"/>
    <cellStyle name="Millares 2 17" xfId="38"/>
    <cellStyle name="Millares 2 18" xfId="39"/>
    <cellStyle name="Millares 2 19" xfId="40"/>
    <cellStyle name="Millares 2 2" xfId="41"/>
    <cellStyle name="Millares 2 2 2" xfId="42"/>
    <cellStyle name="Millares 2 2 3" xfId="43"/>
    <cellStyle name="Millares 2 2 4" xfId="44"/>
    <cellStyle name="Millares 2 3" xfId="45"/>
    <cellStyle name="Millares 2 3 2" xfId="46"/>
    <cellStyle name="Millares 2 3 3" xfId="47"/>
    <cellStyle name="Millares 2 4" xfId="48"/>
    <cellStyle name="Millares 2 5" xfId="49"/>
    <cellStyle name="Millares 2 6" xfId="50"/>
    <cellStyle name="Millares 2 7" xfId="51"/>
    <cellStyle name="Millares 2 8" xfId="52"/>
    <cellStyle name="Millares 2 9" xfId="53"/>
    <cellStyle name="Millares 3" xfId="54"/>
    <cellStyle name="Millares 3 2" xfId="55"/>
    <cellStyle name="Millares 3 3" xfId="56"/>
    <cellStyle name="Millares 3 4" xfId="57"/>
    <cellStyle name="Millares 3 5" xfId="58"/>
    <cellStyle name="Millares 3 6" xfId="59"/>
    <cellStyle name="Millares 3 7" xfId="60"/>
    <cellStyle name="Millares 4" xfId="61"/>
    <cellStyle name="Millares 4 2" xfId="62"/>
    <cellStyle name="Millares 4 3" xfId="63"/>
    <cellStyle name="Millares 5" xfId="64"/>
    <cellStyle name="Millares 6" xfId="65"/>
    <cellStyle name="Millares 7" xfId="66"/>
    <cellStyle name="Millares 8" xfId="67"/>
    <cellStyle name="Millares 8 2" xfId="68"/>
    <cellStyle name="Millares 9" xfId="69"/>
    <cellStyle name="Moneda 2" xfId="70"/>
    <cellStyle name="Moneda 2 2" xfId="71"/>
    <cellStyle name="Moneda 3" xfId="72"/>
    <cellStyle name="Normal" xfId="0" builtinId="0"/>
    <cellStyle name="Normal 10" xfId="73"/>
    <cellStyle name="Normal 10 2" xfId="74"/>
    <cellStyle name="Normal 10 3" xfId="75"/>
    <cellStyle name="Normal 10 4" xfId="76"/>
    <cellStyle name="Normal 10 5" xfId="77"/>
    <cellStyle name="Normal 11" xfId="78"/>
    <cellStyle name="Normal 12" xfId="79"/>
    <cellStyle name="Normal 12 2" xfId="80"/>
    <cellStyle name="Normal 13" xfId="81"/>
    <cellStyle name="Normal 14" xfId="82"/>
    <cellStyle name="Normal 15" xfId="83"/>
    <cellStyle name="Normal 2" xfId="84"/>
    <cellStyle name="Normal 2 10" xfId="85"/>
    <cellStyle name="Normal 2 10 2" xfId="86"/>
    <cellStyle name="Normal 2 10 3" xfId="87"/>
    <cellStyle name="Normal 2 11" xfId="88"/>
    <cellStyle name="Normal 2 11 2" xfId="89"/>
    <cellStyle name="Normal 2 11 3" xfId="90"/>
    <cellStyle name="Normal 2 12" xfId="91"/>
    <cellStyle name="Normal 2 12 2" xfId="92"/>
    <cellStyle name="Normal 2 12 3" xfId="93"/>
    <cellStyle name="Normal 2 13" xfId="94"/>
    <cellStyle name="Normal 2 13 2" xfId="95"/>
    <cellStyle name="Normal 2 13 3" xfId="96"/>
    <cellStyle name="Normal 2 14" xfId="97"/>
    <cellStyle name="Normal 2 14 2" xfId="98"/>
    <cellStyle name="Normal 2 14 3" xfId="99"/>
    <cellStyle name="Normal 2 15" xfId="100"/>
    <cellStyle name="Normal 2 15 2" xfId="101"/>
    <cellStyle name="Normal 2 15 3" xfId="102"/>
    <cellStyle name="Normal 2 16" xfId="103"/>
    <cellStyle name="Normal 2 16 2" xfId="104"/>
    <cellStyle name="Normal 2 16 3" xfId="105"/>
    <cellStyle name="Normal 2 17" xfId="106"/>
    <cellStyle name="Normal 2 17 2" xfId="107"/>
    <cellStyle name="Normal 2 17 3" xfId="108"/>
    <cellStyle name="Normal 2 18" xfId="109"/>
    <cellStyle name="Normal 2 18 2" xfId="110"/>
    <cellStyle name="Normal 2 19" xfId="111"/>
    <cellStyle name="Normal 2 2" xfId="2"/>
    <cellStyle name="Normal 2 2 10" xfId="112"/>
    <cellStyle name="Normal 2 2 11" xfId="113"/>
    <cellStyle name="Normal 2 2 12" xfId="114"/>
    <cellStyle name="Normal 2 2 13" xfId="115"/>
    <cellStyle name="Normal 2 2 14" xfId="116"/>
    <cellStyle name="Normal 2 2 15" xfId="117"/>
    <cellStyle name="Normal 2 2 16" xfId="118"/>
    <cellStyle name="Normal 2 2 17" xfId="119"/>
    <cellStyle name="Normal 2 2 18" xfId="120"/>
    <cellStyle name="Normal 2 2 19" xfId="121"/>
    <cellStyle name="Normal 2 2 2" xfId="122"/>
    <cellStyle name="Normal 2 2 2 2" xfId="123"/>
    <cellStyle name="Normal 2 2 2 3" xfId="124"/>
    <cellStyle name="Normal 2 2 2 4" xfId="125"/>
    <cellStyle name="Normal 2 2 2 5" xfId="126"/>
    <cellStyle name="Normal 2 2 2 6" xfId="127"/>
    <cellStyle name="Normal 2 2 2 7" xfId="128"/>
    <cellStyle name="Normal 2 2 20" xfId="129"/>
    <cellStyle name="Normal 2 2 21" xfId="130"/>
    <cellStyle name="Normal 2 2 22" xfId="131"/>
    <cellStyle name="Normal 2 2 23" xfId="132"/>
    <cellStyle name="Normal 2 2 3" xfId="133"/>
    <cellStyle name="Normal 2 2 4" xfId="134"/>
    <cellStyle name="Normal 2 2 5" xfId="135"/>
    <cellStyle name="Normal 2 2 6" xfId="136"/>
    <cellStyle name="Normal 2 2 7" xfId="137"/>
    <cellStyle name="Normal 2 2 8" xfId="138"/>
    <cellStyle name="Normal 2 2 9" xfId="139"/>
    <cellStyle name="Normal 2 20" xfId="140"/>
    <cellStyle name="Normal 2 21" xfId="141"/>
    <cellStyle name="Normal 2 22" xfId="142"/>
    <cellStyle name="Normal 2 23" xfId="143"/>
    <cellStyle name="Normal 2 24" xfId="144"/>
    <cellStyle name="Normal 2 25" xfId="145"/>
    <cellStyle name="Normal 2 26" xfId="146"/>
    <cellStyle name="Normal 2 27" xfId="147"/>
    <cellStyle name="Normal 2 28" xfId="148"/>
    <cellStyle name="Normal 2 29" xfId="149"/>
    <cellStyle name="Normal 2 3" xfId="150"/>
    <cellStyle name="Normal 2 3 2" xfId="151"/>
    <cellStyle name="Normal 2 3 3" xfId="152"/>
    <cellStyle name="Normal 2 3 4" xfId="153"/>
    <cellStyle name="Normal 2 3 5" xfId="154"/>
    <cellStyle name="Normal 2 3 6" xfId="155"/>
    <cellStyle name="Normal 2 3 7" xfId="156"/>
    <cellStyle name="Normal 2 3 8" xfId="157"/>
    <cellStyle name="Normal 2 30" xfId="158"/>
    <cellStyle name="Normal 2 4" xfId="159"/>
    <cellStyle name="Normal 2 4 2" xfId="160"/>
    <cellStyle name="Normal 2 4 3" xfId="161"/>
    <cellStyle name="Normal 2 5" xfId="162"/>
    <cellStyle name="Normal 2 5 2" xfId="163"/>
    <cellStyle name="Normal 2 5 3" xfId="164"/>
    <cellStyle name="Normal 2 6" xfId="165"/>
    <cellStyle name="Normal 2 6 2" xfId="166"/>
    <cellStyle name="Normal 2 6 3" xfId="167"/>
    <cellStyle name="Normal 2 7" xfId="168"/>
    <cellStyle name="Normal 2 7 2" xfId="169"/>
    <cellStyle name="Normal 2 7 3" xfId="170"/>
    <cellStyle name="Normal 2 8" xfId="171"/>
    <cellStyle name="Normal 2 8 2" xfId="172"/>
    <cellStyle name="Normal 2 8 3" xfId="173"/>
    <cellStyle name="Normal 2 82" xfId="174"/>
    <cellStyle name="Normal 2 83" xfId="175"/>
    <cellStyle name="Normal 2 86" xfId="176"/>
    <cellStyle name="Normal 2 9" xfId="177"/>
    <cellStyle name="Normal 2 9 2" xfId="178"/>
    <cellStyle name="Normal 2 9 3" xfId="179"/>
    <cellStyle name="Normal 3" xfId="180"/>
    <cellStyle name="Normal 3 10" xfId="181"/>
    <cellStyle name="Normal 3 2" xfId="182"/>
    <cellStyle name="Normal 3 3" xfId="183"/>
    <cellStyle name="Normal 3 4" xfId="184"/>
    <cellStyle name="Normal 3 5" xfId="185"/>
    <cellStyle name="Normal 3 6" xfId="186"/>
    <cellStyle name="Normal 3 7" xfId="187"/>
    <cellStyle name="Normal 3 8" xfId="188"/>
    <cellStyle name="Normal 3 9" xfId="189"/>
    <cellStyle name="Normal 4" xfId="190"/>
    <cellStyle name="Normal 4 2" xfId="191"/>
    <cellStyle name="Normal 4 2 2" xfId="192"/>
    <cellStyle name="Normal 4 3" xfId="193"/>
    <cellStyle name="Normal 4 4" xfId="194"/>
    <cellStyle name="Normal 4 5" xfId="195"/>
    <cellStyle name="Normal 5" xfId="196"/>
    <cellStyle name="Normal 5 10" xfId="197"/>
    <cellStyle name="Normal 5 11" xfId="198"/>
    <cellStyle name="Normal 5 12" xfId="199"/>
    <cellStyle name="Normal 5 13" xfId="200"/>
    <cellStyle name="Normal 5 14" xfId="201"/>
    <cellStyle name="Normal 5 15" xfId="202"/>
    <cellStyle name="Normal 5 16" xfId="203"/>
    <cellStyle name="Normal 5 17" xfId="204"/>
    <cellStyle name="Normal 5 2" xfId="205"/>
    <cellStyle name="Normal 5 2 2" xfId="206"/>
    <cellStyle name="Normal 5 3" xfId="207"/>
    <cellStyle name="Normal 5 3 2" xfId="208"/>
    <cellStyle name="Normal 5 4" xfId="209"/>
    <cellStyle name="Normal 5 4 2" xfId="210"/>
    <cellStyle name="Normal 5 5" xfId="211"/>
    <cellStyle name="Normal 5 5 2" xfId="212"/>
    <cellStyle name="Normal 5 6" xfId="213"/>
    <cellStyle name="Normal 5 7" xfId="214"/>
    <cellStyle name="Normal 5 7 2" xfId="215"/>
    <cellStyle name="Normal 5 8" xfId="216"/>
    <cellStyle name="Normal 5 9" xfId="217"/>
    <cellStyle name="Normal 56" xfId="218"/>
    <cellStyle name="Normal 6" xfId="219"/>
    <cellStyle name="Normal 6 2" xfId="220"/>
    <cellStyle name="Normal 6 2 2" xfId="221"/>
    <cellStyle name="Normal 6 3" xfId="222"/>
    <cellStyle name="Normal 7" xfId="223"/>
    <cellStyle name="Normal 7 10" xfId="224"/>
    <cellStyle name="Normal 7 11" xfId="225"/>
    <cellStyle name="Normal 7 12" xfId="226"/>
    <cellStyle name="Normal 7 13" xfId="227"/>
    <cellStyle name="Normal 7 14" xfId="228"/>
    <cellStyle name="Normal 7 15" xfId="229"/>
    <cellStyle name="Normal 7 16" xfId="230"/>
    <cellStyle name="Normal 7 17" xfId="231"/>
    <cellStyle name="Normal 7 18" xfId="232"/>
    <cellStyle name="Normal 7 2" xfId="233"/>
    <cellStyle name="Normal 7 3" xfId="234"/>
    <cellStyle name="Normal 7 4" xfId="235"/>
    <cellStyle name="Normal 7 5" xfId="236"/>
    <cellStyle name="Normal 7 6" xfId="237"/>
    <cellStyle name="Normal 7 7" xfId="238"/>
    <cellStyle name="Normal 7 8" xfId="239"/>
    <cellStyle name="Normal 7 9" xfId="240"/>
    <cellStyle name="Normal 8" xfId="241"/>
    <cellStyle name="Normal 9" xfId="242"/>
    <cellStyle name="Normal 9 2" xfId="243"/>
    <cellStyle name="Normal 9 3" xfId="244"/>
    <cellStyle name="Notas 2" xfId="245"/>
    <cellStyle name="Porcentaje 2" xfId="246"/>
    <cellStyle name="Porcentual 2" xfId="247"/>
    <cellStyle name="SAPBEXstdItem" xfId="248"/>
    <cellStyle name="Total 10" xfId="249"/>
    <cellStyle name="Total 11" xfId="250"/>
    <cellStyle name="Total 12" xfId="251"/>
    <cellStyle name="Total 13" xfId="252"/>
    <cellStyle name="Total 14" xfId="253"/>
    <cellStyle name="Total 2" xfId="254"/>
    <cellStyle name="Total 3" xfId="255"/>
    <cellStyle name="Total 4" xfId="256"/>
    <cellStyle name="Total 5" xfId="257"/>
    <cellStyle name="Total 6" xfId="258"/>
    <cellStyle name="Total 7" xfId="259"/>
    <cellStyle name="Total 8" xfId="260"/>
    <cellStyle name="Total 9" xfId="2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17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5448300" y="29432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36</xdr:row>
      <xdr:rowOff>123264</xdr:rowOff>
    </xdr:from>
    <xdr:ext cx="1750287" cy="468013"/>
    <xdr:sp macro="" textlink="">
      <xdr:nvSpPr>
        <xdr:cNvPr id="3" name="2 Rectángulo"/>
        <xdr:cNvSpPr/>
      </xdr:nvSpPr>
      <xdr:spPr>
        <a:xfrm>
          <a:off x="5448300" y="6466914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66</xdr:row>
      <xdr:rowOff>0</xdr:rowOff>
    </xdr:from>
    <xdr:ext cx="1750287" cy="468013"/>
    <xdr:sp macro="" textlink="">
      <xdr:nvSpPr>
        <xdr:cNvPr id="4" name="3 Rectángulo"/>
        <xdr:cNvSpPr/>
      </xdr:nvSpPr>
      <xdr:spPr>
        <a:xfrm>
          <a:off x="5448300" y="121158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147</xdr:row>
      <xdr:rowOff>0</xdr:rowOff>
    </xdr:from>
    <xdr:ext cx="1750287" cy="468013"/>
    <xdr:sp macro="" textlink="">
      <xdr:nvSpPr>
        <xdr:cNvPr id="5" name="4 Rectángulo"/>
        <xdr:cNvSpPr/>
      </xdr:nvSpPr>
      <xdr:spPr>
        <a:xfrm>
          <a:off x="5448300" y="256032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155</xdr:row>
      <xdr:rowOff>0</xdr:rowOff>
    </xdr:from>
    <xdr:ext cx="1750287" cy="468013"/>
    <xdr:sp macro="" textlink="">
      <xdr:nvSpPr>
        <xdr:cNvPr id="6" name="5 Rectángulo"/>
        <xdr:cNvSpPr/>
      </xdr:nvSpPr>
      <xdr:spPr>
        <a:xfrm>
          <a:off x="5448300" y="2715577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163</xdr:row>
      <xdr:rowOff>0</xdr:rowOff>
    </xdr:from>
    <xdr:ext cx="1750287" cy="468013"/>
    <xdr:sp macro="" textlink="">
      <xdr:nvSpPr>
        <xdr:cNvPr id="7" name="6 Rectángulo"/>
        <xdr:cNvSpPr/>
      </xdr:nvSpPr>
      <xdr:spPr>
        <a:xfrm>
          <a:off x="5448300" y="286321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188</xdr:row>
      <xdr:rowOff>0</xdr:rowOff>
    </xdr:from>
    <xdr:ext cx="1750287" cy="468013"/>
    <xdr:sp macro="" textlink="">
      <xdr:nvSpPr>
        <xdr:cNvPr id="8" name="7 Rectángulo"/>
        <xdr:cNvSpPr/>
      </xdr:nvSpPr>
      <xdr:spPr>
        <a:xfrm>
          <a:off x="5448300" y="329374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195</xdr:row>
      <xdr:rowOff>0</xdr:rowOff>
    </xdr:from>
    <xdr:ext cx="1750287" cy="468013"/>
    <xdr:sp macro="" textlink="">
      <xdr:nvSpPr>
        <xdr:cNvPr id="9" name="8 Rectángulo"/>
        <xdr:cNvSpPr/>
      </xdr:nvSpPr>
      <xdr:spPr>
        <a:xfrm>
          <a:off x="5448300" y="343090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202</xdr:row>
      <xdr:rowOff>0</xdr:rowOff>
    </xdr:from>
    <xdr:ext cx="1750287" cy="468013"/>
    <xdr:sp macro="" textlink="">
      <xdr:nvSpPr>
        <xdr:cNvPr id="10" name="9 Rectángulo"/>
        <xdr:cNvSpPr/>
      </xdr:nvSpPr>
      <xdr:spPr>
        <a:xfrm>
          <a:off x="5448300" y="356425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209</xdr:row>
      <xdr:rowOff>0</xdr:rowOff>
    </xdr:from>
    <xdr:ext cx="1750287" cy="468013"/>
    <xdr:sp macro="" textlink="">
      <xdr:nvSpPr>
        <xdr:cNvPr id="11" name="10 Rectángulo"/>
        <xdr:cNvSpPr/>
      </xdr:nvSpPr>
      <xdr:spPr>
        <a:xfrm>
          <a:off x="5448300" y="369665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2</xdr:col>
      <xdr:colOff>0</xdr:colOff>
      <xdr:row>524</xdr:row>
      <xdr:rowOff>0</xdr:rowOff>
    </xdr:from>
    <xdr:ext cx="1750287" cy="468013"/>
    <xdr:sp macro="" textlink="">
      <xdr:nvSpPr>
        <xdr:cNvPr id="12" name="11 Rectángulo"/>
        <xdr:cNvSpPr/>
      </xdr:nvSpPr>
      <xdr:spPr>
        <a:xfrm>
          <a:off x="5448300" y="8984932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47"/>
  <sheetViews>
    <sheetView showGridLines="0" tabSelected="1" topLeftCell="A401" zoomScale="85" zoomScaleNormal="85" workbookViewId="0">
      <selection activeCell="B441" sqref="B441"/>
    </sheetView>
  </sheetViews>
  <sheetFormatPr baseColWidth="10" defaultRowHeight="12.75"/>
  <cols>
    <col min="1" max="1" width="11.42578125" style="2"/>
    <col min="2" max="2" width="70.28515625" style="2" customWidth="1"/>
    <col min="3" max="6" width="26.7109375" style="2" customWidth="1"/>
    <col min="7" max="7" width="14.85546875" style="2" bestFit="1" customWidth="1"/>
    <col min="8" max="16384" width="11.42578125" style="2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24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>
      <c r="B4" s="4"/>
      <c r="C4" s="5"/>
      <c r="D4" s="6"/>
      <c r="E4" s="6"/>
      <c r="F4" s="6"/>
    </row>
    <row r="6" spans="1:12">
      <c r="B6" s="7"/>
      <c r="C6" s="8"/>
      <c r="D6" s="9"/>
      <c r="E6" s="10"/>
      <c r="F6" s="11"/>
      <c r="G6" s="7" t="s">
        <v>2</v>
      </c>
      <c r="H6" s="12" t="s">
        <v>3</v>
      </c>
      <c r="I6" s="13"/>
      <c r="J6" s="14"/>
      <c r="K6" s="15"/>
      <c r="L6" s="14"/>
    </row>
    <row r="8" spans="1:12" ht="15">
      <c r="A8" s="16" t="s">
        <v>4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1:12">
      <c r="B9" s="17"/>
      <c r="C9" s="8"/>
      <c r="D9" s="9"/>
      <c r="E9" s="10"/>
      <c r="F9" s="11"/>
    </row>
    <row r="10" spans="1:12">
      <c r="B10" s="18" t="s">
        <v>5</v>
      </c>
      <c r="C10" s="19"/>
      <c r="D10" s="6"/>
      <c r="E10" s="6"/>
      <c r="F10" s="6"/>
    </row>
    <row r="11" spans="1:12">
      <c r="B11" s="20"/>
      <c r="C11" s="5"/>
      <c r="D11" s="6"/>
      <c r="E11" s="6"/>
      <c r="F11" s="6"/>
    </row>
    <row r="12" spans="1:12">
      <c r="B12" s="21" t="s">
        <v>6</v>
      </c>
      <c r="C12" s="5"/>
      <c r="D12" s="6"/>
      <c r="E12" s="6"/>
      <c r="F12" s="6"/>
    </row>
    <row r="13" spans="1:12">
      <c r="C13" s="5"/>
    </row>
    <row r="14" spans="1:12">
      <c r="B14" s="22" t="s">
        <v>7</v>
      </c>
      <c r="C14" s="10"/>
      <c r="D14" s="10"/>
      <c r="E14" s="10"/>
    </row>
    <row r="15" spans="1:12">
      <c r="B15" s="23"/>
      <c r="C15" s="10"/>
      <c r="D15" s="10"/>
      <c r="E15" s="10"/>
    </row>
    <row r="16" spans="1:12" ht="20.25" customHeight="1">
      <c r="B16" s="24" t="s">
        <v>8</v>
      </c>
      <c r="C16" s="25" t="s">
        <v>9</v>
      </c>
      <c r="D16" s="25" t="s">
        <v>10</v>
      </c>
      <c r="E16" s="25" t="s">
        <v>11</v>
      </c>
    </row>
    <row r="17" spans="2:5">
      <c r="B17" s="26" t="s">
        <v>12</v>
      </c>
      <c r="C17" s="27"/>
      <c r="D17" s="27">
        <v>0</v>
      </c>
      <c r="E17" s="27">
        <v>0</v>
      </c>
    </row>
    <row r="18" spans="2:5">
      <c r="B18" s="28"/>
      <c r="C18" s="29"/>
      <c r="D18" s="29">
        <v>0</v>
      </c>
      <c r="E18" s="29">
        <v>0</v>
      </c>
    </row>
    <row r="19" spans="2:5">
      <c r="B19" s="28" t="s">
        <v>13</v>
      </c>
      <c r="C19" s="29"/>
      <c r="D19" s="29">
        <v>0</v>
      </c>
      <c r="E19" s="29">
        <v>0</v>
      </c>
    </row>
    <row r="20" spans="2:5">
      <c r="B20" s="28"/>
      <c r="C20" s="29"/>
      <c r="D20" s="29">
        <v>0</v>
      </c>
      <c r="E20" s="29">
        <v>0</v>
      </c>
    </row>
    <row r="21" spans="2:5">
      <c r="B21" s="30" t="s">
        <v>14</v>
      </c>
      <c r="C21" s="31"/>
      <c r="D21" s="31">
        <v>0</v>
      </c>
      <c r="E21" s="31">
        <v>0</v>
      </c>
    </row>
    <row r="22" spans="2:5">
      <c r="B22" s="23"/>
      <c r="C22" s="25">
        <f>SUM(C17:C21)</f>
        <v>0</v>
      </c>
      <c r="D22" s="25"/>
      <c r="E22" s="25">
        <f t="shared" ref="E22" si="0">SUM(E17:E21)</f>
        <v>0</v>
      </c>
    </row>
    <row r="23" spans="2:5">
      <c r="B23" s="23"/>
      <c r="C23" s="10"/>
      <c r="D23" s="10"/>
      <c r="E23" s="10"/>
    </row>
    <row r="24" spans="2:5">
      <c r="B24" s="23"/>
      <c r="C24" s="10"/>
      <c r="D24" s="10"/>
      <c r="E24" s="10"/>
    </row>
    <row r="25" spans="2:5">
      <c r="B25" s="22" t="s">
        <v>15</v>
      </c>
      <c r="C25" s="32"/>
      <c r="D25" s="10"/>
      <c r="E25" s="10"/>
    </row>
    <row r="27" spans="2:5" ht="18.75" customHeight="1">
      <c r="B27" s="24" t="s">
        <v>16</v>
      </c>
      <c r="C27" s="25" t="s">
        <v>9</v>
      </c>
      <c r="D27" s="25" t="s">
        <v>17</v>
      </c>
      <c r="E27" s="25" t="s">
        <v>18</v>
      </c>
    </row>
    <row r="28" spans="2:5">
      <c r="B28" s="28" t="s">
        <v>19</v>
      </c>
      <c r="C28" s="33"/>
      <c r="D28" s="33"/>
      <c r="E28" s="34">
        <v>1677992.11</v>
      </c>
    </row>
    <row r="29" spans="2:5">
      <c r="B29" s="28"/>
      <c r="C29" s="35"/>
      <c r="D29" s="35"/>
      <c r="E29" s="35"/>
    </row>
    <row r="30" spans="2:5" ht="14.25" customHeight="1">
      <c r="B30" s="28" t="s">
        <v>20</v>
      </c>
      <c r="C30" s="33"/>
      <c r="D30" s="33">
        <v>21863.46</v>
      </c>
      <c r="E30" s="33">
        <v>21863.46</v>
      </c>
    </row>
    <row r="31" spans="2:5" ht="14.25" customHeight="1">
      <c r="B31" s="28"/>
      <c r="C31" s="35"/>
      <c r="D31" s="35"/>
      <c r="E31" s="35"/>
    </row>
    <row r="32" spans="2:5" ht="14.25" customHeight="1">
      <c r="B32" s="30"/>
      <c r="C32" s="36"/>
      <c r="D32" s="36"/>
      <c r="E32" s="36"/>
    </row>
    <row r="33" spans="2:6" ht="14.25" customHeight="1">
      <c r="C33" s="37">
        <f>SUM(C28:C32)</f>
        <v>0</v>
      </c>
      <c r="D33" s="37">
        <f t="shared" ref="D33:E33" si="1">SUM(D28:D32)</f>
        <v>21863.46</v>
      </c>
      <c r="E33" s="37">
        <f t="shared" si="1"/>
        <v>1699855.57</v>
      </c>
    </row>
    <row r="34" spans="2:6" ht="14.25" customHeight="1">
      <c r="C34" s="38"/>
      <c r="D34" s="38"/>
      <c r="E34" s="38"/>
    </row>
    <row r="35" spans="2:6" ht="14.25" customHeight="1"/>
    <row r="36" spans="2:6" ht="23.25" customHeight="1">
      <c r="B36" s="24" t="s">
        <v>21</v>
      </c>
      <c r="C36" s="25" t="s">
        <v>9</v>
      </c>
      <c r="D36" s="25" t="s">
        <v>22</v>
      </c>
      <c r="E36" s="25" t="s">
        <v>23</v>
      </c>
      <c r="F36" s="25" t="s">
        <v>24</v>
      </c>
    </row>
    <row r="37" spans="2:6" ht="14.25" customHeight="1">
      <c r="B37" s="28" t="s">
        <v>25</v>
      </c>
      <c r="C37" s="35"/>
      <c r="D37" s="35"/>
      <c r="E37" s="35"/>
      <c r="F37" s="35"/>
    </row>
    <row r="38" spans="2:6" ht="14.25" customHeight="1">
      <c r="B38" s="28"/>
      <c r="C38" s="35"/>
      <c r="D38" s="35"/>
      <c r="E38" s="35"/>
      <c r="F38" s="35"/>
    </row>
    <row r="39" spans="2:6" ht="14.25" customHeight="1">
      <c r="B39" s="28" t="s">
        <v>26</v>
      </c>
      <c r="C39" s="35"/>
      <c r="D39" s="35"/>
      <c r="E39" s="35"/>
      <c r="F39" s="35"/>
    </row>
    <row r="40" spans="2:6" ht="14.25" customHeight="1">
      <c r="B40" s="30"/>
      <c r="C40" s="36"/>
      <c r="D40" s="36"/>
      <c r="E40" s="36"/>
      <c r="F40" s="36"/>
    </row>
    <row r="41" spans="2:6" ht="14.25" customHeight="1">
      <c r="C41" s="25">
        <f>SUM(C36:C40)</f>
        <v>0</v>
      </c>
      <c r="D41" s="25">
        <f t="shared" ref="D41:F41" si="2">SUM(D36:D40)</f>
        <v>0</v>
      </c>
      <c r="E41" s="25">
        <f t="shared" si="2"/>
        <v>0</v>
      </c>
      <c r="F41" s="25">
        <f t="shared" si="2"/>
        <v>0</v>
      </c>
    </row>
    <row r="42" spans="2:6" ht="14.25" customHeight="1"/>
    <row r="43" spans="2:6" ht="14.25" customHeight="1"/>
    <row r="44" spans="2:6" ht="14.25" customHeight="1">
      <c r="B44" s="22" t="s">
        <v>27</v>
      </c>
    </row>
    <row r="45" spans="2:6" ht="14.25" customHeight="1">
      <c r="B45" s="39"/>
    </row>
    <row r="46" spans="2:6" ht="24" customHeight="1">
      <c r="B46" s="24" t="s">
        <v>28</v>
      </c>
      <c r="C46" s="25" t="s">
        <v>9</v>
      </c>
      <c r="D46" s="25" t="s">
        <v>29</v>
      </c>
    </row>
    <row r="47" spans="2:6" ht="14.25" customHeight="1">
      <c r="B47" s="40" t="s">
        <v>30</v>
      </c>
      <c r="C47" s="41">
        <v>17032.509999999998</v>
      </c>
      <c r="D47" s="42" t="s">
        <v>31</v>
      </c>
    </row>
    <row r="48" spans="2:6" ht="14.25" customHeight="1">
      <c r="B48" s="43" t="s">
        <v>32</v>
      </c>
      <c r="C48" s="41">
        <v>8860</v>
      </c>
      <c r="D48" s="35" t="s">
        <v>31</v>
      </c>
    </row>
    <row r="49" spans="2:7" ht="14.25" customHeight="1">
      <c r="B49" s="43" t="s">
        <v>33</v>
      </c>
      <c r="C49" s="41">
        <v>2172.2800000000002</v>
      </c>
      <c r="D49" s="35" t="s">
        <v>31</v>
      </c>
    </row>
    <row r="50" spans="2:7" ht="14.25" customHeight="1">
      <c r="B50" s="43" t="s">
        <v>34</v>
      </c>
      <c r="C50" s="41">
        <v>38847</v>
      </c>
      <c r="D50" s="35" t="s">
        <v>31</v>
      </c>
    </row>
    <row r="51" spans="2:7" ht="14.25" customHeight="1">
      <c r="B51" s="43" t="s">
        <v>35</v>
      </c>
      <c r="C51" s="41">
        <v>47814</v>
      </c>
      <c r="D51" s="35" t="s">
        <v>31</v>
      </c>
    </row>
    <row r="52" spans="2:7" ht="14.25" customHeight="1">
      <c r="B52" s="44" t="s">
        <v>36</v>
      </c>
      <c r="C52" s="41">
        <v>403920</v>
      </c>
      <c r="D52" s="31">
        <v>0</v>
      </c>
    </row>
    <row r="53" spans="2:7" ht="14.25" customHeight="1">
      <c r="B53" s="45"/>
      <c r="C53" s="37">
        <f>SUM(C46:C52)</f>
        <v>518645.79</v>
      </c>
      <c r="D53" s="25"/>
    </row>
    <row r="54" spans="2:7" ht="14.25" customHeight="1">
      <c r="B54" s="45"/>
      <c r="C54" s="46"/>
      <c r="D54" s="46"/>
    </row>
    <row r="55" spans="2:7" ht="9.75" customHeight="1">
      <c r="B55" s="45"/>
      <c r="C55" s="46"/>
      <c r="D55" s="46"/>
    </row>
    <row r="56" spans="2:7" ht="14.25" customHeight="1">
      <c r="B56" s="22" t="s">
        <v>37</v>
      </c>
    </row>
    <row r="57" spans="2:7" ht="14.25" customHeight="1">
      <c r="B57" s="39"/>
    </row>
    <row r="58" spans="2:7" ht="27.75" customHeight="1">
      <c r="B58" s="24" t="s">
        <v>38</v>
      </c>
      <c r="C58" s="25" t="s">
        <v>9</v>
      </c>
      <c r="D58" s="25" t="s">
        <v>10</v>
      </c>
      <c r="E58" s="25" t="s">
        <v>39</v>
      </c>
      <c r="F58" s="47" t="s">
        <v>40</v>
      </c>
      <c r="G58" s="25" t="s">
        <v>41</v>
      </c>
    </row>
    <row r="59" spans="2:7" ht="14.25" customHeight="1">
      <c r="B59" s="40" t="s">
        <v>42</v>
      </c>
      <c r="C59" s="41">
        <v>160978770.19</v>
      </c>
      <c r="D59" s="27">
        <v>0</v>
      </c>
      <c r="E59" s="46">
        <v>0</v>
      </c>
      <c r="F59" s="27">
        <v>0</v>
      </c>
      <c r="G59" s="48">
        <v>0</v>
      </c>
    </row>
    <row r="60" spans="2:7" ht="14.25" customHeight="1">
      <c r="B60" s="43" t="s">
        <v>43</v>
      </c>
      <c r="C60" s="41">
        <v>28799604.030000001</v>
      </c>
      <c r="D60" s="29">
        <v>0</v>
      </c>
      <c r="E60" s="46">
        <v>0</v>
      </c>
      <c r="F60" s="29">
        <v>0</v>
      </c>
      <c r="G60" s="48">
        <v>0</v>
      </c>
    </row>
    <row r="61" spans="2:7" ht="14.25" customHeight="1">
      <c r="B61" s="44" t="s">
        <v>44</v>
      </c>
      <c r="C61" s="41">
        <v>-145891783.84</v>
      </c>
      <c r="D61" s="31">
        <v>0</v>
      </c>
      <c r="E61" s="49">
        <v>0</v>
      </c>
      <c r="F61" s="31">
        <v>0</v>
      </c>
      <c r="G61" s="50">
        <v>0</v>
      </c>
    </row>
    <row r="62" spans="2:7" ht="15" customHeight="1">
      <c r="B62" s="45"/>
      <c r="C62" s="37">
        <f>SUM(C58:C61)</f>
        <v>43886590.379999995</v>
      </c>
      <c r="D62" s="51">
        <v>0</v>
      </c>
      <c r="E62" s="52">
        <v>0</v>
      </c>
      <c r="F62" s="52">
        <v>0</v>
      </c>
      <c r="G62" s="53">
        <v>0</v>
      </c>
    </row>
    <row r="63" spans="2:7">
      <c r="B63" s="45"/>
      <c r="C63" s="54"/>
      <c r="D63" s="54"/>
      <c r="E63" s="54"/>
      <c r="F63" s="54"/>
      <c r="G63" s="54"/>
    </row>
    <row r="64" spans="2:7">
      <c r="B64" s="45"/>
      <c r="C64" s="54"/>
      <c r="D64" s="54"/>
      <c r="E64" s="54"/>
      <c r="F64" s="54"/>
      <c r="G64" s="54"/>
    </row>
    <row r="65" spans="2:7">
      <c r="B65" s="45"/>
      <c r="C65" s="54"/>
      <c r="D65" s="54"/>
      <c r="E65" s="54"/>
      <c r="F65" s="54"/>
      <c r="G65" s="54"/>
    </row>
    <row r="66" spans="2:7" ht="26.25" customHeight="1">
      <c r="B66" s="24" t="s">
        <v>45</v>
      </c>
      <c r="C66" s="25" t="s">
        <v>9</v>
      </c>
      <c r="D66" s="25" t="s">
        <v>10</v>
      </c>
      <c r="E66" s="25" t="s">
        <v>46</v>
      </c>
      <c r="F66" s="54"/>
      <c r="G66" s="54"/>
    </row>
    <row r="67" spans="2:7">
      <c r="B67" s="26" t="s">
        <v>47</v>
      </c>
      <c r="C67" s="48"/>
      <c r="D67" s="29">
        <v>0</v>
      </c>
      <c r="E67" s="29">
        <v>0</v>
      </c>
      <c r="F67" s="54"/>
      <c r="G67" s="54"/>
    </row>
    <row r="68" spans="2:7">
      <c r="B68" s="28"/>
      <c r="C68" s="48"/>
      <c r="D68" s="29"/>
      <c r="E68" s="29"/>
      <c r="F68" s="54"/>
      <c r="G68" s="54"/>
    </row>
    <row r="69" spans="2:7">
      <c r="B69" s="30"/>
      <c r="C69" s="48"/>
      <c r="D69" s="29">
        <v>0</v>
      </c>
      <c r="E69" s="29">
        <v>0</v>
      </c>
      <c r="F69" s="54"/>
      <c r="G69" s="54"/>
    </row>
    <row r="70" spans="2:7" ht="16.5" customHeight="1">
      <c r="B70" s="45"/>
      <c r="C70" s="25">
        <f>SUM(C67:C69)</f>
        <v>0</v>
      </c>
      <c r="D70" s="55"/>
      <c r="E70" s="56"/>
      <c r="F70" s="54"/>
      <c r="G70" s="54"/>
    </row>
    <row r="71" spans="2:7">
      <c r="B71" s="45"/>
      <c r="C71" s="54"/>
      <c r="D71" s="54"/>
      <c r="E71" s="54"/>
      <c r="F71" s="54"/>
      <c r="G71" s="54"/>
    </row>
    <row r="72" spans="2:7">
      <c r="B72" s="39"/>
    </row>
    <row r="73" spans="2:7">
      <c r="B73" s="22" t="s">
        <v>48</v>
      </c>
    </row>
    <row r="75" spans="2:7">
      <c r="B75" s="39"/>
    </row>
    <row r="76" spans="2:7" ht="24" customHeight="1">
      <c r="B76" s="24" t="s">
        <v>49</v>
      </c>
      <c r="C76" s="25" t="s">
        <v>50</v>
      </c>
      <c r="D76" s="25" t="s">
        <v>51</v>
      </c>
      <c r="E76" s="25" t="s">
        <v>52</v>
      </c>
      <c r="F76" s="25" t="s">
        <v>53</v>
      </c>
    </row>
    <row r="77" spans="2:7">
      <c r="B77" s="40" t="s">
        <v>54</v>
      </c>
      <c r="C77" s="34">
        <v>58335</v>
      </c>
      <c r="D77" s="34">
        <v>58335</v>
      </c>
      <c r="E77" s="57" t="s">
        <v>55</v>
      </c>
      <c r="F77" s="42">
        <v>0</v>
      </c>
    </row>
    <row r="78" spans="2:7">
      <c r="B78" s="43" t="s">
        <v>56</v>
      </c>
      <c r="C78" s="33">
        <v>6022127.0899999999</v>
      </c>
      <c r="D78" s="33">
        <v>6022127.0899999999</v>
      </c>
      <c r="E78" s="57" t="s">
        <v>55</v>
      </c>
      <c r="F78" s="35"/>
    </row>
    <row r="79" spans="2:7">
      <c r="B79" s="43" t="s">
        <v>57</v>
      </c>
      <c r="C79" s="33">
        <v>3773258</v>
      </c>
      <c r="D79" s="33">
        <v>3773258</v>
      </c>
      <c r="E79" s="57" t="s">
        <v>55</v>
      </c>
      <c r="F79" s="35"/>
    </row>
    <row r="80" spans="2:7">
      <c r="B80" s="43" t="s">
        <v>58</v>
      </c>
      <c r="C80" s="33">
        <v>5440383.5700000003</v>
      </c>
      <c r="D80" s="33">
        <v>6428168.6699999999</v>
      </c>
      <c r="E80" s="41">
        <v>987785.1</v>
      </c>
      <c r="F80" s="35"/>
    </row>
    <row r="81" spans="2:6">
      <c r="B81" s="43" t="s">
        <v>59</v>
      </c>
      <c r="C81" s="33">
        <v>76903075.659999996</v>
      </c>
      <c r="D81" s="33">
        <v>27118377.379999999</v>
      </c>
      <c r="E81" s="41">
        <v>-49784698.280000001</v>
      </c>
      <c r="F81" s="35"/>
    </row>
    <row r="82" spans="2:6">
      <c r="B82" s="43" t="s">
        <v>60</v>
      </c>
      <c r="C82" s="33">
        <v>17606903.440000001</v>
      </c>
      <c r="D82" s="33">
        <v>18768294.5</v>
      </c>
      <c r="E82" s="41">
        <v>1161391.06</v>
      </c>
      <c r="F82" s="35"/>
    </row>
    <row r="83" spans="2:6">
      <c r="B83" s="43" t="s">
        <v>61</v>
      </c>
      <c r="C83" s="33">
        <v>6565943.6100000003</v>
      </c>
      <c r="D83" s="33">
        <v>6025850.7599999998</v>
      </c>
      <c r="E83" s="41">
        <v>-540092.85</v>
      </c>
      <c r="F83" s="35"/>
    </row>
    <row r="84" spans="2:6">
      <c r="B84" s="58" t="s">
        <v>62</v>
      </c>
      <c r="C84" s="59">
        <f>SUM(C77:C83)</f>
        <v>116370026.36999999</v>
      </c>
      <c r="D84" s="59">
        <f>SUM(D77:D83)</f>
        <v>68194411.400000006</v>
      </c>
      <c r="E84" s="60">
        <f>SUM(E77:E83)</f>
        <v>-48175614.969999999</v>
      </c>
      <c r="F84" s="35"/>
    </row>
    <row r="85" spans="2:6">
      <c r="B85" s="43" t="s">
        <v>63</v>
      </c>
      <c r="C85" s="33">
        <v>2785841.97</v>
      </c>
      <c r="D85" s="33">
        <v>2805971.26</v>
      </c>
      <c r="E85" s="41">
        <v>20129.29</v>
      </c>
      <c r="F85" s="35"/>
    </row>
    <row r="86" spans="2:6">
      <c r="B86" s="43" t="s">
        <v>64</v>
      </c>
      <c r="C86" s="33">
        <v>2506486.1800000002</v>
      </c>
      <c r="D86" s="33">
        <v>2506486.1800000002</v>
      </c>
      <c r="E86" s="57" t="s">
        <v>55</v>
      </c>
      <c r="F86" s="35"/>
    </row>
    <row r="87" spans="2:6">
      <c r="B87" s="43" t="s">
        <v>65</v>
      </c>
      <c r="C87" s="33">
        <v>260015.55</v>
      </c>
      <c r="D87" s="33">
        <v>260015.55</v>
      </c>
      <c r="E87" s="57" t="s">
        <v>55</v>
      </c>
      <c r="F87" s="35"/>
    </row>
    <row r="88" spans="2:6">
      <c r="B88" s="43" t="s">
        <v>66</v>
      </c>
      <c r="C88" s="33">
        <v>6218040.2400000002</v>
      </c>
      <c r="D88" s="33">
        <v>6347085.0800000001</v>
      </c>
      <c r="E88" s="41">
        <v>129044.84</v>
      </c>
      <c r="F88" s="35"/>
    </row>
    <row r="89" spans="2:6">
      <c r="B89" s="43" t="s">
        <v>66</v>
      </c>
      <c r="C89" s="33">
        <v>2620547.25</v>
      </c>
      <c r="D89" s="33">
        <v>2620547.25</v>
      </c>
      <c r="E89" s="57" t="s">
        <v>55</v>
      </c>
      <c r="F89" s="35"/>
    </row>
    <row r="90" spans="2:6">
      <c r="B90" s="43" t="s">
        <v>67</v>
      </c>
      <c r="C90" s="33">
        <v>2698434.49</v>
      </c>
      <c r="D90" s="33">
        <v>3056702.21</v>
      </c>
      <c r="E90" s="41">
        <v>358267.72</v>
      </c>
      <c r="F90" s="35"/>
    </row>
    <row r="91" spans="2:6">
      <c r="B91" s="43" t="s">
        <v>67</v>
      </c>
      <c r="C91" s="33">
        <v>541107.43999999994</v>
      </c>
      <c r="D91" s="33">
        <v>541107.43999999994</v>
      </c>
      <c r="E91" s="57" t="s">
        <v>55</v>
      </c>
      <c r="F91" s="35"/>
    </row>
    <row r="92" spans="2:6">
      <c r="B92" s="43" t="s">
        <v>68</v>
      </c>
      <c r="C92" s="33">
        <v>6307792.1299999999</v>
      </c>
      <c r="D92" s="33">
        <v>6401281.1699999999</v>
      </c>
      <c r="E92" s="41">
        <v>93489.04</v>
      </c>
      <c r="F92" s="35"/>
    </row>
    <row r="93" spans="2:6">
      <c r="B93" s="43" t="s">
        <v>69</v>
      </c>
      <c r="C93" s="33">
        <v>571371.06000000006</v>
      </c>
      <c r="D93" s="33">
        <v>571371.06000000006</v>
      </c>
      <c r="E93" s="57" t="s">
        <v>55</v>
      </c>
      <c r="F93" s="35"/>
    </row>
    <row r="94" spans="2:6">
      <c r="B94" s="43" t="s">
        <v>70</v>
      </c>
      <c r="C94" s="33">
        <v>3934629.1</v>
      </c>
      <c r="D94" s="33">
        <v>3934629.1</v>
      </c>
      <c r="E94" s="57" t="s">
        <v>55</v>
      </c>
      <c r="F94" s="35"/>
    </row>
    <row r="95" spans="2:6">
      <c r="B95" s="43" t="s">
        <v>70</v>
      </c>
      <c r="C95" s="33">
        <v>1031286.54</v>
      </c>
      <c r="D95" s="33">
        <v>1031286.54</v>
      </c>
      <c r="E95" s="57" t="s">
        <v>55</v>
      </c>
      <c r="F95" s="35"/>
    </row>
    <row r="96" spans="2:6">
      <c r="B96" s="43" t="s">
        <v>71</v>
      </c>
      <c r="C96" s="33">
        <v>25766.6</v>
      </c>
      <c r="D96" s="33">
        <v>25766.6</v>
      </c>
      <c r="E96" s="57" t="s">
        <v>55</v>
      </c>
      <c r="F96" s="35"/>
    </row>
    <row r="97" spans="2:6">
      <c r="B97" s="43" t="s">
        <v>71</v>
      </c>
      <c r="C97" s="33">
        <v>312684.24</v>
      </c>
      <c r="D97" s="33">
        <v>312684.24</v>
      </c>
      <c r="E97" s="57" t="s">
        <v>55</v>
      </c>
      <c r="F97" s="35"/>
    </row>
    <row r="98" spans="2:6">
      <c r="B98" s="43" t="s">
        <v>72</v>
      </c>
      <c r="C98" s="33">
        <v>3804767.27</v>
      </c>
      <c r="D98" s="33">
        <v>3804767.27</v>
      </c>
      <c r="E98" s="57" t="s">
        <v>55</v>
      </c>
      <c r="F98" s="35"/>
    </row>
    <row r="99" spans="2:6">
      <c r="B99" s="43" t="s">
        <v>73</v>
      </c>
      <c r="C99" s="33">
        <v>10719934.560000001</v>
      </c>
      <c r="D99" s="33">
        <v>10719934.560000001</v>
      </c>
      <c r="E99" s="57" t="s">
        <v>55</v>
      </c>
      <c r="F99" s="35"/>
    </row>
    <row r="100" spans="2:6">
      <c r="B100" s="43" t="s">
        <v>74</v>
      </c>
      <c r="C100" s="33">
        <v>5094156.92</v>
      </c>
      <c r="D100" s="33">
        <v>5094156.92</v>
      </c>
      <c r="E100" s="57" t="s">
        <v>55</v>
      </c>
      <c r="F100" s="35"/>
    </row>
    <row r="101" spans="2:6">
      <c r="B101" s="43" t="s">
        <v>75</v>
      </c>
      <c r="C101" s="33">
        <v>30396</v>
      </c>
      <c r="D101" s="33">
        <v>30396</v>
      </c>
      <c r="E101" s="57" t="s">
        <v>55</v>
      </c>
      <c r="F101" s="35"/>
    </row>
    <row r="102" spans="2:6">
      <c r="B102" s="43" t="s">
        <v>76</v>
      </c>
      <c r="C102" s="33">
        <v>52000</v>
      </c>
      <c r="D102" s="33">
        <v>52000</v>
      </c>
      <c r="E102" s="57" t="s">
        <v>55</v>
      </c>
      <c r="F102" s="35"/>
    </row>
    <row r="103" spans="2:6">
      <c r="B103" s="43" t="s">
        <v>77</v>
      </c>
      <c r="C103" s="33">
        <v>469114.58</v>
      </c>
      <c r="D103" s="33">
        <v>469114.58</v>
      </c>
      <c r="E103" s="57" t="s">
        <v>55</v>
      </c>
      <c r="F103" s="35"/>
    </row>
    <row r="104" spans="2:6">
      <c r="B104" s="43" t="s">
        <v>78</v>
      </c>
      <c r="C104" s="33">
        <v>1298433.06</v>
      </c>
      <c r="D104" s="33">
        <v>1298433.06</v>
      </c>
      <c r="E104" s="57" t="s">
        <v>55</v>
      </c>
      <c r="F104" s="35"/>
    </row>
    <row r="105" spans="2:6">
      <c r="B105" s="43" t="s">
        <v>78</v>
      </c>
      <c r="C105" s="33">
        <v>69939.56</v>
      </c>
      <c r="D105" s="33">
        <v>69939.56</v>
      </c>
      <c r="E105" s="57" t="s">
        <v>55</v>
      </c>
      <c r="F105" s="35"/>
    </row>
    <row r="106" spans="2:6">
      <c r="B106" s="43" t="s">
        <v>79</v>
      </c>
      <c r="C106" s="33">
        <v>27196</v>
      </c>
      <c r="D106" s="33">
        <v>27196</v>
      </c>
      <c r="E106" s="57" t="s">
        <v>55</v>
      </c>
      <c r="F106" s="35"/>
    </row>
    <row r="107" spans="2:6">
      <c r="B107" s="43" t="s">
        <v>80</v>
      </c>
      <c r="C107" s="33">
        <v>262919.34000000003</v>
      </c>
      <c r="D107" s="33">
        <v>262919.34000000003</v>
      </c>
      <c r="E107" s="57" t="s">
        <v>55</v>
      </c>
      <c r="F107" s="35"/>
    </row>
    <row r="108" spans="2:6">
      <c r="B108" s="43" t="s">
        <v>80</v>
      </c>
      <c r="C108" s="33">
        <v>676931.91</v>
      </c>
      <c r="D108" s="33">
        <v>676931.91</v>
      </c>
      <c r="E108" s="57" t="s">
        <v>55</v>
      </c>
      <c r="F108" s="35"/>
    </row>
    <row r="109" spans="2:6">
      <c r="B109" s="43" t="s">
        <v>81</v>
      </c>
      <c r="C109" s="33">
        <v>2101890.2799999998</v>
      </c>
      <c r="D109" s="33">
        <v>2114389.2799999998</v>
      </c>
      <c r="E109" s="41">
        <v>12499</v>
      </c>
      <c r="F109" s="35"/>
    </row>
    <row r="110" spans="2:6">
      <c r="B110" s="43" t="s">
        <v>82</v>
      </c>
      <c r="C110" s="33">
        <v>7097418.1600000001</v>
      </c>
      <c r="D110" s="33">
        <v>7097418.1600000001</v>
      </c>
      <c r="E110" s="57" t="s">
        <v>55</v>
      </c>
      <c r="F110" s="35"/>
    </row>
    <row r="111" spans="2:6">
      <c r="B111" s="43" t="s">
        <v>83</v>
      </c>
      <c r="C111" s="33">
        <v>297592.01</v>
      </c>
      <c r="D111" s="33">
        <v>297592.01</v>
      </c>
      <c r="E111" s="57" t="s">
        <v>55</v>
      </c>
      <c r="F111" s="35"/>
    </row>
    <row r="112" spans="2:6">
      <c r="B112" s="43" t="s">
        <v>83</v>
      </c>
      <c r="C112" s="33">
        <v>4999.99</v>
      </c>
      <c r="D112" s="33">
        <v>4999.99</v>
      </c>
      <c r="E112" s="57" t="s">
        <v>55</v>
      </c>
      <c r="F112" s="35"/>
    </row>
    <row r="113" spans="2:6">
      <c r="B113" s="43" t="s">
        <v>84</v>
      </c>
      <c r="C113" s="33">
        <v>27390.240000000002</v>
      </c>
      <c r="D113" s="33">
        <v>27390.240000000002</v>
      </c>
      <c r="E113" s="57" t="s">
        <v>55</v>
      </c>
      <c r="F113" s="35"/>
    </row>
    <row r="114" spans="2:6">
      <c r="B114" s="43" t="s">
        <v>85</v>
      </c>
      <c r="C114" s="33">
        <v>1545925.67</v>
      </c>
      <c r="D114" s="33">
        <v>1545925.67</v>
      </c>
      <c r="E114" s="57" t="s">
        <v>55</v>
      </c>
      <c r="F114" s="35"/>
    </row>
    <row r="115" spans="2:6">
      <c r="B115" s="43" t="s">
        <v>86</v>
      </c>
      <c r="C115" s="33">
        <v>77931.520000000004</v>
      </c>
      <c r="D115" s="33">
        <v>77931.520000000004</v>
      </c>
      <c r="E115" s="57" t="s">
        <v>55</v>
      </c>
      <c r="F115" s="35"/>
    </row>
    <row r="116" spans="2:6">
      <c r="B116" s="43" t="s">
        <v>87</v>
      </c>
      <c r="C116" s="33">
        <v>18126515.420000002</v>
      </c>
      <c r="D116" s="33">
        <v>18126515.420000002</v>
      </c>
      <c r="E116" s="57" t="s">
        <v>55</v>
      </c>
      <c r="F116" s="35"/>
    </row>
    <row r="117" spans="2:6">
      <c r="B117" s="43" t="s">
        <v>87</v>
      </c>
      <c r="C117" s="33">
        <v>85893076.579999998</v>
      </c>
      <c r="D117" s="33">
        <v>79171140.219999999</v>
      </c>
      <c r="E117" s="41">
        <v>-6721936.3600000003</v>
      </c>
      <c r="F117" s="35"/>
    </row>
    <row r="118" spans="2:6">
      <c r="B118" s="58" t="s">
        <v>88</v>
      </c>
      <c r="C118" s="59">
        <f>SUM(C85:C117)</f>
        <v>167492531.86000001</v>
      </c>
      <c r="D118" s="33">
        <v>161384025.38999999</v>
      </c>
      <c r="E118" s="41">
        <v>-6108506.4699999997</v>
      </c>
      <c r="F118" s="35"/>
    </row>
    <row r="119" spans="2:6">
      <c r="B119" s="43" t="s">
        <v>89</v>
      </c>
      <c r="C119" s="33">
        <v>-2027392.64</v>
      </c>
      <c r="D119" s="33">
        <v>-2027392.64</v>
      </c>
      <c r="E119" s="57" t="s">
        <v>55</v>
      </c>
      <c r="F119" s="35"/>
    </row>
    <row r="120" spans="2:6">
      <c r="B120" s="43" t="s">
        <v>90</v>
      </c>
      <c r="C120" s="33">
        <v>-602212.09</v>
      </c>
      <c r="D120" s="33">
        <v>-602212.09</v>
      </c>
      <c r="E120" s="57" t="s">
        <v>55</v>
      </c>
      <c r="F120" s="35"/>
    </row>
    <row r="121" spans="2:6">
      <c r="B121" s="43" t="s">
        <v>63</v>
      </c>
      <c r="C121" s="33">
        <v>-1711589.32</v>
      </c>
      <c r="D121" s="33">
        <v>-1711589.32</v>
      </c>
      <c r="E121" s="57" t="s">
        <v>55</v>
      </c>
      <c r="F121" s="35"/>
    </row>
    <row r="122" spans="2:6">
      <c r="B122" s="43" t="s">
        <v>65</v>
      </c>
      <c r="C122" s="33">
        <v>-42932.55</v>
      </c>
      <c r="D122" s="33">
        <v>-42932.55</v>
      </c>
      <c r="E122" s="57" t="s">
        <v>55</v>
      </c>
      <c r="F122" s="35"/>
    </row>
    <row r="123" spans="2:6">
      <c r="B123" s="43" t="s">
        <v>87</v>
      </c>
      <c r="C123" s="33">
        <v>-21008333.66</v>
      </c>
      <c r="D123" s="33">
        <v>-21008333.66</v>
      </c>
      <c r="E123" s="57" t="s">
        <v>55</v>
      </c>
      <c r="F123" s="35"/>
    </row>
    <row r="124" spans="2:6">
      <c r="B124" s="43" t="s">
        <v>91</v>
      </c>
      <c r="C124" s="33">
        <v>-6252631.9500000002</v>
      </c>
      <c r="D124" s="33">
        <v>-6252631.9500000002</v>
      </c>
      <c r="E124" s="57" t="s">
        <v>55</v>
      </c>
      <c r="F124" s="35"/>
    </row>
    <row r="125" spans="2:6">
      <c r="B125" s="43" t="s">
        <v>67</v>
      </c>
      <c r="C125" s="33">
        <v>-972210.68</v>
      </c>
      <c r="D125" s="33">
        <v>-972210.68</v>
      </c>
      <c r="E125" s="57" t="s">
        <v>55</v>
      </c>
      <c r="F125" s="35"/>
    </row>
    <row r="126" spans="2:6">
      <c r="B126" s="43" t="s">
        <v>92</v>
      </c>
      <c r="C126" s="33">
        <v>-1952577.13</v>
      </c>
      <c r="D126" s="33">
        <v>-1952577.13</v>
      </c>
      <c r="E126" s="57" t="s">
        <v>55</v>
      </c>
      <c r="F126" s="35"/>
    </row>
    <row r="127" spans="2:6">
      <c r="B127" s="43" t="s">
        <v>93</v>
      </c>
      <c r="C127" s="33">
        <v>-136483.06</v>
      </c>
      <c r="D127" s="33">
        <v>-136483.06</v>
      </c>
      <c r="E127" s="57" t="s">
        <v>55</v>
      </c>
      <c r="F127" s="35"/>
    </row>
    <row r="128" spans="2:6">
      <c r="B128" s="43" t="s">
        <v>94</v>
      </c>
      <c r="C128" s="33">
        <v>-2550045.5299999998</v>
      </c>
      <c r="D128" s="33">
        <v>-2550045.5299999998</v>
      </c>
      <c r="E128" s="57" t="s">
        <v>55</v>
      </c>
      <c r="F128" s="35"/>
    </row>
    <row r="129" spans="2:6">
      <c r="B129" s="43" t="s">
        <v>71</v>
      </c>
      <c r="C129" s="33">
        <v>-316393.84000000003</v>
      </c>
      <c r="D129" s="33">
        <v>-316393.84000000003</v>
      </c>
      <c r="E129" s="57" t="s">
        <v>55</v>
      </c>
      <c r="F129" s="35"/>
    </row>
    <row r="130" spans="2:6">
      <c r="B130" s="43" t="s">
        <v>73</v>
      </c>
      <c r="C130" s="33">
        <v>-13333222.43</v>
      </c>
      <c r="D130" s="33">
        <v>-13333222.43</v>
      </c>
      <c r="E130" s="57" t="s">
        <v>55</v>
      </c>
      <c r="F130" s="35"/>
    </row>
    <row r="131" spans="2:6">
      <c r="B131" s="43" t="s">
        <v>75</v>
      </c>
      <c r="C131" s="33">
        <v>-3462611.92</v>
      </c>
      <c r="D131" s="33">
        <v>-3462611.92</v>
      </c>
      <c r="E131" s="57" t="s">
        <v>55</v>
      </c>
      <c r="F131" s="35"/>
    </row>
    <row r="132" spans="2:6">
      <c r="B132" s="43" t="s">
        <v>95</v>
      </c>
      <c r="C132" s="33">
        <v>-36871</v>
      </c>
      <c r="D132" s="33">
        <v>-36871</v>
      </c>
      <c r="E132" s="57" t="s">
        <v>55</v>
      </c>
      <c r="F132" s="35"/>
    </row>
    <row r="133" spans="2:6">
      <c r="B133" s="43" t="s">
        <v>96</v>
      </c>
      <c r="C133" s="33">
        <v>-255722.58</v>
      </c>
      <c r="D133" s="33">
        <v>-255722.58</v>
      </c>
      <c r="E133" s="57" t="s">
        <v>55</v>
      </c>
      <c r="F133" s="35"/>
    </row>
    <row r="134" spans="2:6">
      <c r="B134" s="43" t="s">
        <v>78</v>
      </c>
      <c r="C134" s="33">
        <v>-104184.06</v>
      </c>
      <c r="D134" s="33">
        <v>-104184.06</v>
      </c>
      <c r="E134" s="57" t="s">
        <v>55</v>
      </c>
      <c r="F134" s="35"/>
    </row>
    <row r="135" spans="2:6">
      <c r="B135" s="43" t="s">
        <v>78</v>
      </c>
      <c r="C135" s="33">
        <v>-62946.559999999998</v>
      </c>
      <c r="D135" s="33">
        <v>-62946.559999999998</v>
      </c>
      <c r="E135" s="57" t="s">
        <v>55</v>
      </c>
      <c r="F135" s="35"/>
    </row>
    <row r="136" spans="2:6">
      <c r="B136" s="43" t="s">
        <v>79</v>
      </c>
      <c r="C136" s="33">
        <v>-8840</v>
      </c>
      <c r="D136" s="33">
        <v>-8840</v>
      </c>
      <c r="E136" s="57" t="s">
        <v>55</v>
      </c>
      <c r="F136" s="35"/>
    </row>
    <row r="137" spans="2:6">
      <c r="B137" s="43" t="s">
        <v>80</v>
      </c>
      <c r="C137" s="33">
        <v>-718700.31</v>
      </c>
      <c r="D137" s="33">
        <v>-718700.31</v>
      </c>
      <c r="E137" s="57" t="s">
        <v>55</v>
      </c>
      <c r="F137" s="35">
        <v>0</v>
      </c>
    </row>
    <row r="138" spans="2:6">
      <c r="B138" s="43" t="s">
        <v>82</v>
      </c>
      <c r="C138" s="33">
        <v>-6800661.1600000001</v>
      </c>
      <c r="D138" s="33">
        <v>-6800661.1600000001</v>
      </c>
      <c r="E138" s="57" t="s">
        <v>55</v>
      </c>
      <c r="F138" s="35">
        <v>0</v>
      </c>
    </row>
    <row r="139" spans="2:6">
      <c r="B139" s="43" t="s">
        <v>83</v>
      </c>
      <c r="C139" s="33">
        <v>-49167</v>
      </c>
      <c r="D139" s="33">
        <v>-49167</v>
      </c>
      <c r="E139" s="57" t="s">
        <v>55</v>
      </c>
      <c r="F139" s="35">
        <v>0</v>
      </c>
    </row>
    <row r="140" spans="2:6">
      <c r="B140" s="43" t="s">
        <v>85</v>
      </c>
      <c r="C140" s="33">
        <v>-1321529.9099999999</v>
      </c>
      <c r="D140" s="33">
        <v>-1321529.9099999999</v>
      </c>
      <c r="E140" s="57" t="s">
        <v>55</v>
      </c>
      <c r="F140" s="35">
        <v>0</v>
      </c>
    </row>
    <row r="141" spans="2:6">
      <c r="B141" s="61" t="s">
        <v>97</v>
      </c>
      <c r="C141" s="62">
        <f>SUM(C119:C140)</f>
        <v>-63727259.38000001</v>
      </c>
      <c r="D141" s="62">
        <f>SUM(D119:D140)</f>
        <v>-63727259.38000001</v>
      </c>
      <c r="E141" s="57" t="s">
        <v>55</v>
      </c>
      <c r="F141" s="36">
        <v>0</v>
      </c>
    </row>
    <row r="142" spans="2:6" ht="18" customHeight="1">
      <c r="C142" s="63">
        <f>C84+C118+C141</f>
        <v>220135298.85000002</v>
      </c>
      <c r="D142" s="63">
        <f>D84+D118+D141</f>
        <v>165851177.40999997</v>
      </c>
      <c r="E142" s="63">
        <f>E84+E118</f>
        <v>-54284121.439999998</v>
      </c>
      <c r="F142" s="64"/>
    </row>
    <row r="145" spans="2:6" ht="21.75" customHeight="1">
      <c r="B145" s="24" t="s">
        <v>98</v>
      </c>
      <c r="C145" s="25" t="s">
        <v>50</v>
      </c>
      <c r="D145" s="25" t="s">
        <v>51</v>
      </c>
      <c r="E145" s="25" t="s">
        <v>52</v>
      </c>
      <c r="F145" s="25" t="s">
        <v>53</v>
      </c>
    </row>
    <row r="146" spans="2:6">
      <c r="B146" s="26" t="s">
        <v>99</v>
      </c>
      <c r="C146" s="27"/>
      <c r="D146" s="27"/>
      <c r="E146" s="27"/>
      <c r="F146" s="27"/>
    </row>
    <row r="147" spans="2:6">
      <c r="B147" s="28"/>
      <c r="C147" s="29"/>
      <c r="D147" s="29"/>
      <c r="E147" s="29"/>
      <c r="F147" s="29"/>
    </row>
    <row r="148" spans="2:6">
      <c r="B148" s="28" t="s">
        <v>100</v>
      </c>
      <c r="C148" s="29"/>
      <c r="D148" s="29"/>
      <c r="E148" s="29"/>
      <c r="F148" s="29"/>
    </row>
    <row r="149" spans="2:6">
      <c r="B149" s="28"/>
      <c r="C149" s="29"/>
      <c r="D149" s="29"/>
      <c r="E149" s="29"/>
      <c r="F149" s="29"/>
    </row>
    <row r="150" spans="2:6">
      <c r="B150" s="28" t="s">
        <v>101</v>
      </c>
      <c r="C150" s="29"/>
      <c r="D150" s="29"/>
      <c r="E150" s="29"/>
      <c r="F150" s="29"/>
    </row>
    <row r="151" spans="2:6" ht="15">
      <c r="B151" s="65"/>
      <c r="C151" s="31"/>
      <c r="D151" s="31"/>
      <c r="E151" s="31"/>
      <c r="F151" s="31"/>
    </row>
    <row r="152" spans="2:6" ht="16.5" customHeight="1">
      <c r="C152" s="25">
        <f>SUM(C150:C151)</f>
        <v>0</v>
      </c>
      <c r="D152" s="25">
        <f t="shared" ref="D152:E152" si="3">SUM(D150:D151)</f>
        <v>0</v>
      </c>
      <c r="E152" s="25">
        <f t="shared" si="3"/>
        <v>0</v>
      </c>
      <c r="F152" s="66"/>
    </row>
    <row r="155" spans="2:6" ht="27" customHeight="1">
      <c r="B155" s="24" t="s">
        <v>102</v>
      </c>
      <c r="C155" s="25" t="s">
        <v>9</v>
      </c>
    </row>
    <row r="156" spans="2:6">
      <c r="B156" s="26" t="s">
        <v>103</v>
      </c>
      <c r="C156" s="27"/>
    </row>
    <row r="157" spans="2:6">
      <c r="B157" s="28"/>
      <c r="C157" s="29"/>
    </row>
    <row r="158" spans="2:6">
      <c r="B158" s="30"/>
      <c r="C158" s="31"/>
    </row>
    <row r="159" spans="2:6" ht="15" customHeight="1">
      <c r="C159" s="25">
        <f>SUM(C157:C158)</f>
        <v>0</v>
      </c>
    </row>
    <row r="160" spans="2:6" ht="15">
      <c r="B160"/>
    </row>
    <row r="162" spans="2:6" ht="22.5" customHeight="1">
      <c r="B162" s="67" t="s">
        <v>104</v>
      </c>
      <c r="C162" s="68" t="s">
        <v>9</v>
      </c>
      <c r="D162" s="69" t="s">
        <v>105</v>
      </c>
    </row>
    <row r="163" spans="2:6">
      <c r="B163" s="70"/>
      <c r="C163" s="71"/>
      <c r="D163" s="72"/>
    </row>
    <row r="164" spans="2:6">
      <c r="B164" s="73"/>
      <c r="C164" s="74"/>
      <c r="D164" s="75"/>
    </row>
    <row r="165" spans="2:6">
      <c r="B165" s="76"/>
      <c r="C165" s="77"/>
      <c r="D165" s="77"/>
    </row>
    <row r="166" spans="2:6">
      <c r="B166" s="76"/>
      <c r="C166" s="77"/>
      <c r="D166" s="77"/>
    </row>
    <row r="167" spans="2:6">
      <c r="B167" s="78"/>
      <c r="C167" s="79"/>
      <c r="D167" s="79"/>
    </row>
    <row r="168" spans="2:6" ht="14.25" customHeight="1">
      <c r="C168" s="25">
        <f t="shared" ref="C168" si="4">SUM(C166:C167)</f>
        <v>0</v>
      </c>
      <c r="D168" s="25"/>
    </row>
    <row r="171" spans="2:6">
      <c r="B171" s="18" t="s">
        <v>106</v>
      </c>
    </row>
    <row r="173" spans="2:6" ht="20.25" customHeight="1">
      <c r="B173" s="67" t="s">
        <v>107</v>
      </c>
      <c r="C173" s="68" t="s">
        <v>9</v>
      </c>
      <c r="D173" s="25" t="s">
        <v>22</v>
      </c>
      <c r="E173" s="25" t="s">
        <v>23</v>
      </c>
      <c r="F173" s="25" t="s">
        <v>24</v>
      </c>
    </row>
    <row r="174" spans="2:6">
      <c r="B174" s="40" t="s">
        <v>108</v>
      </c>
      <c r="C174" s="34">
        <v>-76690.14</v>
      </c>
      <c r="D174" s="42"/>
      <c r="E174" s="42"/>
      <c r="F174" s="42"/>
    </row>
    <row r="175" spans="2:6">
      <c r="B175" s="43" t="s">
        <v>109</v>
      </c>
      <c r="C175" s="41">
        <v>-3362356.86</v>
      </c>
      <c r="D175" s="35"/>
      <c r="E175" s="35"/>
      <c r="F175" s="35"/>
    </row>
    <row r="176" spans="2:6">
      <c r="B176" s="43" t="s">
        <v>110</v>
      </c>
      <c r="C176" s="41">
        <v>-1159023</v>
      </c>
      <c r="D176" s="35"/>
      <c r="E176" s="35"/>
      <c r="F176" s="35"/>
    </row>
    <row r="177" spans="2:6">
      <c r="B177" s="43" t="s">
        <v>111</v>
      </c>
      <c r="C177" s="41">
        <v>-10029.709999999999</v>
      </c>
      <c r="D177" s="35"/>
      <c r="E177" s="35"/>
      <c r="F177" s="35"/>
    </row>
    <row r="178" spans="2:6">
      <c r="B178" s="43" t="s">
        <v>112</v>
      </c>
      <c r="C178" s="41">
        <v>-1584.76</v>
      </c>
      <c r="D178" s="35"/>
      <c r="E178" s="35"/>
      <c r="F178" s="35"/>
    </row>
    <row r="179" spans="2:6">
      <c r="B179" s="43" t="s">
        <v>113</v>
      </c>
      <c r="C179" s="41">
        <v>-4369.75</v>
      </c>
      <c r="D179" s="35"/>
      <c r="E179" s="35"/>
      <c r="F179" s="35"/>
    </row>
    <row r="180" spans="2:6">
      <c r="B180" s="43" t="s">
        <v>114</v>
      </c>
      <c r="C180" s="41">
        <v>-44169.22</v>
      </c>
      <c r="D180" s="35"/>
      <c r="E180" s="35"/>
      <c r="F180" s="35"/>
    </row>
    <row r="181" spans="2:6">
      <c r="B181" s="43" t="s">
        <v>115</v>
      </c>
      <c r="C181" s="41">
        <v>-697369.71</v>
      </c>
      <c r="D181" s="35"/>
      <c r="E181" s="35"/>
      <c r="F181" s="35"/>
    </row>
    <row r="182" spans="2:6">
      <c r="B182" s="77" t="s">
        <v>116</v>
      </c>
      <c r="C182" s="41">
        <v>-44730.74</v>
      </c>
      <c r="D182" s="35"/>
      <c r="E182" s="35"/>
      <c r="F182" s="35"/>
    </row>
    <row r="183" spans="2:6">
      <c r="B183" s="77" t="s">
        <v>117</v>
      </c>
      <c r="C183" s="41">
        <v>-5018120.17</v>
      </c>
      <c r="D183" s="35"/>
      <c r="E183" s="35"/>
      <c r="F183" s="35"/>
    </row>
    <row r="184" spans="2:6">
      <c r="B184" s="44" t="s">
        <v>118</v>
      </c>
      <c r="C184" s="57">
        <v>-160.08000000000001</v>
      </c>
      <c r="D184" s="36"/>
      <c r="E184" s="36"/>
      <c r="F184" s="36"/>
    </row>
    <row r="185" spans="2:6" ht="16.5" customHeight="1">
      <c r="C185" s="63">
        <f>SUM(C174:C184)</f>
        <v>-10418604.139999999</v>
      </c>
      <c r="D185" s="25">
        <f t="shared" ref="D185:F185" si="5">SUM(D183:D184)</f>
        <v>0</v>
      </c>
      <c r="E185" s="25">
        <f t="shared" si="5"/>
        <v>0</v>
      </c>
      <c r="F185" s="25">
        <f t="shared" si="5"/>
        <v>0</v>
      </c>
    </row>
    <row r="188" spans="2:6" ht="20.25" customHeight="1">
      <c r="B188" s="67" t="s">
        <v>119</v>
      </c>
      <c r="C188" s="68" t="s">
        <v>9</v>
      </c>
      <c r="D188" s="25" t="s">
        <v>120</v>
      </c>
      <c r="E188" s="25" t="s">
        <v>105</v>
      </c>
    </row>
    <row r="189" spans="2:6">
      <c r="B189" s="80" t="s">
        <v>121</v>
      </c>
      <c r="C189" s="81"/>
      <c r="D189" s="82"/>
      <c r="E189" s="83"/>
    </row>
    <row r="190" spans="2:6">
      <c r="B190" s="84"/>
      <c r="C190" s="85"/>
      <c r="D190" s="86"/>
      <c r="E190" s="87"/>
    </row>
    <row r="191" spans="2:6">
      <c r="B191" s="88"/>
      <c r="C191" s="89"/>
      <c r="D191" s="90"/>
      <c r="E191" s="91"/>
    </row>
    <row r="192" spans="2:6" ht="16.5" customHeight="1">
      <c r="C192" s="25">
        <f>SUM(C190:C191)</f>
        <v>0</v>
      </c>
      <c r="D192" s="92"/>
      <c r="E192" s="93"/>
    </row>
    <row r="195" spans="2:5" ht="27.75" customHeight="1">
      <c r="B195" s="67" t="s">
        <v>122</v>
      </c>
      <c r="C195" s="68" t="s">
        <v>9</v>
      </c>
      <c r="D195" s="25" t="s">
        <v>120</v>
      </c>
      <c r="E195" s="25" t="s">
        <v>105</v>
      </c>
    </row>
    <row r="196" spans="2:5">
      <c r="B196" s="80" t="s">
        <v>123</v>
      </c>
      <c r="C196" s="81"/>
      <c r="D196" s="82"/>
      <c r="E196" s="83"/>
    </row>
    <row r="197" spans="2:5">
      <c r="B197" s="84"/>
      <c r="C197" s="85"/>
      <c r="D197" s="86"/>
      <c r="E197" s="87"/>
    </row>
    <row r="198" spans="2:5">
      <c r="B198" s="88"/>
      <c r="C198" s="89"/>
      <c r="D198" s="90"/>
      <c r="E198" s="91"/>
    </row>
    <row r="199" spans="2:5" ht="15" customHeight="1">
      <c r="C199" s="25">
        <f>SUM(C197:C198)</f>
        <v>0</v>
      </c>
      <c r="D199" s="92"/>
      <c r="E199" s="93"/>
    </row>
    <row r="200" spans="2:5" ht="15">
      <c r="B200"/>
    </row>
    <row r="202" spans="2:5" ht="24" customHeight="1">
      <c r="B202" s="67" t="s">
        <v>124</v>
      </c>
      <c r="C202" s="68" t="s">
        <v>9</v>
      </c>
      <c r="D202" s="25" t="s">
        <v>120</v>
      </c>
      <c r="E202" s="25" t="s">
        <v>105</v>
      </c>
    </row>
    <row r="203" spans="2:5">
      <c r="B203" s="80" t="s">
        <v>125</v>
      </c>
      <c r="C203" s="81"/>
      <c r="D203" s="82"/>
      <c r="E203" s="83"/>
    </row>
    <row r="204" spans="2:5">
      <c r="B204" s="84"/>
      <c r="C204" s="85"/>
      <c r="D204" s="86"/>
      <c r="E204" s="87"/>
    </row>
    <row r="205" spans="2:5">
      <c r="B205" s="88"/>
      <c r="C205" s="89"/>
      <c r="D205" s="90"/>
      <c r="E205" s="91"/>
    </row>
    <row r="206" spans="2:5" ht="16.5" customHeight="1">
      <c r="C206" s="25">
        <f>SUM(C204:C205)</f>
        <v>0</v>
      </c>
      <c r="D206" s="92"/>
      <c r="E206" s="93"/>
    </row>
    <row r="209" spans="2:5" ht="24" customHeight="1">
      <c r="B209" s="67" t="s">
        <v>126</v>
      </c>
      <c r="C209" s="68" t="s">
        <v>9</v>
      </c>
      <c r="D209" s="94" t="s">
        <v>120</v>
      </c>
      <c r="E209" s="94" t="s">
        <v>39</v>
      </c>
    </row>
    <row r="210" spans="2:5">
      <c r="B210" s="80" t="s">
        <v>127</v>
      </c>
      <c r="C210" s="27"/>
      <c r="D210" s="27">
        <v>0</v>
      </c>
      <c r="E210" s="27">
        <v>0</v>
      </c>
    </row>
    <row r="211" spans="2:5">
      <c r="B211" s="28"/>
      <c r="C211" s="29"/>
      <c r="D211" s="29">
        <v>0</v>
      </c>
      <c r="E211" s="29">
        <v>0</v>
      </c>
    </row>
    <row r="212" spans="2:5">
      <c r="B212" s="30"/>
      <c r="C212" s="95"/>
      <c r="D212" s="95">
        <v>0</v>
      </c>
      <c r="E212" s="95">
        <v>0</v>
      </c>
    </row>
    <row r="213" spans="2:5" ht="18.75" customHeight="1">
      <c r="C213" s="25">
        <f>SUM(C211:C212)</f>
        <v>0</v>
      </c>
      <c r="D213" s="92"/>
      <c r="E213" s="93"/>
    </row>
    <row r="216" spans="2:5">
      <c r="B216" s="18" t="s">
        <v>128</v>
      </c>
    </row>
    <row r="217" spans="2:5">
      <c r="B217" s="18"/>
    </row>
    <row r="218" spans="2:5">
      <c r="B218" s="18" t="s">
        <v>129</v>
      </c>
    </row>
    <row r="220" spans="2:5" ht="24" customHeight="1">
      <c r="B220" s="96" t="s">
        <v>130</v>
      </c>
      <c r="C220" s="97" t="s">
        <v>9</v>
      </c>
      <c r="D220" s="25" t="s">
        <v>131</v>
      </c>
      <c r="E220" s="25" t="s">
        <v>39</v>
      </c>
    </row>
    <row r="221" spans="2:5">
      <c r="B221" s="40" t="s">
        <v>132</v>
      </c>
      <c r="C221" s="41">
        <v>-729224.13</v>
      </c>
      <c r="D221" s="42"/>
      <c r="E221" s="42"/>
    </row>
    <row r="222" spans="2:5">
      <c r="B222" s="43" t="s">
        <v>133</v>
      </c>
      <c r="C222" s="41">
        <v>-3166492.59</v>
      </c>
      <c r="D222" s="35"/>
      <c r="E222" s="35"/>
    </row>
    <row r="223" spans="2:5">
      <c r="B223" s="43" t="s">
        <v>134</v>
      </c>
      <c r="C223" s="41">
        <v>-50880</v>
      </c>
      <c r="D223" s="35"/>
      <c r="E223" s="35"/>
    </row>
    <row r="224" spans="2:5">
      <c r="B224" s="43" t="s">
        <v>135</v>
      </c>
      <c r="C224" s="41">
        <v>-656450</v>
      </c>
      <c r="D224" s="35"/>
      <c r="E224" s="35"/>
    </row>
    <row r="225" spans="2:5">
      <c r="B225" s="43" t="s">
        <v>136</v>
      </c>
      <c r="C225" s="41">
        <v>-27000</v>
      </c>
      <c r="D225" s="35"/>
      <c r="E225" s="35"/>
    </row>
    <row r="226" spans="2:5">
      <c r="B226" s="58" t="s">
        <v>137</v>
      </c>
      <c r="C226" s="98">
        <f>SUM(C221:C225)</f>
        <v>-4630046.7199999997</v>
      </c>
      <c r="D226" s="35"/>
      <c r="E226" s="35"/>
    </row>
    <row r="227" spans="2:5">
      <c r="B227" s="43" t="s">
        <v>138</v>
      </c>
      <c r="C227" s="41">
        <v>-173600</v>
      </c>
      <c r="D227" s="35"/>
      <c r="E227" s="35"/>
    </row>
    <row r="228" spans="2:5">
      <c r="B228" s="58" t="s">
        <v>139</v>
      </c>
      <c r="C228" s="98">
        <f>SUM(C227)</f>
        <v>-173600</v>
      </c>
      <c r="D228" s="35"/>
      <c r="E228" s="35"/>
    </row>
    <row r="229" spans="2:5">
      <c r="B229" s="58" t="s">
        <v>140</v>
      </c>
      <c r="C229" s="98">
        <f>SUM(C228,C226)</f>
        <v>-4803646.72</v>
      </c>
      <c r="D229" s="35"/>
      <c r="E229" s="35"/>
    </row>
    <row r="230" spans="2:5">
      <c r="B230" s="43" t="s">
        <v>141</v>
      </c>
      <c r="C230" s="41">
        <v>-68803.42</v>
      </c>
      <c r="D230" s="35"/>
      <c r="E230" s="35"/>
    </row>
    <row r="231" spans="2:5">
      <c r="B231" s="58" t="s">
        <v>142</v>
      </c>
      <c r="C231" s="98">
        <f>SUM(C230)</f>
        <v>-68803.42</v>
      </c>
      <c r="D231" s="35"/>
      <c r="E231" s="35"/>
    </row>
    <row r="232" spans="2:5">
      <c r="B232" s="43" t="s">
        <v>143</v>
      </c>
      <c r="C232" s="41">
        <v>-885758.67</v>
      </c>
      <c r="D232" s="35"/>
      <c r="E232" s="35"/>
    </row>
    <row r="233" spans="2:5">
      <c r="B233" s="43" t="s">
        <v>144</v>
      </c>
      <c r="C233" s="41">
        <v>-3174954.6</v>
      </c>
      <c r="D233" s="35"/>
      <c r="E233" s="35"/>
    </row>
    <row r="234" spans="2:5">
      <c r="B234" s="58" t="s">
        <v>145</v>
      </c>
      <c r="C234" s="98">
        <f>SUM(C232:C233)</f>
        <v>-4060713.27</v>
      </c>
      <c r="D234" s="35"/>
      <c r="E234" s="35"/>
    </row>
    <row r="235" spans="2:5">
      <c r="B235" s="58" t="s">
        <v>146</v>
      </c>
      <c r="C235" s="98">
        <f>SUM(C234,C231)</f>
        <v>-4129516.69</v>
      </c>
      <c r="D235" s="35"/>
      <c r="E235" s="35"/>
    </row>
    <row r="236" spans="2:5">
      <c r="B236" s="43" t="s">
        <v>147</v>
      </c>
      <c r="C236" s="41">
        <v>-202117.17</v>
      </c>
      <c r="D236" s="35"/>
      <c r="E236" s="35"/>
    </row>
    <row r="237" spans="2:5">
      <c r="B237" s="43" t="s">
        <v>148</v>
      </c>
      <c r="C237" s="41">
        <v>-39355.51</v>
      </c>
      <c r="D237" s="35"/>
      <c r="E237" s="35"/>
    </row>
    <row r="238" spans="2:5">
      <c r="B238" s="58" t="s">
        <v>149</v>
      </c>
      <c r="C238" s="98">
        <f>SUM(C236:C237)</f>
        <v>-241472.68000000002</v>
      </c>
      <c r="D238" s="35"/>
      <c r="E238" s="35"/>
    </row>
    <row r="239" spans="2:5">
      <c r="B239" s="58" t="s">
        <v>150</v>
      </c>
      <c r="C239" s="98">
        <f>SUM(C238)</f>
        <v>-241472.68000000002</v>
      </c>
      <c r="D239" s="35"/>
      <c r="E239" s="35"/>
    </row>
    <row r="240" spans="2:5">
      <c r="B240" s="58" t="s">
        <v>151</v>
      </c>
      <c r="C240" s="98">
        <f>SUM(C239,C235,C229)</f>
        <v>-9174636.0899999999</v>
      </c>
      <c r="D240" s="35"/>
      <c r="E240" s="35"/>
    </row>
    <row r="241" spans="2:5">
      <c r="B241" s="43" t="s">
        <v>152</v>
      </c>
      <c r="C241" s="41">
        <v>-13625000</v>
      </c>
      <c r="D241" s="35"/>
      <c r="E241" s="35"/>
    </row>
    <row r="242" spans="2:5">
      <c r="B242" s="43" t="s">
        <v>153</v>
      </c>
      <c r="C242" s="41">
        <v>-1500000</v>
      </c>
      <c r="D242" s="35"/>
      <c r="E242" s="35"/>
    </row>
    <row r="243" spans="2:5">
      <c r="B243" s="58" t="s">
        <v>154</v>
      </c>
      <c r="C243" s="98">
        <f>SUM(C241:C242)</f>
        <v>-15125000</v>
      </c>
      <c r="D243" s="35"/>
      <c r="E243" s="35"/>
    </row>
    <row r="244" spans="2:5">
      <c r="B244" s="58" t="s">
        <v>155</v>
      </c>
      <c r="C244" s="98">
        <f>SUM(C243)</f>
        <v>-15125000</v>
      </c>
      <c r="D244" s="35"/>
      <c r="E244" s="35"/>
    </row>
    <row r="245" spans="2:5">
      <c r="B245" s="43" t="s">
        <v>156</v>
      </c>
      <c r="C245" s="41">
        <v>-40591895.859999999</v>
      </c>
      <c r="D245" s="35"/>
      <c r="E245" s="35"/>
    </row>
    <row r="246" spans="2:5">
      <c r="B246" s="43" t="s">
        <v>157</v>
      </c>
      <c r="C246" s="41">
        <v>-4406193.87</v>
      </c>
      <c r="D246" s="35"/>
      <c r="E246" s="35"/>
    </row>
    <row r="247" spans="2:5">
      <c r="B247" s="43" t="s">
        <v>158</v>
      </c>
      <c r="C247" s="41">
        <v>-29688375.879999999</v>
      </c>
      <c r="D247" s="35"/>
      <c r="E247" s="35"/>
    </row>
    <row r="248" spans="2:5">
      <c r="B248" s="43" t="s">
        <v>159</v>
      </c>
      <c r="C248" s="41">
        <v>-4778000.79</v>
      </c>
      <c r="D248" s="35"/>
      <c r="E248" s="35"/>
    </row>
    <row r="249" spans="2:5">
      <c r="B249" s="43" t="s">
        <v>160</v>
      </c>
      <c r="C249" s="41">
        <v>-20954829.469999999</v>
      </c>
      <c r="D249" s="35"/>
      <c r="E249" s="35"/>
    </row>
    <row r="250" spans="2:5">
      <c r="B250" s="58" t="s">
        <v>161</v>
      </c>
      <c r="C250" s="98">
        <f>SUM(C245:C249)</f>
        <v>-100419295.87</v>
      </c>
      <c r="D250" s="35"/>
      <c r="E250" s="35"/>
    </row>
    <row r="251" spans="2:5">
      <c r="B251" s="58" t="s">
        <v>162</v>
      </c>
      <c r="C251" s="98">
        <f>SUM(C250)</f>
        <v>-100419295.87</v>
      </c>
      <c r="D251" s="35"/>
      <c r="E251" s="35"/>
    </row>
    <row r="252" spans="2:5">
      <c r="B252" s="61" t="s">
        <v>163</v>
      </c>
      <c r="C252" s="98">
        <f>SUM(C251,C244)</f>
        <v>-115544295.87</v>
      </c>
      <c r="D252" s="36"/>
      <c r="E252" s="36"/>
    </row>
    <row r="253" spans="2:5" ht="15.75" customHeight="1">
      <c r="C253" s="63">
        <f>SUM(C252,C240)</f>
        <v>-124718931.96000001</v>
      </c>
      <c r="D253" s="92"/>
      <c r="E253" s="93"/>
    </row>
    <row r="256" spans="2:5" ht="24.75" customHeight="1">
      <c r="B256" s="96" t="s">
        <v>164</v>
      </c>
      <c r="C256" s="97" t="s">
        <v>9</v>
      </c>
      <c r="D256" s="25" t="s">
        <v>131</v>
      </c>
      <c r="E256" s="25" t="s">
        <v>39</v>
      </c>
    </row>
    <row r="257" spans="2:5">
      <c r="B257" s="40" t="s">
        <v>165</v>
      </c>
      <c r="C257" s="41">
        <v>-1765077.09</v>
      </c>
      <c r="D257" s="42"/>
      <c r="E257" s="42"/>
    </row>
    <row r="258" spans="2:5">
      <c r="B258" s="58" t="s">
        <v>166</v>
      </c>
      <c r="C258" s="98">
        <f>C257</f>
        <v>-1765077.09</v>
      </c>
      <c r="D258" s="35"/>
      <c r="E258" s="35"/>
    </row>
    <row r="259" spans="2:5">
      <c r="B259" s="43" t="s">
        <v>167</v>
      </c>
      <c r="C259" s="57">
        <v>-1.87</v>
      </c>
      <c r="D259" s="35"/>
      <c r="E259" s="35"/>
    </row>
    <row r="260" spans="2:5">
      <c r="B260" s="61" t="s">
        <v>167</v>
      </c>
      <c r="C260" s="99">
        <f>C259</f>
        <v>-1.87</v>
      </c>
      <c r="D260" s="36"/>
      <c r="E260" s="36"/>
    </row>
    <row r="261" spans="2:5" ht="16.5" customHeight="1">
      <c r="C261" s="63">
        <f>SUM(C258,C260)</f>
        <v>-1765078.9600000002</v>
      </c>
      <c r="D261" s="92"/>
      <c r="E261" s="93"/>
    </row>
    <row r="264" spans="2:5">
      <c r="B264" s="18" t="s">
        <v>168</v>
      </c>
    </row>
    <row r="266" spans="2:5" ht="26.25" customHeight="1">
      <c r="B266" s="96" t="s">
        <v>169</v>
      </c>
      <c r="C266" s="97" t="s">
        <v>9</v>
      </c>
      <c r="D266" s="25" t="s">
        <v>170</v>
      </c>
      <c r="E266" s="25" t="s">
        <v>171</v>
      </c>
    </row>
    <row r="267" spans="2:5">
      <c r="B267" s="40" t="s">
        <v>172</v>
      </c>
      <c r="C267" s="34">
        <v>10209202.439999999</v>
      </c>
      <c r="D267" s="57">
        <v>11.68</v>
      </c>
      <c r="E267" s="42">
        <v>0</v>
      </c>
    </row>
    <row r="268" spans="2:5">
      <c r="B268" s="43" t="s">
        <v>173</v>
      </c>
      <c r="C268" s="33">
        <v>1292187.77</v>
      </c>
      <c r="D268" s="57">
        <v>1.48</v>
      </c>
      <c r="E268" s="35"/>
    </row>
    <row r="269" spans="2:5">
      <c r="B269" s="43" t="s">
        <v>174</v>
      </c>
      <c r="C269" s="33">
        <v>4227728.4000000004</v>
      </c>
      <c r="D269" s="57">
        <v>4.84</v>
      </c>
      <c r="E269" s="35"/>
    </row>
    <row r="270" spans="2:5">
      <c r="B270" s="43" t="s">
        <v>175</v>
      </c>
      <c r="C270" s="33">
        <v>94981.86</v>
      </c>
      <c r="D270" s="57">
        <v>0.11</v>
      </c>
      <c r="E270" s="35"/>
    </row>
    <row r="271" spans="2:5">
      <c r="B271" s="43" t="s">
        <v>176</v>
      </c>
      <c r="C271" s="33">
        <v>829236.33</v>
      </c>
      <c r="D271" s="57">
        <v>0.95</v>
      </c>
      <c r="E271" s="35"/>
    </row>
    <row r="272" spans="2:5">
      <c r="B272" s="43" t="s">
        <v>177</v>
      </c>
      <c r="C272" s="33">
        <v>480680.31</v>
      </c>
      <c r="D272" s="57">
        <v>0.55000000000000004</v>
      </c>
      <c r="E272" s="35"/>
    </row>
    <row r="273" spans="2:5">
      <c r="B273" s="43" t="s">
        <v>178</v>
      </c>
      <c r="C273" s="33">
        <v>6478214.0099999998</v>
      </c>
      <c r="D273" s="57">
        <v>7.41</v>
      </c>
      <c r="E273" s="35"/>
    </row>
    <row r="274" spans="2:5">
      <c r="B274" s="43" t="s">
        <v>179</v>
      </c>
      <c r="C274" s="33">
        <v>3696448.43</v>
      </c>
      <c r="D274" s="57">
        <v>4.2300000000000004</v>
      </c>
      <c r="E274" s="35"/>
    </row>
    <row r="275" spans="2:5">
      <c r="B275" s="43" t="s">
        <v>180</v>
      </c>
      <c r="C275" s="33">
        <v>314560.27</v>
      </c>
      <c r="D275" s="57">
        <v>0.36</v>
      </c>
      <c r="E275" s="35"/>
    </row>
    <row r="276" spans="2:5">
      <c r="B276" s="43" t="s">
        <v>181</v>
      </c>
      <c r="C276" s="33">
        <v>176556.79999999999</v>
      </c>
      <c r="D276" s="57">
        <v>0.2</v>
      </c>
      <c r="E276" s="35"/>
    </row>
    <row r="277" spans="2:5">
      <c r="B277" s="43" t="s">
        <v>182</v>
      </c>
      <c r="C277" s="33">
        <v>6150141.3899999997</v>
      </c>
      <c r="D277" s="57">
        <v>7.04</v>
      </c>
      <c r="E277" s="35"/>
    </row>
    <row r="278" spans="2:5">
      <c r="B278" s="43" t="s">
        <v>183</v>
      </c>
      <c r="C278" s="33">
        <v>20395</v>
      </c>
      <c r="D278" s="57">
        <v>0.02</v>
      </c>
      <c r="E278" s="35"/>
    </row>
    <row r="279" spans="2:5">
      <c r="B279" s="43" t="s">
        <v>184</v>
      </c>
      <c r="C279" s="33">
        <v>5708751.7300000004</v>
      </c>
      <c r="D279" s="57">
        <v>6.53</v>
      </c>
      <c r="E279" s="35"/>
    </row>
    <row r="280" spans="2:5">
      <c r="B280" s="43" t="s">
        <v>185</v>
      </c>
      <c r="C280" s="33">
        <v>146470.74</v>
      </c>
      <c r="D280" s="57">
        <v>0.17</v>
      </c>
      <c r="E280" s="35"/>
    </row>
    <row r="281" spans="2:5">
      <c r="B281" s="43" t="s">
        <v>186</v>
      </c>
      <c r="C281" s="33">
        <v>264974.98</v>
      </c>
      <c r="D281" s="57">
        <v>0.3</v>
      </c>
      <c r="E281" s="35"/>
    </row>
    <row r="282" spans="2:5">
      <c r="B282" s="43" t="s">
        <v>187</v>
      </c>
      <c r="C282" s="33">
        <v>111073.46</v>
      </c>
      <c r="D282" s="57">
        <v>0.13</v>
      </c>
      <c r="E282" s="35"/>
    </row>
    <row r="283" spans="2:5">
      <c r="B283" s="43" t="s">
        <v>188</v>
      </c>
      <c r="C283" s="33">
        <v>174735.45</v>
      </c>
      <c r="D283" s="57">
        <v>0.2</v>
      </c>
      <c r="E283" s="35"/>
    </row>
    <row r="284" spans="2:5">
      <c r="B284" s="43" t="s">
        <v>189</v>
      </c>
      <c r="C284" s="33">
        <v>20999</v>
      </c>
      <c r="D284" s="57">
        <v>0.02</v>
      </c>
      <c r="E284" s="35"/>
    </row>
    <row r="285" spans="2:5">
      <c r="B285" s="43" t="s">
        <v>190</v>
      </c>
      <c r="C285" s="33">
        <v>156721.10999999999</v>
      </c>
      <c r="D285" s="57">
        <v>0.18</v>
      </c>
      <c r="E285" s="35"/>
    </row>
    <row r="286" spans="2:5">
      <c r="B286" s="43" t="s">
        <v>191</v>
      </c>
      <c r="C286" s="33">
        <v>111829.25</v>
      </c>
      <c r="D286" s="57">
        <v>0.13</v>
      </c>
      <c r="E286" s="35"/>
    </row>
    <row r="287" spans="2:5">
      <c r="B287" s="43" t="s">
        <v>192</v>
      </c>
      <c r="C287" s="33">
        <v>124481.94</v>
      </c>
      <c r="D287" s="57">
        <v>0.14000000000000001</v>
      </c>
      <c r="E287" s="35"/>
    </row>
    <row r="288" spans="2:5">
      <c r="B288" s="43" t="s">
        <v>193</v>
      </c>
      <c r="C288" s="33">
        <v>15301.22</v>
      </c>
      <c r="D288" s="57">
        <v>0.02</v>
      </c>
      <c r="E288" s="35"/>
    </row>
    <row r="289" spans="2:5">
      <c r="B289" s="43" t="s">
        <v>194</v>
      </c>
      <c r="C289" s="33">
        <v>4014.05</v>
      </c>
      <c r="D289" s="57">
        <v>0</v>
      </c>
      <c r="E289" s="35"/>
    </row>
    <row r="290" spans="2:5">
      <c r="B290" s="43" t="s">
        <v>195</v>
      </c>
      <c r="C290" s="33">
        <v>1125.5</v>
      </c>
      <c r="D290" s="57">
        <v>0</v>
      </c>
      <c r="E290" s="35"/>
    </row>
    <row r="291" spans="2:5">
      <c r="B291" s="43" t="s">
        <v>196</v>
      </c>
      <c r="C291" s="33">
        <v>8916.5</v>
      </c>
      <c r="D291" s="57">
        <v>0.01</v>
      </c>
      <c r="E291" s="35"/>
    </row>
    <row r="292" spans="2:5">
      <c r="B292" s="43" t="s">
        <v>197</v>
      </c>
      <c r="C292" s="33">
        <v>5560</v>
      </c>
      <c r="D292" s="57">
        <v>0.01</v>
      </c>
      <c r="E292" s="35"/>
    </row>
    <row r="293" spans="2:5">
      <c r="B293" s="43" t="s">
        <v>198</v>
      </c>
      <c r="C293" s="33">
        <v>30976.76</v>
      </c>
      <c r="D293" s="57">
        <v>0.04</v>
      </c>
      <c r="E293" s="35"/>
    </row>
    <row r="294" spans="2:5">
      <c r="B294" s="43" t="s">
        <v>199</v>
      </c>
      <c r="C294" s="33">
        <v>6374</v>
      </c>
      <c r="D294" s="57">
        <v>0.01</v>
      </c>
      <c r="E294" s="35"/>
    </row>
    <row r="295" spans="2:5">
      <c r="B295" s="43" t="s">
        <v>200</v>
      </c>
      <c r="C295" s="33">
        <v>40074</v>
      </c>
      <c r="D295" s="57">
        <v>0.05</v>
      </c>
      <c r="E295" s="35"/>
    </row>
    <row r="296" spans="2:5">
      <c r="B296" s="43" t="s">
        <v>201</v>
      </c>
      <c r="C296" s="33">
        <v>113693.29</v>
      </c>
      <c r="D296" s="57">
        <v>0.13</v>
      </c>
      <c r="E296" s="35"/>
    </row>
    <row r="297" spans="2:5">
      <c r="B297" s="43" t="s">
        <v>202</v>
      </c>
      <c r="C297" s="33">
        <v>5509.5</v>
      </c>
      <c r="D297" s="57">
        <v>0.01</v>
      </c>
      <c r="E297" s="35"/>
    </row>
    <row r="298" spans="2:5">
      <c r="B298" s="43" t="s">
        <v>203</v>
      </c>
      <c r="C298" s="43">
        <v>708</v>
      </c>
      <c r="D298" s="57">
        <v>0</v>
      </c>
      <c r="E298" s="35"/>
    </row>
    <row r="299" spans="2:5">
      <c r="B299" s="43" t="s">
        <v>204</v>
      </c>
      <c r="C299" s="33">
        <v>1176</v>
      </c>
      <c r="D299" s="57">
        <v>0</v>
      </c>
      <c r="E299" s="35"/>
    </row>
    <row r="300" spans="2:5">
      <c r="B300" s="43" t="s">
        <v>205</v>
      </c>
      <c r="C300" s="33">
        <v>682815.23</v>
      </c>
      <c r="D300" s="57">
        <v>0.78</v>
      </c>
      <c r="E300" s="35"/>
    </row>
    <row r="301" spans="2:5">
      <c r="B301" s="43" t="s">
        <v>206</v>
      </c>
      <c r="C301" s="33">
        <v>70647.990000000005</v>
      </c>
      <c r="D301" s="57">
        <v>0.08</v>
      </c>
      <c r="E301" s="35"/>
    </row>
    <row r="302" spans="2:5">
      <c r="B302" s="43" t="s">
        <v>207</v>
      </c>
      <c r="C302" s="33">
        <v>4409</v>
      </c>
      <c r="D302" s="57">
        <v>0.01</v>
      </c>
      <c r="E302" s="35"/>
    </row>
    <row r="303" spans="2:5">
      <c r="B303" s="43" t="s">
        <v>208</v>
      </c>
      <c r="C303" s="33">
        <v>3158.06</v>
      </c>
      <c r="D303" s="57">
        <v>0</v>
      </c>
      <c r="E303" s="35"/>
    </row>
    <row r="304" spans="2:5">
      <c r="B304" s="43" t="s">
        <v>209</v>
      </c>
      <c r="C304" s="33">
        <v>98340</v>
      </c>
      <c r="D304" s="57">
        <v>0.11</v>
      </c>
      <c r="E304" s="35"/>
    </row>
    <row r="305" spans="2:5">
      <c r="B305" s="43" t="s">
        <v>210</v>
      </c>
      <c r="C305" s="33">
        <v>1736</v>
      </c>
      <c r="D305" s="57">
        <v>0</v>
      </c>
      <c r="E305" s="35"/>
    </row>
    <row r="306" spans="2:5">
      <c r="B306" s="43" t="s">
        <v>211</v>
      </c>
      <c r="C306" s="33">
        <v>27214.2</v>
      </c>
      <c r="D306" s="57">
        <v>0.03</v>
      </c>
      <c r="E306" s="35"/>
    </row>
    <row r="307" spans="2:5">
      <c r="B307" s="43" t="s">
        <v>212</v>
      </c>
      <c r="C307" s="33">
        <v>8936.5300000000007</v>
      </c>
      <c r="D307" s="57">
        <v>0.01</v>
      </c>
      <c r="E307" s="35"/>
    </row>
    <row r="308" spans="2:5">
      <c r="B308" s="43" t="s">
        <v>213</v>
      </c>
      <c r="C308" s="33">
        <v>5294</v>
      </c>
      <c r="D308" s="57">
        <v>0.01</v>
      </c>
      <c r="E308" s="35"/>
    </row>
    <row r="309" spans="2:5">
      <c r="B309" s="43" t="s">
        <v>214</v>
      </c>
      <c r="C309" s="43">
        <v>199</v>
      </c>
      <c r="D309" s="57">
        <v>0</v>
      </c>
      <c r="E309" s="35"/>
    </row>
    <row r="310" spans="2:5">
      <c r="B310" s="43" t="s">
        <v>215</v>
      </c>
      <c r="C310" s="33">
        <v>913948.86</v>
      </c>
      <c r="D310" s="57">
        <v>1.05</v>
      </c>
      <c r="E310" s="35"/>
    </row>
    <row r="311" spans="2:5">
      <c r="B311" s="43" t="s">
        <v>216</v>
      </c>
      <c r="C311" s="33">
        <v>109723.84</v>
      </c>
      <c r="D311" s="57">
        <v>0.13</v>
      </c>
      <c r="E311" s="35"/>
    </row>
    <row r="312" spans="2:5">
      <c r="B312" s="43" t="s">
        <v>217</v>
      </c>
      <c r="C312" s="33">
        <v>262256.46999999997</v>
      </c>
      <c r="D312" s="57">
        <v>0.3</v>
      </c>
      <c r="E312" s="35"/>
    </row>
    <row r="313" spans="2:5">
      <c r="B313" s="43" t="s">
        <v>218</v>
      </c>
      <c r="C313" s="33">
        <v>40097.019999999997</v>
      </c>
      <c r="D313" s="57">
        <v>0.05</v>
      </c>
      <c r="E313" s="35"/>
    </row>
    <row r="314" spans="2:5">
      <c r="B314" s="43" t="s">
        <v>219</v>
      </c>
      <c r="C314" s="33">
        <v>823000</v>
      </c>
      <c r="D314" s="57">
        <v>0.94</v>
      </c>
      <c r="E314" s="35"/>
    </row>
    <row r="315" spans="2:5">
      <c r="B315" s="43" t="s">
        <v>220</v>
      </c>
      <c r="C315" s="33">
        <v>34885.42</v>
      </c>
      <c r="D315" s="57">
        <v>0.04</v>
      </c>
      <c r="E315" s="35"/>
    </row>
    <row r="316" spans="2:5">
      <c r="B316" s="43" t="s">
        <v>221</v>
      </c>
      <c r="C316" s="33">
        <v>70000</v>
      </c>
      <c r="D316" s="57">
        <v>0.08</v>
      </c>
      <c r="E316" s="35"/>
    </row>
    <row r="317" spans="2:5">
      <c r="B317" s="43" t="s">
        <v>222</v>
      </c>
      <c r="C317" s="33">
        <v>688254.01</v>
      </c>
      <c r="D317" s="57">
        <v>0.79</v>
      </c>
      <c r="E317" s="35"/>
    </row>
    <row r="318" spans="2:5">
      <c r="B318" s="43" t="s">
        <v>223</v>
      </c>
      <c r="C318" s="33">
        <v>685511.27</v>
      </c>
      <c r="D318" s="57">
        <v>0.78</v>
      </c>
      <c r="E318" s="35"/>
    </row>
    <row r="319" spans="2:5">
      <c r="B319" s="43" t="s">
        <v>224</v>
      </c>
      <c r="C319" s="33">
        <v>491882.51</v>
      </c>
      <c r="D319" s="57">
        <v>0.56000000000000005</v>
      </c>
      <c r="E319" s="35"/>
    </row>
    <row r="320" spans="2:5">
      <c r="B320" s="43" t="s">
        <v>225</v>
      </c>
      <c r="C320" s="33">
        <v>37500</v>
      </c>
      <c r="D320" s="57">
        <v>0.04</v>
      </c>
      <c r="E320" s="35"/>
    </row>
    <row r="321" spans="2:5">
      <c r="B321" s="43" t="s">
        <v>226</v>
      </c>
      <c r="C321" s="33">
        <v>190721.3</v>
      </c>
      <c r="D321" s="57">
        <v>0.22</v>
      </c>
      <c r="E321" s="35"/>
    </row>
    <row r="322" spans="2:5">
      <c r="B322" s="43" t="s">
        <v>227</v>
      </c>
      <c r="C322" s="33">
        <v>435033.29</v>
      </c>
      <c r="D322" s="57">
        <v>0.5</v>
      </c>
      <c r="E322" s="35"/>
    </row>
    <row r="323" spans="2:5">
      <c r="B323" s="43" t="s">
        <v>228</v>
      </c>
      <c r="C323" s="33">
        <v>36013.599999999999</v>
      </c>
      <c r="D323" s="57">
        <v>0.04</v>
      </c>
      <c r="E323" s="35"/>
    </row>
    <row r="324" spans="2:5">
      <c r="B324" s="43" t="s">
        <v>229</v>
      </c>
      <c r="C324" s="33">
        <v>1017946.54</v>
      </c>
      <c r="D324" s="57">
        <v>1.1599999999999999</v>
      </c>
      <c r="E324" s="35"/>
    </row>
    <row r="325" spans="2:5">
      <c r="B325" s="43" t="s">
        <v>230</v>
      </c>
      <c r="C325" s="33">
        <v>1160</v>
      </c>
      <c r="D325" s="57">
        <v>0</v>
      </c>
      <c r="E325" s="35"/>
    </row>
    <row r="326" spans="2:5">
      <c r="B326" s="43" t="s">
        <v>231</v>
      </c>
      <c r="C326" s="33">
        <v>420727.77</v>
      </c>
      <c r="D326" s="57">
        <v>0.48</v>
      </c>
      <c r="E326" s="35"/>
    </row>
    <row r="327" spans="2:5">
      <c r="B327" s="43" t="s">
        <v>232</v>
      </c>
      <c r="C327" s="33">
        <v>31180.799999999999</v>
      </c>
      <c r="D327" s="57">
        <v>0.04</v>
      </c>
      <c r="E327" s="35"/>
    </row>
    <row r="328" spans="2:5">
      <c r="B328" s="43" t="s">
        <v>233</v>
      </c>
      <c r="C328" s="33">
        <v>73786.89</v>
      </c>
      <c r="D328" s="57">
        <v>0.08</v>
      </c>
      <c r="E328" s="35"/>
    </row>
    <row r="329" spans="2:5">
      <c r="B329" s="43" t="s">
        <v>234</v>
      </c>
      <c r="C329" s="33">
        <v>128160.79</v>
      </c>
      <c r="D329" s="57">
        <v>0.15</v>
      </c>
      <c r="E329" s="35"/>
    </row>
    <row r="330" spans="2:5">
      <c r="B330" s="43" t="s">
        <v>235</v>
      </c>
      <c r="C330" s="33">
        <v>77086.7</v>
      </c>
      <c r="D330" s="57">
        <v>0.09</v>
      </c>
      <c r="E330" s="35"/>
    </row>
    <row r="331" spans="2:5">
      <c r="B331" s="43" t="s">
        <v>236</v>
      </c>
      <c r="C331" s="33">
        <v>818689.34</v>
      </c>
      <c r="D331" s="57">
        <v>0.94</v>
      </c>
      <c r="E331" s="35"/>
    </row>
    <row r="332" spans="2:5">
      <c r="B332" s="43" t="s">
        <v>237</v>
      </c>
      <c r="C332" s="33">
        <v>104620.79</v>
      </c>
      <c r="D332" s="57">
        <v>0.12</v>
      </c>
      <c r="E332" s="35"/>
    </row>
    <row r="333" spans="2:5">
      <c r="B333" s="43" t="s">
        <v>238</v>
      </c>
      <c r="C333" s="33">
        <v>30000</v>
      </c>
      <c r="D333" s="57">
        <v>0.03</v>
      </c>
      <c r="E333" s="35"/>
    </row>
    <row r="334" spans="2:5">
      <c r="B334" s="43" t="s">
        <v>239</v>
      </c>
      <c r="C334" s="33">
        <v>1068286.24</v>
      </c>
      <c r="D334" s="57">
        <v>1.22</v>
      </c>
      <c r="E334" s="35"/>
    </row>
    <row r="335" spans="2:5">
      <c r="B335" s="43" t="s">
        <v>240</v>
      </c>
      <c r="C335" s="33">
        <v>2158</v>
      </c>
      <c r="D335" s="57">
        <v>0</v>
      </c>
      <c r="E335" s="35"/>
    </row>
    <row r="336" spans="2:5">
      <c r="B336" s="43" t="s">
        <v>241</v>
      </c>
      <c r="C336" s="33">
        <v>159500</v>
      </c>
      <c r="D336" s="57">
        <v>0.18</v>
      </c>
      <c r="E336" s="35"/>
    </row>
    <row r="337" spans="2:5">
      <c r="B337" s="43" t="s">
        <v>242</v>
      </c>
      <c r="C337" s="33">
        <v>88417</v>
      </c>
      <c r="D337" s="57">
        <v>0.1</v>
      </c>
      <c r="E337" s="35"/>
    </row>
    <row r="338" spans="2:5">
      <c r="B338" s="43" t="s">
        <v>243</v>
      </c>
      <c r="C338" s="33">
        <v>234408.07</v>
      </c>
      <c r="D338" s="57">
        <v>0.27</v>
      </c>
      <c r="E338" s="35"/>
    </row>
    <row r="339" spans="2:5">
      <c r="B339" s="43" t="s">
        <v>244</v>
      </c>
      <c r="C339" s="33">
        <v>646021.31999999995</v>
      </c>
      <c r="D339" s="57">
        <v>0.74</v>
      </c>
      <c r="E339" s="35"/>
    </row>
    <row r="340" spans="2:5">
      <c r="B340" s="43" t="s">
        <v>245</v>
      </c>
      <c r="C340" s="33">
        <v>81584.03</v>
      </c>
      <c r="D340" s="57">
        <v>0.09</v>
      </c>
      <c r="E340" s="35"/>
    </row>
    <row r="341" spans="2:5">
      <c r="B341" s="43" t="s">
        <v>246</v>
      </c>
      <c r="C341" s="33">
        <v>15950090.880000001</v>
      </c>
      <c r="D341" s="57">
        <v>18.25</v>
      </c>
      <c r="E341" s="35"/>
    </row>
    <row r="342" spans="2:5">
      <c r="B342" s="43" t="s">
        <v>247</v>
      </c>
      <c r="C342" s="33">
        <v>333573.11</v>
      </c>
      <c r="D342" s="57">
        <v>0.38</v>
      </c>
      <c r="E342" s="35"/>
    </row>
    <row r="343" spans="2:5">
      <c r="B343" s="43" t="s">
        <v>248</v>
      </c>
      <c r="C343" s="33">
        <v>57341.51</v>
      </c>
      <c r="D343" s="57">
        <v>7.0000000000000007E-2</v>
      </c>
      <c r="E343" s="35"/>
    </row>
    <row r="344" spans="2:5">
      <c r="B344" s="43" t="s">
        <v>249</v>
      </c>
      <c r="C344" s="43">
        <v>103</v>
      </c>
      <c r="D344" s="57">
        <v>0</v>
      </c>
      <c r="E344" s="35"/>
    </row>
    <row r="345" spans="2:5">
      <c r="B345" s="43" t="s">
        <v>250</v>
      </c>
      <c r="C345" s="33">
        <v>656418.1</v>
      </c>
      <c r="D345" s="57">
        <v>0.75</v>
      </c>
      <c r="E345" s="35"/>
    </row>
    <row r="346" spans="2:5">
      <c r="B346" s="43" t="s">
        <v>251</v>
      </c>
      <c r="C346" s="33">
        <v>3413104.66</v>
      </c>
      <c r="D346" s="57">
        <v>3.91</v>
      </c>
      <c r="E346" s="35"/>
    </row>
    <row r="347" spans="2:5">
      <c r="B347" s="43" t="s">
        <v>252</v>
      </c>
      <c r="C347" s="33">
        <v>5406675</v>
      </c>
      <c r="D347" s="57">
        <v>6.19</v>
      </c>
      <c r="E347" s="35"/>
    </row>
    <row r="348" spans="2:5">
      <c r="B348" s="43" t="s">
        <v>253</v>
      </c>
      <c r="C348" s="33">
        <v>53820.78</v>
      </c>
      <c r="D348" s="57">
        <v>0.06</v>
      </c>
      <c r="E348" s="35"/>
    </row>
    <row r="349" spans="2:5">
      <c r="B349" s="43" t="s">
        <v>254</v>
      </c>
      <c r="C349" s="33">
        <v>5000</v>
      </c>
      <c r="D349" s="57">
        <v>0.01</v>
      </c>
      <c r="E349" s="35"/>
    </row>
    <row r="350" spans="2:5">
      <c r="B350" s="43" t="s">
        <v>255</v>
      </c>
      <c r="C350" s="33">
        <v>401750</v>
      </c>
      <c r="D350" s="57">
        <v>0.46</v>
      </c>
      <c r="E350" s="35"/>
    </row>
    <row r="351" spans="2:5">
      <c r="B351" s="43" t="s">
        <v>256</v>
      </c>
      <c r="C351" s="33">
        <v>90000</v>
      </c>
      <c r="D351" s="57">
        <v>0.1</v>
      </c>
      <c r="E351" s="35">
        <v>0</v>
      </c>
    </row>
    <row r="352" spans="2:5">
      <c r="B352" s="43" t="s">
        <v>257</v>
      </c>
      <c r="C352" s="33">
        <v>307873.67</v>
      </c>
      <c r="D352" s="57">
        <v>0.35</v>
      </c>
      <c r="E352" s="35">
        <v>0</v>
      </c>
    </row>
    <row r="353" spans="2:7">
      <c r="B353" s="43" t="s">
        <v>258</v>
      </c>
      <c r="C353" s="33">
        <v>8998779.4399999995</v>
      </c>
      <c r="D353" s="57">
        <v>10.3</v>
      </c>
      <c r="E353" s="35"/>
    </row>
    <row r="354" spans="2:7">
      <c r="B354" s="44" t="s">
        <v>259</v>
      </c>
      <c r="C354" s="44">
        <v>0.37</v>
      </c>
      <c r="D354" s="57">
        <v>0</v>
      </c>
      <c r="E354" s="36">
        <v>0</v>
      </c>
    </row>
    <row r="355" spans="2:7" ht="15.75" customHeight="1">
      <c r="C355" s="63">
        <f>SUM(C267:C354)</f>
        <v>87403641.890000001</v>
      </c>
      <c r="D355" s="100">
        <v>100</v>
      </c>
      <c r="E355" s="25"/>
    </row>
    <row r="358" spans="2:7">
      <c r="B358" s="18" t="s">
        <v>260</v>
      </c>
    </row>
    <row r="360" spans="2:7" ht="28.5" customHeight="1">
      <c r="B360" s="67" t="s">
        <v>261</v>
      </c>
      <c r="C360" s="68" t="s">
        <v>50</v>
      </c>
      <c r="D360" s="94" t="s">
        <v>51</v>
      </c>
      <c r="E360" s="94" t="s">
        <v>262</v>
      </c>
      <c r="F360" s="101" t="s">
        <v>10</v>
      </c>
      <c r="G360" s="68" t="s">
        <v>120</v>
      </c>
    </row>
    <row r="361" spans="2:7">
      <c r="B361" s="40" t="s">
        <v>263</v>
      </c>
      <c r="C361" s="34">
        <v>-80872158.150000006</v>
      </c>
      <c r="D361" s="34">
        <v>-74150221.790000007</v>
      </c>
      <c r="E361" s="34">
        <v>6721936.3600000003</v>
      </c>
      <c r="F361" s="27">
        <v>0</v>
      </c>
      <c r="G361" s="102">
        <v>0</v>
      </c>
    </row>
    <row r="362" spans="2:7">
      <c r="B362" s="43" t="s">
        <v>264</v>
      </c>
      <c r="C362" s="33">
        <v>-831575.94</v>
      </c>
      <c r="D362" s="33">
        <v>-1514000</v>
      </c>
      <c r="E362" s="41">
        <v>-682424.06</v>
      </c>
      <c r="F362" s="29"/>
      <c r="G362" s="48"/>
    </row>
    <row r="363" spans="2:7">
      <c r="B363" s="43" t="s">
        <v>265</v>
      </c>
      <c r="C363" s="33">
        <v>-2946544.19</v>
      </c>
      <c r="D363" s="33">
        <v>-22045486.859999999</v>
      </c>
      <c r="E363" s="41">
        <v>-19098942.670000002</v>
      </c>
      <c r="F363" s="29"/>
      <c r="G363" s="48"/>
    </row>
    <row r="364" spans="2:7">
      <c r="B364" s="43" t="s">
        <v>266</v>
      </c>
      <c r="C364" s="33">
        <v>-1998471.97</v>
      </c>
      <c r="D364" s="33">
        <v>-1998471.97</v>
      </c>
      <c r="E364" s="57" t="s">
        <v>55</v>
      </c>
      <c r="F364" s="29"/>
      <c r="G364" s="48"/>
    </row>
    <row r="365" spans="2:7">
      <c r="B365" s="43" t="s">
        <v>267</v>
      </c>
      <c r="C365" s="33">
        <v>-11178159.74</v>
      </c>
      <c r="D365" s="33">
        <v>-11178159.74</v>
      </c>
      <c r="E365" s="57" t="s">
        <v>55</v>
      </c>
      <c r="F365" s="29"/>
      <c r="G365" s="48"/>
    </row>
    <row r="366" spans="2:7">
      <c r="B366" s="43" t="s">
        <v>268</v>
      </c>
      <c r="C366" s="33">
        <v>-23076384.68</v>
      </c>
      <c r="D366" s="33">
        <v>-23076384.68</v>
      </c>
      <c r="E366" s="57" t="s">
        <v>55</v>
      </c>
      <c r="F366" s="29"/>
      <c r="G366" s="48"/>
    </row>
    <row r="367" spans="2:7">
      <c r="B367" s="43" t="s">
        <v>269</v>
      </c>
      <c r="C367" s="33">
        <v>-343651.72</v>
      </c>
      <c r="D367" s="33">
        <v>-343651.72</v>
      </c>
      <c r="E367" s="57" t="s">
        <v>55</v>
      </c>
      <c r="F367" s="29"/>
      <c r="G367" s="48"/>
    </row>
    <row r="368" spans="2:7">
      <c r="B368" s="43" t="s">
        <v>270</v>
      </c>
      <c r="C368" s="33">
        <v>-1274026</v>
      </c>
      <c r="D368" s="33">
        <v>-1274026</v>
      </c>
      <c r="E368" s="57" t="s">
        <v>55</v>
      </c>
      <c r="F368" s="29"/>
      <c r="G368" s="48"/>
    </row>
    <row r="369" spans="2:7">
      <c r="B369" s="43" t="s">
        <v>271</v>
      </c>
      <c r="C369" s="33">
        <v>-3063306</v>
      </c>
      <c r="D369" s="33">
        <v>-3063306</v>
      </c>
      <c r="E369" s="57" t="s">
        <v>55</v>
      </c>
      <c r="F369" s="29"/>
      <c r="G369" s="48"/>
    </row>
    <row r="370" spans="2:7">
      <c r="B370" s="43" t="s">
        <v>272</v>
      </c>
      <c r="C370" s="33">
        <v>-56606033.770000003</v>
      </c>
      <c r="D370" s="33">
        <v>-6821335.4900000002</v>
      </c>
      <c r="E370" s="41">
        <v>49784698.280000001</v>
      </c>
      <c r="F370" s="29"/>
      <c r="G370" s="48"/>
    </row>
    <row r="371" spans="2:7">
      <c r="B371" s="43" t="s">
        <v>273</v>
      </c>
      <c r="C371" s="33">
        <v>-51542200.5</v>
      </c>
      <c r="D371" s="33">
        <v>-51542200.5</v>
      </c>
      <c r="E371" s="57" t="s">
        <v>55</v>
      </c>
      <c r="F371" s="29"/>
      <c r="G371" s="48"/>
    </row>
    <row r="372" spans="2:7">
      <c r="B372" s="43" t="s">
        <v>274</v>
      </c>
      <c r="C372" s="33">
        <v>-15938155.41</v>
      </c>
      <c r="D372" s="33">
        <v>-16769731.35</v>
      </c>
      <c r="E372" s="41">
        <v>-831575.94</v>
      </c>
      <c r="F372" s="29"/>
      <c r="G372" s="48"/>
    </row>
    <row r="373" spans="2:7">
      <c r="B373" s="43" t="s">
        <v>275</v>
      </c>
      <c r="C373" s="33">
        <v>-5043578.79</v>
      </c>
      <c r="D373" s="33">
        <v>-7990122.9800000004</v>
      </c>
      <c r="E373" s="41">
        <v>-2946544.19</v>
      </c>
      <c r="F373" s="29"/>
      <c r="G373" s="48"/>
    </row>
    <row r="374" spans="2:7">
      <c r="B374" s="43" t="s">
        <v>276</v>
      </c>
      <c r="C374" s="33">
        <v>-1823237.56</v>
      </c>
      <c r="D374" s="33">
        <v>-1823237.56</v>
      </c>
      <c r="E374" s="57" t="s">
        <v>55</v>
      </c>
      <c r="F374" s="29"/>
      <c r="G374" s="48"/>
    </row>
    <row r="375" spans="2:7">
      <c r="B375" s="44" t="s">
        <v>277</v>
      </c>
      <c r="C375" s="103">
        <v>363808.26</v>
      </c>
      <c r="D375" s="103">
        <v>363808.26</v>
      </c>
      <c r="E375" s="57" t="s">
        <v>55</v>
      </c>
      <c r="F375" s="31"/>
      <c r="G375" s="50"/>
    </row>
    <row r="376" spans="2:7" ht="19.5" customHeight="1">
      <c r="C376" s="63">
        <f>SUM(C361:C375)</f>
        <v>-256173676.16</v>
      </c>
      <c r="D376" s="63">
        <f t="shared" ref="D376:E376" si="6">SUM(D361:D375)</f>
        <v>-223226528.38</v>
      </c>
      <c r="E376" s="63">
        <f t="shared" si="6"/>
        <v>32947147.779999997</v>
      </c>
      <c r="F376" s="63"/>
      <c r="G376" s="63"/>
    </row>
    <row r="378" spans="2:7">
      <c r="B378" s="104"/>
      <c r="C378" s="104"/>
      <c r="D378" s="104"/>
      <c r="E378" s="104"/>
      <c r="F378" s="104"/>
    </row>
    <row r="379" spans="2:7" ht="27" customHeight="1">
      <c r="B379" s="96" t="s">
        <v>278</v>
      </c>
      <c r="C379" s="97" t="s">
        <v>50</v>
      </c>
      <c r="D379" s="25" t="s">
        <v>51</v>
      </c>
      <c r="E379" s="25" t="s">
        <v>262</v>
      </c>
      <c r="F379" s="105" t="s">
        <v>120</v>
      </c>
    </row>
    <row r="380" spans="2:7">
      <c r="B380" s="106" t="s">
        <v>279</v>
      </c>
      <c r="C380" s="107">
        <v>-833683.15</v>
      </c>
      <c r="D380" s="107">
        <v>-39080369.030000001</v>
      </c>
      <c r="E380" s="98">
        <v>-38246685.880000003</v>
      </c>
      <c r="F380" s="27"/>
    </row>
    <row r="381" spans="2:7">
      <c r="B381" s="43" t="s">
        <v>280</v>
      </c>
      <c r="C381" s="33">
        <v>-107710.33</v>
      </c>
      <c r="D381" s="33">
        <v>-107710.33</v>
      </c>
      <c r="E381" s="57" t="s">
        <v>55</v>
      </c>
      <c r="F381" s="29"/>
    </row>
    <row r="382" spans="2:7">
      <c r="B382" s="43" t="s">
        <v>281</v>
      </c>
      <c r="C382" s="33">
        <v>-108298.26</v>
      </c>
      <c r="D382" s="33">
        <v>-108298.26</v>
      </c>
      <c r="E382" s="57" t="s">
        <v>55</v>
      </c>
      <c r="F382" s="29"/>
    </row>
    <row r="383" spans="2:7">
      <c r="B383" s="43" t="s">
        <v>282</v>
      </c>
      <c r="C383" s="33">
        <v>-46676.639999999999</v>
      </c>
      <c r="D383" s="33">
        <v>-46676.639999999999</v>
      </c>
      <c r="E383" s="57" t="s">
        <v>55</v>
      </c>
      <c r="F383" s="29"/>
    </row>
    <row r="384" spans="2:7">
      <c r="B384" s="43" t="s">
        <v>283</v>
      </c>
      <c r="C384" s="33">
        <v>-20561.72</v>
      </c>
      <c r="D384" s="33">
        <v>-20561.72</v>
      </c>
      <c r="E384" s="57" t="s">
        <v>55</v>
      </c>
      <c r="F384" s="29"/>
    </row>
    <row r="385" spans="2:6">
      <c r="B385" s="43" t="s">
        <v>284</v>
      </c>
      <c r="C385" s="33">
        <v>-2811.66</v>
      </c>
      <c r="D385" s="33">
        <v>-2811.66</v>
      </c>
      <c r="E385" s="57" t="s">
        <v>55</v>
      </c>
      <c r="F385" s="29"/>
    </row>
    <row r="386" spans="2:6">
      <c r="B386" s="43" t="s">
        <v>285</v>
      </c>
      <c r="C386" s="33">
        <v>-24657.62</v>
      </c>
      <c r="D386" s="33">
        <v>-24657.62</v>
      </c>
      <c r="E386" s="57" t="s">
        <v>55</v>
      </c>
      <c r="F386" s="29"/>
    </row>
    <row r="387" spans="2:6">
      <c r="B387" s="43" t="s">
        <v>286</v>
      </c>
      <c r="C387" s="33">
        <v>-39148.06</v>
      </c>
      <c r="D387" s="33">
        <v>-39148.06</v>
      </c>
      <c r="E387" s="57" t="s">
        <v>55</v>
      </c>
      <c r="F387" s="29"/>
    </row>
    <row r="388" spans="2:6">
      <c r="B388" s="43" t="s">
        <v>287</v>
      </c>
      <c r="C388" s="33">
        <v>13465877.470000001</v>
      </c>
      <c r="D388" s="33">
        <v>13465877.470000001</v>
      </c>
      <c r="E388" s="57" t="s">
        <v>55</v>
      </c>
      <c r="F388" s="29"/>
    </row>
    <row r="389" spans="2:6">
      <c r="B389" s="43" t="s">
        <v>288</v>
      </c>
      <c r="C389" s="33">
        <v>11552907.130000001</v>
      </c>
      <c r="D389" s="33">
        <v>11552907.130000001</v>
      </c>
      <c r="E389" s="57" t="s">
        <v>55</v>
      </c>
      <c r="F389" s="29"/>
    </row>
    <row r="390" spans="2:6">
      <c r="B390" s="43" t="s">
        <v>289</v>
      </c>
      <c r="C390" s="33">
        <v>8336543.54</v>
      </c>
      <c r="D390" s="33">
        <v>8336543.54</v>
      </c>
      <c r="E390" s="57" t="s">
        <v>55</v>
      </c>
      <c r="F390" s="29"/>
    </row>
    <row r="391" spans="2:6">
      <c r="B391" s="43" t="s">
        <v>290</v>
      </c>
      <c r="C391" s="33">
        <v>4650015.47</v>
      </c>
      <c r="D391" s="33">
        <v>4650015.47</v>
      </c>
      <c r="E391" s="57" t="s">
        <v>55</v>
      </c>
      <c r="F391" s="29"/>
    </row>
    <row r="392" spans="2:6">
      <c r="B392" s="43" t="s">
        <v>291</v>
      </c>
      <c r="C392" s="33">
        <v>21188799.5</v>
      </c>
      <c r="D392" s="33">
        <v>21188799.5</v>
      </c>
      <c r="E392" s="57" t="s">
        <v>55</v>
      </c>
      <c r="F392" s="29"/>
    </row>
    <row r="393" spans="2:6">
      <c r="B393" s="43" t="s">
        <v>292</v>
      </c>
      <c r="C393" s="33">
        <v>36076551.119999997</v>
      </c>
      <c r="D393" s="33">
        <v>36076551.119999997</v>
      </c>
      <c r="E393" s="57" t="s">
        <v>55</v>
      </c>
      <c r="F393" s="29"/>
    </row>
    <row r="394" spans="2:6">
      <c r="B394" s="43" t="s">
        <v>293</v>
      </c>
      <c r="C394" s="33">
        <v>20954098.129999999</v>
      </c>
      <c r="D394" s="33">
        <v>21396393.309999999</v>
      </c>
      <c r="E394" s="41">
        <v>442295.18</v>
      </c>
      <c r="F394" s="29"/>
    </row>
    <row r="395" spans="2:6">
      <c r="B395" s="43" t="s">
        <v>294</v>
      </c>
      <c r="C395" s="33">
        <v>39454057.57</v>
      </c>
      <c r="D395" s="33">
        <v>39436394.840000004</v>
      </c>
      <c r="E395" s="41">
        <v>-17662.73</v>
      </c>
      <c r="F395" s="29"/>
    </row>
    <row r="396" spans="2:6">
      <c r="B396" s="43" t="s">
        <v>295</v>
      </c>
      <c r="C396" s="33">
        <v>24723593.649999999</v>
      </c>
      <c r="D396" s="33">
        <v>25837378.149999999</v>
      </c>
      <c r="E396" s="41">
        <v>1113784.5</v>
      </c>
      <c r="F396" s="29"/>
    </row>
    <row r="397" spans="2:6">
      <c r="B397" s="43" t="s">
        <v>296</v>
      </c>
      <c r="C397" s="43" t="s">
        <v>55</v>
      </c>
      <c r="D397" s="33">
        <v>6836325.9199999999</v>
      </c>
      <c r="E397" s="41">
        <v>6836325.9199999999</v>
      </c>
      <c r="F397" s="29"/>
    </row>
    <row r="398" spans="2:6">
      <c r="B398" s="43" t="s">
        <v>297</v>
      </c>
      <c r="C398" s="33">
        <v>-17228132.489999998</v>
      </c>
      <c r="D398" s="33">
        <v>-17228132.489999998</v>
      </c>
      <c r="E398" s="57" t="s">
        <v>55</v>
      </c>
      <c r="F398" s="29"/>
    </row>
    <row r="399" spans="2:6">
      <c r="B399" s="43" t="s">
        <v>298</v>
      </c>
      <c r="C399" s="33">
        <v>-27425998.829999998</v>
      </c>
      <c r="D399" s="33">
        <v>-29585054.57</v>
      </c>
      <c r="E399" s="41">
        <v>-2159055.7400000002</v>
      </c>
      <c r="F399" s="29"/>
    </row>
    <row r="400" spans="2:6">
      <c r="B400" s="43" t="s">
        <v>299</v>
      </c>
      <c r="C400" s="33">
        <v>-61848113.25</v>
      </c>
      <c r="D400" s="33">
        <v>-64089568.049999997</v>
      </c>
      <c r="E400" s="41">
        <v>-2241454.7999999998</v>
      </c>
      <c r="F400" s="29"/>
    </row>
    <row r="401" spans="2:6">
      <c r="B401" s="43" t="s">
        <v>300</v>
      </c>
      <c r="C401" s="33">
        <v>-106074280.84</v>
      </c>
      <c r="D401" s="33">
        <v>-112016729.81999999</v>
      </c>
      <c r="E401" s="41">
        <v>-5942448.9800000004</v>
      </c>
      <c r="F401" s="29"/>
    </row>
    <row r="402" spans="2:6">
      <c r="B402" s="43" t="s">
        <v>301</v>
      </c>
      <c r="C402" s="33">
        <v>-188956.52</v>
      </c>
      <c r="D402" s="33">
        <v>-188956.52</v>
      </c>
      <c r="E402" s="57" t="s">
        <v>55</v>
      </c>
      <c r="F402" s="29"/>
    </row>
    <row r="403" spans="2:6">
      <c r="B403" s="43" t="s">
        <v>302</v>
      </c>
      <c r="C403" s="33">
        <v>5488974.4800000004</v>
      </c>
      <c r="D403" s="33">
        <v>55273672.759999998</v>
      </c>
      <c r="E403" s="41">
        <v>49784698.280000001</v>
      </c>
      <c r="F403" s="29"/>
    </row>
    <row r="404" spans="2:6">
      <c r="B404" s="43" t="s">
        <v>303</v>
      </c>
      <c r="C404" s="33">
        <v>-1750000</v>
      </c>
      <c r="D404" s="33">
        <v>-51534698.280000001</v>
      </c>
      <c r="E404" s="41">
        <v>-49784698.280000001</v>
      </c>
      <c r="F404" s="29"/>
    </row>
    <row r="405" spans="2:6">
      <c r="B405" s="43" t="s">
        <v>304</v>
      </c>
      <c r="C405" s="33">
        <v>-3738974.48</v>
      </c>
      <c r="D405" s="33">
        <v>-3738974.48</v>
      </c>
      <c r="E405" s="57" t="s">
        <v>55</v>
      </c>
      <c r="F405" s="29"/>
    </row>
    <row r="406" spans="2:6">
      <c r="B406" s="43" t="s">
        <v>305</v>
      </c>
      <c r="C406" s="33">
        <v>-3780.99</v>
      </c>
      <c r="D406" s="33">
        <v>-8598.61</v>
      </c>
      <c r="E406" s="41">
        <v>-4817.62</v>
      </c>
      <c r="F406" s="29"/>
    </row>
    <row r="407" spans="2:6">
      <c r="B407" s="61" t="s">
        <v>306</v>
      </c>
      <c r="C407" s="62">
        <f>SUM(C381:C406)</f>
        <v>-32716683.630000032</v>
      </c>
      <c r="D407" s="62">
        <f>SUM(D381:D406)</f>
        <v>-34689717.899999999</v>
      </c>
      <c r="E407" s="108">
        <f>SUM(E381:E406)</f>
        <v>-1973034.2699999986</v>
      </c>
      <c r="F407" s="29"/>
    </row>
    <row r="408" spans="2:6" ht="20.25" customHeight="1">
      <c r="C408" s="63">
        <f>SUM(C380,C407)</f>
        <v>-33550366.780000031</v>
      </c>
      <c r="D408" s="63">
        <f>SUM(D380,D407)</f>
        <v>-73770086.930000007</v>
      </c>
      <c r="E408" s="55"/>
      <c r="F408" s="56"/>
    </row>
    <row r="410" spans="2:6">
      <c r="B410" s="18" t="s">
        <v>307</v>
      </c>
    </row>
    <row r="412" spans="2:6" ht="30.75" customHeight="1">
      <c r="B412" s="96" t="s">
        <v>308</v>
      </c>
      <c r="C412" s="97" t="s">
        <v>50</v>
      </c>
      <c r="D412" s="25" t="s">
        <v>51</v>
      </c>
      <c r="E412" s="25" t="s">
        <v>52</v>
      </c>
    </row>
    <row r="413" spans="2:6">
      <c r="B413" s="40" t="s">
        <v>309</v>
      </c>
      <c r="C413" s="34">
        <v>19446.75</v>
      </c>
      <c r="D413" s="34">
        <v>19654.189999999999</v>
      </c>
      <c r="E413" s="40">
        <v>207.44</v>
      </c>
    </row>
    <row r="414" spans="2:6">
      <c r="B414" s="58" t="s">
        <v>310</v>
      </c>
      <c r="C414" s="59">
        <f>SUM(C413)</f>
        <v>19446.75</v>
      </c>
      <c r="D414" s="59">
        <f t="shared" ref="D414:E414" si="7">SUM(D413)</f>
        <v>19654.189999999999</v>
      </c>
      <c r="E414" s="59">
        <f t="shared" si="7"/>
        <v>207.44</v>
      </c>
    </row>
    <row r="415" spans="2:6">
      <c r="B415" s="43" t="s">
        <v>311</v>
      </c>
      <c r="C415" s="33">
        <v>6053.49</v>
      </c>
      <c r="D415" s="33">
        <v>20292.75</v>
      </c>
      <c r="E415" s="33">
        <v>14239.26</v>
      </c>
    </row>
    <row r="416" spans="2:6">
      <c r="B416" s="43" t="s">
        <v>312</v>
      </c>
      <c r="C416" s="33">
        <v>13893.75</v>
      </c>
      <c r="D416" s="33">
        <v>15637.23</v>
      </c>
      <c r="E416" s="33">
        <v>1743.48</v>
      </c>
    </row>
    <row r="417" spans="2:5">
      <c r="B417" s="43" t="s">
        <v>313</v>
      </c>
      <c r="C417" s="33">
        <v>8377</v>
      </c>
      <c r="D417" s="33">
        <v>8366.68</v>
      </c>
      <c r="E417" s="43">
        <v>-10.32</v>
      </c>
    </row>
    <row r="418" spans="2:5">
      <c r="B418" s="43" t="s">
        <v>314</v>
      </c>
      <c r="C418" s="33">
        <v>12662274.310000001</v>
      </c>
      <c r="D418" s="33">
        <v>15104532.43</v>
      </c>
      <c r="E418" s="33">
        <v>2442258.12</v>
      </c>
    </row>
    <row r="419" spans="2:5">
      <c r="B419" s="43" t="s">
        <v>315</v>
      </c>
      <c r="C419" s="33">
        <v>8036541.5199999996</v>
      </c>
      <c r="D419" s="33">
        <v>25602094.140000001</v>
      </c>
      <c r="E419" s="33">
        <v>17565552.620000001</v>
      </c>
    </row>
    <row r="420" spans="2:5">
      <c r="B420" s="43" t="s">
        <v>316</v>
      </c>
      <c r="C420" s="33">
        <v>306034.59999999998</v>
      </c>
      <c r="D420" s="33">
        <v>306188.49</v>
      </c>
      <c r="E420" s="43">
        <v>153.88999999999999</v>
      </c>
    </row>
    <row r="421" spans="2:5">
      <c r="B421" s="43" t="s">
        <v>317</v>
      </c>
      <c r="C421" s="33">
        <v>11049710.32</v>
      </c>
      <c r="D421" s="33">
        <v>9862340.8300000001</v>
      </c>
      <c r="E421" s="33">
        <v>-1187369.49</v>
      </c>
    </row>
    <row r="422" spans="2:5">
      <c r="B422" s="43" t="s">
        <v>318</v>
      </c>
      <c r="C422" s="33">
        <v>13074.62</v>
      </c>
      <c r="D422" s="33">
        <v>12157.84</v>
      </c>
      <c r="E422" s="43">
        <v>-916.78</v>
      </c>
    </row>
    <row r="423" spans="2:5">
      <c r="B423" s="43" t="s">
        <v>319</v>
      </c>
      <c r="C423" s="33">
        <v>30905.41</v>
      </c>
      <c r="D423" s="33">
        <v>30912.67</v>
      </c>
      <c r="E423" s="43">
        <v>7.26</v>
      </c>
    </row>
    <row r="424" spans="2:5">
      <c r="B424" s="43" t="s">
        <v>320</v>
      </c>
      <c r="C424" s="33">
        <v>123130.91</v>
      </c>
      <c r="D424" s="33">
        <v>123192.8</v>
      </c>
      <c r="E424" s="43">
        <v>61.89</v>
      </c>
    </row>
    <row r="425" spans="2:5">
      <c r="B425" s="43" t="s">
        <v>321</v>
      </c>
      <c r="C425" s="33">
        <v>1064245.18</v>
      </c>
      <c r="D425" s="33">
        <v>1066798.22</v>
      </c>
      <c r="E425" s="33">
        <v>2553.04</v>
      </c>
    </row>
    <row r="426" spans="2:5">
      <c r="B426" s="43" t="s">
        <v>322</v>
      </c>
      <c r="C426" s="33">
        <v>6669.84</v>
      </c>
      <c r="D426" s="33">
        <v>22403.51</v>
      </c>
      <c r="E426" s="33">
        <v>15733.67</v>
      </c>
    </row>
    <row r="427" spans="2:5">
      <c r="B427" s="43" t="s">
        <v>323</v>
      </c>
      <c r="C427" s="33">
        <v>10423815</v>
      </c>
      <c r="D427" s="33">
        <v>4622195.8899999997</v>
      </c>
      <c r="E427" s="33">
        <v>-5801619.1100000003</v>
      </c>
    </row>
    <row r="428" spans="2:5">
      <c r="B428" s="43" t="s">
        <v>324</v>
      </c>
      <c r="C428" s="33">
        <v>498317.13</v>
      </c>
      <c r="D428" s="33">
        <v>506218.03</v>
      </c>
      <c r="E428" s="33">
        <v>7900.9</v>
      </c>
    </row>
    <row r="429" spans="2:5">
      <c r="B429" s="43" t="s">
        <v>325</v>
      </c>
      <c r="C429" s="33">
        <v>15005.62</v>
      </c>
      <c r="D429" s="33">
        <v>20918.07</v>
      </c>
      <c r="E429" s="33">
        <v>5912.45</v>
      </c>
    </row>
    <row r="430" spans="2:5">
      <c r="B430" s="43" t="s">
        <v>326</v>
      </c>
      <c r="C430" s="33">
        <v>60115.71</v>
      </c>
      <c r="D430" s="33">
        <v>60176.52</v>
      </c>
      <c r="E430" s="43">
        <v>60.81</v>
      </c>
    </row>
    <row r="431" spans="2:5">
      <c r="B431" s="43" t="s">
        <v>327</v>
      </c>
      <c r="C431" s="33">
        <v>254957.17</v>
      </c>
      <c r="D431" s="33">
        <v>254920.8</v>
      </c>
      <c r="E431" s="43">
        <v>-36.369999999999997</v>
      </c>
    </row>
    <row r="432" spans="2:5">
      <c r="B432" s="43" t="s">
        <v>328</v>
      </c>
      <c r="C432" s="33">
        <v>140269.01999999999</v>
      </c>
      <c r="D432" s="33">
        <v>139907.81</v>
      </c>
      <c r="E432" s="43">
        <v>-361.21</v>
      </c>
    </row>
    <row r="433" spans="2:5">
      <c r="B433" s="43" t="s">
        <v>329</v>
      </c>
      <c r="C433" s="33">
        <v>2357172.33</v>
      </c>
      <c r="D433" s="33">
        <v>2382065.7200000002</v>
      </c>
      <c r="E433" s="33">
        <v>24893.39</v>
      </c>
    </row>
    <row r="434" spans="2:5">
      <c r="B434" s="43" t="s">
        <v>330</v>
      </c>
      <c r="C434" s="33">
        <v>914904.64</v>
      </c>
      <c r="D434" s="33">
        <v>886117.1</v>
      </c>
      <c r="E434" s="33">
        <v>-28787.54</v>
      </c>
    </row>
    <row r="435" spans="2:5">
      <c r="B435" s="43" t="s">
        <v>331</v>
      </c>
      <c r="C435" s="33">
        <v>2184.92</v>
      </c>
      <c r="D435" s="43" t="s">
        <v>55</v>
      </c>
      <c r="E435" s="33">
        <v>-2184.92</v>
      </c>
    </row>
    <row r="436" spans="2:5">
      <c r="B436" s="43" t="s">
        <v>332</v>
      </c>
      <c r="C436" s="33">
        <v>21104.67</v>
      </c>
      <c r="D436" s="33">
        <v>21390.51</v>
      </c>
      <c r="E436" s="43">
        <v>285.83999999999997</v>
      </c>
    </row>
    <row r="437" spans="2:5">
      <c r="B437" s="43" t="s">
        <v>333</v>
      </c>
      <c r="C437" s="33">
        <v>19731.080000000002</v>
      </c>
      <c r="D437" s="43" t="s">
        <v>55</v>
      </c>
      <c r="E437" s="33">
        <v>-19731.080000000002</v>
      </c>
    </row>
    <row r="438" spans="2:5">
      <c r="B438" s="43" t="s">
        <v>334</v>
      </c>
      <c r="C438" s="33">
        <v>1009088.96</v>
      </c>
      <c r="D438" s="33">
        <v>1001085.75</v>
      </c>
      <c r="E438" s="33">
        <v>-8003.21</v>
      </c>
    </row>
    <row r="439" spans="2:5">
      <c r="B439" s="43" t="s">
        <v>335</v>
      </c>
      <c r="C439" s="33">
        <v>1802291.25</v>
      </c>
      <c r="D439" s="33">
        <v>812618.43</v>
      </c>
      <c r="E439" s="33">
        <v>-989672.82</v>
      </c>
    </row>
    <row r="440" spans="2:5">
      <c r="B440" s="43" t="s">
        <v>336</v>
      </c>
      <c r="C440" s="33">
        <v>121250.3</v>
      </c>
      <c r="D440" s="33">
        <v>92127.98</v>
      </c>
      <c r="E440" s="33">
        <v>-29122.32</v>
      </c>
    </row>
    <row r="441" spans="2:5">
      <c r="B441" s="43" t="s">
        <v>337</v>
      </c>
      <c r="C441" s="33">
        <v>501184.37</v>
      </c>
      <c r="D441" s="33">
        <v>138544.31</v>
      </c>
      <c r="E441" s="33">
        <v>-362640.06</v>
      </c>
    </row>
    <row r="442" spans="2:5">
      <c r="B442" s="61" t="s">
        <v>338</v>
      </c>
      <c r="C442" s="62">
        <f>SUM(C415:C441)</f>
        <v>51462303.120000005</v>
      </c>
      <c r="D442" s="62">
        <f t="shared" ref="D442:E442" si="8">SUM(D415:D441)</f>
        <v>63113204.510000005</v>
      </c>
      <c r="E442" s="62">
        <f t="shared" si="8"/>
        <v>11650901.390000004</v>
      </c>
    </row>
    <row r="443" spans="2:5" ht="21.75" customHeight="1">
      <c r="C443" s="63">
        <f>SUM(C442,C414)</f>
        <v>51481749.870000005</v>
      </c>
      <c r="D443" s="63">
        <f t="shared" ref="D443:E443" si="9">SUM(D442,D414)</f>
        <v>63132858.700000003</v>
      </c>
      <c r="E443" s="63">
        <f t="shared" si="9"/>
        <v>11651108.830000004</v>
      </c>
    </row>
    <row r="446" spans="2:5" ht="24" customHeight="1">
      <c r="B446" s="96" t="s">
        <v>339</v>
      </c>
      <c r="C446" s="97" t="s">
        <v>52</v>
      </c>
      <c r="D446" s="25" t="s">
        <v>340</v>
      </c>
      <c r="E446" s="10"/>
    </row>
    <row r="447" spans="2:5">
      <c r="B447" s="40" t="s">
        <v>341</v>
      </c>
      <c r="C447" s="41">
        <v>-48796913.18</v>
      </c>
      <c r="D447" s="27"/>
      <c r="E447" s="46"/>
    </row>
    <row r="448" spans="2:5">
      <c r="B448" s="43" t="s">
        <v>341</v>
      </c>
      <c r="C448" s="41">
        <v>621298.21</v>
      </c>
      <c r="D448" s="29"/>
      <c r="E448" s="46"/>
    </row>
    <row r="449" spans="2:7">
      <c r="B449" s="58" t="s">
        <v>342</v>
      </c>
      <c r="C449" s="59">
        <f>SUM(C447:C448)</f>
        <v>-48175614.969999999</v>
      </c>
      <c r="D449" s="29"/>
      <c r="E449" s="46"/>
    </row>
    <row r="450" spans="2:7">
      <c r="B450" s="43" t="s">
        <v>343</v>
      </c>
      <c r="C450" s="41">
        <v>507441.85</v>
      </c>
      <c r="D450" s="29"/>
      <c r="E450" s="46"/>
    </row>
    <row r="451" spans="2:7">
      <c r="B451" s="43" t="s">
        <v>344</v>
      </c>
      <c r="C451" s="41">
        <v>93489.04</v>
      </c>
      <c r="D451" s="29"/>
      <c r="E451" s="46"/>
    </row>
    <row r="452" spans="2:7">
      <c r="B452" s="43" t="s">
        <v>345</v>
      </c>
      <c r="C452" s="41">
        <v>12499</v>
      </c>
      <c r="D452" s="29"/>
      <c r="E452" s="46"/>
    </row>
    <row r="453" spans="2:7">
      <c r="B453" s="43" t="s">
        <v>346</v>
      </c>
      <c r="C453" s="41">
        <v>-6721936.3600000003</v>
      </c>
      <c r="D453" s="29"/>
      <c r="E453" s="46"/>
      <c r="F453" s="10"/>
      <c r="G453" s="10"/>
    </row>
    <row r="454" spans="2:7">
      <c r="B454" s="61" t="s">
        <v>347</v>
      </c>
      <c r="C454" s="62">
        <f>SUM(C450:C453)</f>
        <v>-6108506.4700000007</v>
      </c>
      <c r="D454" s="31"/>
      <c r="E454" s="46"/>
      <c r="F454" s="10"/>
      <c r="G454" s="10"/>
    </row>
    <row r="455" spans="2:7" ht="18" customHeight="1">
      <c r="C455" s="63">
        <f>SUM(C454,C449)</f>
        <v>-54284121.439999998</v>
      </c>
      <c r="D455" s="25"/>
      <c r="E455" s="10"/>
      <c r="F455" s="10"/>
      <c r="G455" s="10"/>
    </row>
    <row r="456" spans="2:7">
      <c r="F456" s="10"/>
      <c r="G456" s="10"/>
    </row>
    <row r="457" spans="2:7">
      <c r="F457" s="10"/>
      <c r="G457" s="10"/>
    </row>
    <row r="458" spans="2:7">
      <c r="F458" s="10"/>
      <c r="G458" s="10"/>
    </row>
    <row r="459" spans="2:7">
      <c r="B459" s="18" t="s">
        <v>348</v>
      </c>
      <c r="F459" s="10"/>
      <c r="G459" s="10"/>
    </row>
    <row r="460" spans="2:7" ht="12" customHeight="1">
      <c r="B460" s="18" t="s">
        <v>349</v>
      </c>
      <c r="F460" s="10"/>
      <c r="G460" s="10"/>
    </row>
    <row r="461" spans="2:7">
      <c r="B461" s="109"/>
      <c r="C461" s="109"/>
      <c r="D461" s="109"/>
      <c r="E461" s="109"/>
      <c r="F461" s="10"/>
      <c r="G461" s="10"/>
    </row>
    <row r="462" spans="2:7">
      <c r="B462" s="57"/>
      <c r="C462" s="57"/>
      <c r="D462" s="57"/>
      <c r="E462" s="57"/>
      <c r="F462" s="10"/>
      <c r="G462" s="10"/>
    </row>
    <row r="463" spans="2:7">
      <c r="B463" s="110" t="s">
        <v>350</v>
      </c>
      <c r="C463" s="111"/>
      <c r="D463" s="111"/>
      <c r="E463" s="112"/>
      <c r="F463" s="10"/>
      <c r="G463" s="10"/>
    </row>
    <row r="464" spans="2:7">
      <c r="B464" s="113" t="s">
        <v>351</v>
      </c>
      <c r="C464" s="114"/>
      <c r="D464" s="114"/>
      <c r="E464" s="115"/>
      <c r="F464" s="10"/>
      <c r="G464" s="116"/>
    </row>
    <row r="465" spans="2:7">
      <c r="B465" s="117" t="s">
        <v>352</v>
      </c>
      <c r="C465" s="118"/>
      <c r="D465" s="118"/>
      <c r="E465" s="119"/>
      <c r="F465" s="10"/>
      <c r="G465" s="116"/>
    </row>
    <row r="466" spans="2:7">
      <c r="B466" s="120" t="s">
        <v>353</v>
      </c>
      <c r="C466" s="121"/>
      <c r="E466" s="122">
        <v>158227399.69</v>
      </c>
      <c r="F466" s="10"/>
      <c r="G466" s="116"/>
    </row>
    <row r="467" spans="2:7">
      <c r="B467" s="123"/>
      <c r="C467" s="123"/>
      <c r="D467" s="10"/>
      <c r="F467" s="10"/>
      <c r="G467" s="116"/>
    </row>
    <row r="468" spans="2:7">
      <c r="B468" s="124" t="s">
        <v>354</v>
      </c>
      <c r="C468" s="124"/>
      <c r="D468" s="125"/>
      <c r="E468" s="126">
        <f>SUM(D468:D473)</f>
        <v>1.87</v>
      </c>
      <c r="F468" s="10"/>
      <c r="G468" s="10"/>
    </row>
    <row r="469" spans="2:7">
      <c r="B469" s="127" t="s">
        <v>355</v>
      </c>
      <c r="C469" s="127"/>
      <c r="D469" s="128">
        <v>0</v>
      </c>
      <c r="E469" s="129"/>
      <c r="F469" s="10"/>
      <c r="G469" s="10"/>
    </row>
    <row r="470" spans="2:7">
      <c r="B470" s="127" t="s">
        <v>356</v>
      </c>
      <c r="C470" s="127"/>
      <c r="D470" s="128">
        <v>0</v>
      </c>
      <c r="E470" s="129"/>
      <c r="F470" s="10"/>
      <c r="G470" s="10"/>
    </row>
    <row r="471" spans="2:7">
      <c r="B471" s="127" t="s">
        <v>357</v>
      </c>
      <c r="C471" s="127"/>
      <c r="D471" s="128">
        <v>0</v>
      </c>
      <c r="E471" s="129"/>
      <c r="F471" s="10"/>
      <c r="G471" s="10"/>
    </row>
    <row r="472" spans="2:7">
      <c r="B472" s="127" t="s">
        <v>358</v>
      </c>
      <c r="C472" s="127"/>
      <c r="D472" s="128">
        <v>0</v>
      </c>
      <c r="E472" s="129"/>
      <c r="F472" s="10"/>
      <c r="G472" s="10"/>
    </row>
    <row r="473" spans="2:7">
      <c r="B473" s="130" t="s">
        <v>359</v>
      </c>
      <c r="C473" s="131"/>
      <c r="D473" s="128">
        <v>1.87</v>
      </c>
      <c r="E473" s="129"/>
      <c r="F473" s="10"/>
      <c r="G473" s="10"/>
    </row>
    <row r="474" spans="2:7">
      <c r="B474" s="123"/>
      <c r="C474" s="123"/>
      <c r="D474" s="10"/>
      <c r="F474" s="10"/>
      <c r="G474" s="10"/>
    </row>
    <row r="475" spans="2:7">
      <c r="B475" s="124" t="s">
        <v>360</v>
      </c>
      <c r="C475" s="124"/>
      <c r="D475" s="125"/>
      <c r="E475" s="126">
        <f>SUM(D475:D479)</f>
        <v>31743390.640000001</v>
      </c>
      <c r="F475" s="10"/>
      <c r="G475" s="10"/>
    </row>
    <row r="476" spans="2:7">
      <c r="B476" s="127" t="s">
        <v>361</v>
      </c>
      <c r="C476" s="127"/>
      <c r="D476" s="128">
        <v>0</v>
      </c>
      <c r="E476" s="129"/>
      <c r="F476" s="10"/>
      <c r="G476" s="10"/>
    </row>
    <row r="477" spans="2:7">
      <c r="B477" s="127" t="s">
        <v>362</v>
      </c>
      <c r="C477" s="127"/>
      <c r="D477" s="128">
        <v>0</v>
      </c>
      <c r="E477" s="129"/>
      <c r="F477" s="10"/>
      <c r="G477" s="10"/>
    </row>
    <row r="478" spans="2:7">
      <c r="B478" s="127" t="s">
        <v>363</v>
      </c>
      <c r="C478" s="127"/>
      <c r="D478" s="128">
        <v>0</v>
      </c>
      <c r="E478" s="129"/>
      <c r="F478" s="10"/>
      <c r="G478" s="10"/>
    </row>
    <row r="479" spans="2:7">
      <c r="B479" s="132" t="s">
        <v>364</v>
      </c>
      <c r="C479" s="133"/>
      <c r="D479" s="128">
        <f>2241454.8+5942448.98+1514000+22045486.86</f>
        <v>31743390.640000001</v>
      </c>
      <c r="E479" s="134"/>
      <c r="F479" s="10"/>
      <c r="G479" s="10"/>
    </row>
    <row r="480" spans="2:7">
      <c r="B480" s="123"/>
      <c r="C480" s="123"/>
      <c r="F480" s="10"/>
      <c r="G480" s="10"/>
    </row>
    <row r="481" spans="2:7">
      <c r="B481" s="135" t="s">
        <v>365</v>
      </c>
      <c r="C481" s="135"/>
      <c r="E481" s="136">
        <f>+E466+E468-E475</f>
        <v>126484010.92</v>
      </c>
      <c r="F481" s="10"/>
      <c r="G481" s="116"/>
    </row>
    <row r="482" spans="2:7">
      <c r="B482" s="57"/>
      <c r="C482" s="57"/>
      <c r="D482" s="57"/>
      <c r="E482" s="57"/>
      <c r="F482" s="10"/>
      <c r="G482" s="10"/>
    </row>
    <row r="483" spans="2:7">
      <c r="B483" s="57"/>
      <c r="C483" s="57"/>
      <c r="D483" s="57"/>
      <c r="E483" s="57"/>
      <c r="F483" s="10"/>
      <c r="G483" s="10"/>
    </row>
    <row r="484" spans="2:7">
      <c r="B484" s="110" t="s">
        <v>366</v>
      </c>
      <c r="C484" s="111"/>
      <c r="D484" s="111"/>
      <c r="E484" s="112"/>
      <c r="F484" s="10"/>
      <c r="G484" s="10"/>
    </row>
    <row r="485" spans="2:7">
      <c r="B485" s="113" t="s">
        <v>351</v>
      </c>
      <c r="C485" s="114"/>
      <c r="D485" s="114"/>
      <c r="E485" s="115"/>
      <c r="F485" s="10"/>
      <c r="G485" s="10"/>
    </row>
    <row r="486" spans="2:7">
      <c r="B486" s="117" t="s">
        <v>352</v>
      </c>
      <c r="C486" s="118"/>
      <c r="D486" s="118"/>
      <c r="E486" s="119"/>
      <c r="F486" s="10"/>
      <c r="G486" s="10"/>
    </row>
    <row r="487" spans="2:7">
      <c r="B487" s="120" t="s">
        <v>367</v>
      </c>
      <c r="C487" s="121"/>
      <c r="E487" s="136">
        <v>103650621.01000001</v>
      </c>
      <c r="F487" s="10"/>
      <c r="G487" s="10"/>
    </row>
    <row r="488" spans="2:7">
      <c r="B488" s="123"/>
      <c r="C488" s="123"/>
      <c r="F488" s="10"/>
      <c r="G488" s="10"/>
    </row>
    <row r="489" spans="2:7">
      <c r="B489" s="137" t="s">
        <v>368</v>
      </c>
      <c r="C489" s="137"/>
      <c r="D489" s="125"/>
      <c r="E489" s="126">
        <f>SUM(D489:D506)</f>
        <v>25322449.07</v>
      </c>
      <c r="F489" s="10"/>
      <c r="G489" s="10"/>
    </row>
    <row r="490" spans="2:7">
      <c r="B490" s="127" t="s">
        <v>369</v>
      </c>
      <c r="C490" s="127"/>
      <c r="D490" s="128">
        <v>507441.85</v>
      </c>
      <c r="E490" s="138"/>
      <c r="F490" s="10"/>
      <c r="G490" s="10"/>
    </row>
    <row r="491" spans="2:7">
      <c r="B491" s="127" t="s">
        <v>370</v>
      </c>
      <c r="C491" s="127"/>
      <c r="D491" s="128">
        <v>93489.04</v>
      </c>
      <c r="E491" s="138"/>
      <c r="F491" s="10"/>
      <c r="G491" s="10"/>
    </row>
    <row r="492" spans="2:7">
      <c r="B492" s="127" t="s">
        <v>371</v>
      </c>
      <c r="C492" s="127"/>
      <c r="D492" s="128">
        <v>0</v>
      </c>
      <c r="E492" s="138"/>
      <c r="F492" s="10"/>
      <c r="G492" s="10"/>
    </row>
    <row r="493" spans="2:7">
      <c r="B493" s="127" t="s">
        <v>372</v>
      </c>
      <c r="C493" s="127"/>
      <c r="D493" s="128">
        <v>0</v>
      </c>
      <c r="E493" s="138"/>
      <c r="F493" s="10"/>
      <c r="G493" s="10"/>
    </row>
    <row r="494" spans="2:7">
      <c r="B494" s="127" t="s">
        <v>373</v>
      </c>
      <c r="C494" s="127"/>
      <c r="D494" s="128">
        <v>0</v>
      </c>
      <c r="E494" s="138"/>
      <c r="F494" s="10"/>
      <c r="G494" s="116"/>
    </row>
    <row r="495" spans="2:7">
      <c r="B495" s="127" t="s">
        <v>374</v>
      </c>
      <c r="C495" s="127"/>
      <c r="D495" s="128">
        <v>12499</v>
      </c>
      <c r="E495" s="138"/>
      <c r="F495" s="10"/>
      <c r="G495" s="10"/>
    </row>
    <row r="496" spans="2:7">
      <c r="B496" s="127" t="s">
        <v>375</v>
      </c>
      <c r="C496" s="127"/>
      <c r="D496" s="128">
        <v>0</v>
      </c>
      <c r="E496" s="138"/>
      <c r="F496" s="10"/>
      <c r="G496" s="116"/>
    </row>
    <row r="497" spans="2:8">
      <c r="B497" s="127" t="s">
        <v>376</v>
      </c>
      <c r="C497" s="127"/>
      <c r="D497" s="128">
        <v>970749.39</v>
      </c>
      <c r="E497" s="138"/>
      <c r="F497" s="10"/>
      <c r="G497" s="10"/>
    </row>
    <row r="498" spans="2:8">
      <c r="B498" s="127" t="s">
        <v>377</v>
      </c>
      <c r="C498" s="127"/>
      <c r="D498" s="128">
        <v>0</v>
      </c>
      <c r="E498" s="138"/>
      <c r="F498" s="10"/>
      <c r="G498" s="116"/>
    </row>
    <row r="499" spans="2:8">
      <c r="B499" s="127" t="s">
        <v>378</v>
      </c>
      <c r="C499" s="127"/>
      <c r="D499" s="128">
        <v>1161391.06</v>
      </c>
      <c r="E499" s="138"/>
      <c r="F499" s="10"/>
      <c r="G499" s="116"/>
    </row>
    <row r="500" spans="2:8">
      <c r="B500" s="127" t="s">
        <v>379</v>
      </c>
      <c r="C500" s="127"/>
      <c r="D500" s="128">
        <v>0</v>
      </c>
      <c r="E500" s="138"/>
      <c r="F500" s="10"/>
      <c r="G500" s="116"/>
      <c r="H500" s="139"/>
    </row>
    <row r="501" spans="2:8">
      <c r="B501" s="127" t="s">
        <v>380</v>
      </c>
      <c r="C501" s="127"/>
      <c r="D501" s="128">
        <v>0</v>
      </c>
      <c r="E501" s="138"/>
      <c r="F501" s="10"/>
      <c r="G501" s="116"/>
      <c r="H501" s="139"/>
    </row>
    <row r="502" spans="2:8">
      <c r="B502" s="127" t="s">
        <v>381</v>
      </c>
      <c r="C502" s="127"/>
      <c r="D502" s="128">
        <v>22576878.73</v>
      </c>
      <c r="E502" s="138"/>
      <c r="F502" s="10"/>
      <c r="G502" s="140"/>
    </row>
    <row r="503" spans="2:8">
      <c r="B503" s="127" t="s">
        <v>382</v>
      </c>
      <c r="C503" s="127"/>
      <c r="D503" s="128">
        <v>0</v>
      </c>
      <c r="E503" s="138"/>
      <c r="F503" s="10"/>
      <c r="G503" s="10"/>
    </row>
    <row r="504" spans="2:8">
      <c r="B504" s="127" t="s">
        <v>383</v>
      </c>
      <c r="C504" s="127"/>
      <c r="D504" s="128">
        <v>0</v>
      </c>
      <c r="E504" s="138"/>
      <c r="F504" s="10"/>
      <c r="G504" s="10"/>
    </row>
    <row r="505" spans="2:8" ht="12.75" customHeight="1">
      <c r="B505" s="127" t="s">
        <v>384</v>
      </c>
      <c r="C505" s="127"/>
      <c r="D505" s="128">
        <v>0</v>
      </c>
      <c r="E505" s="138"/>
      <c r="F505" s="10"/>
      <c r="G505" s="10"/>
    </row>
    <row r="506" spans="2:8">
      <c r="B506" s="141" t="s">
        <v>385</v>
      </c>
      <c r="C506" s="142"/>
      <c r="D506" s="128">
        <v>0</v>
      </c>
      <c r="E506" s="138"/>
      <c r="F506" s="10"/>
      <c r="G506" s="10"/>
    </row>
    <row r="507" spans="2:8">
      <c r="B507" s="123"/>
      <c r="C507" s="123"/>
      <c r="F507" s="10"/>
      <c r="G507" s="10"/>
    </row>
    <row r="508" spans="2:8">
      <c r="B508" s="137" t="s">
        <v>386</v>
      </c>
      <c r="C508" s="137"/>
      <c r="D508" s="125"/>
      <c r="E508" s="126">
        <f>SUM(D508:D515)</f>
        <v>9075469.9500000011</v>
      </c>
      <c r="F508" s="10"/>
      <c r="G508" s="10"/>
    </row>
    <row r="509" spans="2:8">
      <c r="B509" s="127" t="s">
        <v>387</v>
      </c>
      <c r="C509" s="127"/>
      <c r="D509" s="128">
        <v>0</v>
      </c>
      <c r="E509" s="138"/>
      <c r="F509" s="10"/>
      <c r="G509" s="10"/>
    </row>
    <row r="510" spans="2:8">
      <c r="B510" s="127" t="s">
        <v>388</v>
      </c>
      <c r="C510" s="127"/>
      <c r="D510" s="128">
        <v>0</v>
      </c>
      <c r="E510" s="138"/>
      <c r="F510" s="10"/>
      <c r="G510" s="10"/>
    </row>
    <row r="511" spans="2:8">
      <c r="B511" s="127" t="s">
        <v>389</v>
      </c>
      <c r="C511" s="127"/>
      <c r="D511" s="128">
        <v>0</v>
      </c>
      <c r="E511" s="138"/>
      <c r="F511" s="10"/>
      <c r="G511" s="10"/>
    </row>
    <row r="512" spans="2:8">
      <c r="B512" s="127" t="s">
        <v>390</v>
      </c>
      <c r="C512" s="127"/>
      <c r="D512" s="128">
        <v>0</v>
      </c>
      <c r="E512" s="138"/>
      <c r="F512" s="10"/>
      <c r="G512" s="10"/>
    </row>
    <row r="513" spans="2:7">
      <c r="B513" s="127" t="s">
        <v>391</v>
      </c>
      <c r="C513" s="127"/>
      <c r="D513" s="128">
        <v>0</v>
      </c>
      <c r="E513" s="138"/>
      <c r="F513" s="10"/>
      <c r="G513" s="10"/>
    </row>
    <row r="514" spans="2:7">
      <c r="B514" s="127" t="s">
        <v>392</v>
      </c>
      <c r="C514" s="127"/>
      <c r="D514" s="128">
        <v>0</v>
      </c>
      <c r="E514" s="138"/>
      <c r="F514" s="10"/>
      <c r="G514" s="10"/>
    </row>
    <row r="515" spans="2:7">
      <c r="B515" s="141" t="s">
        <v>393</v>
      </c>
      <c r="C515" s="142"/>
      <c r="D515" s="128">
        <f>8998779.81+76690.14</f>
        <v>9075469.9500000011</v>
      </c>
      <c r="E515" s="138"/>
      <c r="F515" s="10"/>
      <c r="G515" s="10"/>
    </row>
    <row r="516" spans="2:7">
      <c r="B516" s="123"/>
      <c r="C516" s="123"/>
      <c r="F516" s="10"/>
      <c r="G516" s="10"/>
    </row>
    <row r="517" spans="2:7">
      <c r="B517" s="143" t="s">
        <v>394</v>
      </c>
      <c r="E517" s="136">
        <f>+E487-E489+E508</f>
        <v>87403641.890000001</v>
      </c>
      <c r="F517" s="116"/>
      <c r="G517" s="116"/>
    </row>
    <row r="518" spans="2:7">
      <c r="F518" s="144"/>
      <c r="G518" s="10"/>
    </row>
    <row r="519" spans="2:7">
      <c r="F519" s="145"/>
      <c r="G519" s="10"/>
    </row>
    <row r="520" spans="2:7">
      <c r="F520" s="10"/>
      <c r="G520" s="10"/>
    </row>
    <row r="521" spans="2:7">
      <c r="B521" s="146" t="s">
        <v>395</v>
      </c>
      <c r="C521" s="146"/>
      <c r="D521" s="146"/>
      <c r="E521" s="146"/>
      <c r="F521" s="146"/>
      <c r="G521" s="10"/>
    </row>
    <row r="522" spans="2:7">
      <c r="B522" s="147"/>
      <c r="C522" s="147"/>
      <c r="D522" s="147"/>
      <c r="E522" s="147"/>
      <c r="F522" s="147"/>
      <c r="G522" s="10"/>
    </row>
    <row r="523" spans="2:7">
      <c r="B523" s="147"/>
      <c r="C523" s="147"/>
      <c r="D523" s="147"/>
      <c r="E523" s="147"/>
      <c r="F523" s="147"/>
      <c r="G523" s="10"/>
    </row>
    <row r="524" spans="2:7" ht="21" customHeight="1">
      <c r="B524" s="67" t="s">
        <v>396</v>
      </c>
      <c r="C524" s="68" t="s">
        <v>50</v>
      </c>
      <c r="D524" s="94" t="s">
        <v>51</v>
      </c>
      <c r="E524" s="94" t="s">
        <v>52</v>
      </c>
      <c r="F524" s="10"/>
      <c r="G524" s="10"/>
    </row>
    <row r="525" spans="2:7">
      <c r="B525" s="26" t="s">
        <v>397</v>
      </c>
      <c r="C525" s="148">
        <v>0</v>
      </c>
      <c r="D525" s="102"/>
      <c r="E525" s="102"/>
      <c r="F525" s="10"/>
      <c r="G525" s="10"/>
    </row>
    <row r="526" spans="2:7">
      <c r="B526" s="28"/>
      <c r="C526" s="149">
        <v>0</v>
      </c>
      <c r="D526" s="48"/>
      <c r="E526" s="48"/>
      <c r="F526" s="10"/>
      <c r="G526" s="10"/>
    </row>
    <row r="527" spans="2:7">
      <c r="B527" s="30"/>
      <c r="C527" s="150">
        <v>0</v>
      </c>
      <c r="D527" s="151">
        <v>0</v>
      </c>
      <c r="E527" s="151">
        <v>0</v>
      </c>
      <c r="F527" s="10"/>
      <c r="G527" s="10"/>
    </row>
    <row r="528" spans="2:7" ht="21" customHeight="1">
      <c r="C528" s="25">
        <f t="shared" ref="C528" si="10">SUM(C526:C527)</f>
        <v>0</v>
      </c>
      <c r="D528" s="25">
        <f t="shared" ref="D528:E528" si="11">SUM(D526:D527)</f>
        <v>0</v>
      </c>
      <c r="E528" s="25">
        <f t="shared" si="11"/>
        <v>0</v>
      </c>
      <c r="F528" s="10"/>
      <c r="G528" s="10"/>
    </row>
    <row r="529" spans="2:7">
      <c r="F529" s="10"/>
      <c r="G529" s="10"/>
    </row>
    <row r="530" spans="2:7">
      <c r="B530" s="152" t="s">
        <v>398</v>
      </c>
      <c r="F530" s="10"/>
      <c r="G530" s="10"/>
    </row>
    <row r="531" spans="2:7" ht="12" customHeight="1">
      <c r="F531" s="10"/>
      <c r="G531" s="10"/>
    </row>
    <row r="532" spans="2:7">
      <c r="C532" s="57"/>
      <c r="D532" s="57"/>
      <c r="E532" s="57"/>
    </row>
    <row r="533" spans="2:7">
      <c r="C533" s="57"/>
      <c r="D533" s="57"/>
      <c r="E533" s="57"/>
    </row>
    <row r="534" spans="2:7">
      <c r="C534" s="57"/>
      <c r="D534" s="57"/>
      <c r="E534" s="57"/>
    </row>
    <row r="535" spans="2:7">
      <c r="G535" s="10"/>
    </row>
    <row r="536" spans="2:7">
      <c r="B536" s="153"/>
      <c r="C536" s="57"/>
      <c r="D536" s="153"/>
      <c r="E536" s="153"/>
      <c r="F536" s="154"/>
      <c r="G536" s="154"/>
    </row>
    <row r="537" spans="2:7">
      <c r="B537" s="155" t="s">
        <v>399</v>
      </c>
      <c r="C537" s="57"/>
      <c r="D537" s="156" t="s">
        <v>400</v>
      </c>
      <c r="E537" s="156"/>
      <c r="F537" s="10"/>
      <c r="G537" s="157"/>
    </row>
    <row r="538" spans="2:7">
      <c r="B538" s="155" t="s">
        <v>401</v>
      </c>
      <c r="C538" s="57"/>
      <c r="D538" s="158" t="s">
        <v>402</v>
      </c>
      <c r="E538" s="158"/>
      <c r="F538" s="159"/>
      <c r="G538" s="159"/>
    </row>
    <row r="539" spans="2:7">
      <c r="B539" s="57"/>
      <c r="C539" s="57"/>
      <c r="D539" s="57"/>
      <c r="E539" s="57"/>
      <c r="F539" s="57"/>
      <c r="G539" s="57"/>
    </row>
    <row r="540" spans="2:7">
      <c r="B540" s="57"/>
      <c r="C540" s="57"/>
      <c r="D540" s="57"/>
      <c r="E540" s="57"/>
      <c r="F540" s="57"/>
      <c r="G540" s="57"/>
    </row>
    <row r="544" spans="2:7" ht="12.75" customHeight="1"/>
    <row r="547" ht="12.75" customHeight="1"/>
  </sheetData>
  <mergeCells count="68">
    <mergeCell ref="D537:E537"/>
    <mergeCell ref="D538:E538"/>
    <mergeCell ref="B512:C512"/>
    <mergeCell ref="B513:C513"/>
    <mergeCell ref="B514:C514"/>
    <mergeCell ref="B515:C515"/>
    <mergeCell ref="B516:C516"/>
    <mergeCell ref="B521:F521"/>
    <mergeCell ref="B506:C506"/>
    <mergeCell ref="B507:C507"/>
    <mergeCell ref="B508:C508"/>
    <mergeCell ref="B509:C509"/>
    <mergeCell ref="B510:C510"/>
    <mergeCell ref="B511:C511"/>
    <mergeCell ref="B500:C500"/>
    <mergeCell ref="B501:C501"/>
    <mergeCell ref="B502:C502"/>
    <mergeCell ref="B503:C503"/>
    <mergeCell ref="B504:C504"/>
    <mergeCell ref="B505:C505"/>
    <mergeCell ref="B494:C494"/>
    <mergeCell ref="B495:C495"/>
    <mergeCell ref="B496:C496"/>
    <mergeCell ref="B497:C497"/>
    <mergeCell ref="B498:C498"/>
    <mergeCell ref="B499:C499"/>
    <mergeCell ref="B488:C488"/>
    <mergeCell ref="B489:C489"/>
    <mergeCell ref="B490:C490"/>
    <mergeCell ref="B491:C491"/>
    <mergeCell ref="B492:C492"/>
    <mergeCell ref="B493:C493"/>
    <mergeCell ref="B480:C480"/>
    <mergeCell ref="B481:C481"/>
    <mergeCell ref="B484:E484"/>
    <mergeCell ref="B485:E485"/>
    <mergeCell ref="B486:E486"/>
    <mergeCell ref="B487:C487"/>
    <mergeCell ref="B474:C474"/>
    <mergeCell ref="B475:C475"/>
    <mergeCell ref="B476:C476"/>
    <mergeCell ref="B477:C477"/>
    <mergeCell ref="B478:C478"/>
    <mergeCell ref="B479:C479"/>
    <mergeCell ref="B468:C468"/>
    <mergeCell ref="B469:C469"/>
    <mergeCell ref="B470:C470"/>
    <mergeCell ref="B471:C471"/>
    <mergeCell ref="B472:C472"/>
    <mergeCell ref="B473:C473"/>
    <mergeCell ref="B461:E461"/>
    <mergeCell ref="B463:E463"/>
    <mergeCell ref="B464:E464"/>
    <mergeCell ref="B465:E465"/>
    <mergeCell ref="B466:C466"/>
    <mergeCell ref="B467:C467"/>
    <mergeCell ref="D199:E199"/>
    <mergeCell ref="D206:E206"/>
    <mergeCell ref="D213:E213"/>
    <mergeCell ref="D253:E253"/>
    <mergeCell ref="D261:E261"/>
    <mergeCell ref="E408:F408"/>
    <mergeCell ref="A1:L1"/>
    <mergeCell ref="A2:L2"/>
    <mergeCell ref="A3:L3"/>
    <mergeCell ref="A8:L8"/>
    <mergeCell ref="D70:E70"/>
    <mergeCell ref="D192:E192"/>
  </mergeCells>
  <dataValidations count="4">
    <dataValidation allowBlank="1" showInputMessage="1" showErrorMessage="1" prompt="Especificar origen de dicho recurso: Federal, Estatal, Municipal, Particulares." sqref="D188 D195 D202"/>
    <dataValidation allowBlank="1" showInputMessage="1" showErrorMessage="1" prompt="Características cualitativas significativas que les impacten financieramente." sqref="D162:E162 E188 E195 E202"/>
    <dataValidation allowBlank="1" showInputMessage="1" showErrorMessage="1" prompt="Corresponde al número de la cuenta de acuerdo al Plan de Cuentas emitido por el CONAC (DOF 22/11/2010)." sqref="B162"/>
    <dataValidation allowBlank="1" showInputMessage="1" showErrorMessage="1" prompt="Saldo final del periodo que corresponde la cuenta pública presentada (mensual:  enero, febrero, marzo, etc.; trimestral: 1er, 2do, 3ro. o 4to.)." sqref="C162 C188 C195 C202"/>
  </dataValidations>
  <printOptions horizontalCentered="1"/>
  <pageMargins left="0.70866141732283472" right="0.70866141732283472" top="0.74803149606299213" bottom="0.74803149606299213" header="0.31496062992125984" footer="0.31496062992125984"/>
  <pageSetup scale="4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NDM</vt:lpstr>
      <vt:lpstr>NDM!Área_de_impresión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2017-07-25T15:49:01Z</dcterms:created>
  <dcterms:modified xsi:type="dcterms:W3CDTF">2017-07-25T15:49:24Z</dcterms:modified>
</cp:coreProperties>
</file>