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2" i="1" l="1"/>
  <c r="D502" i="1"/>
  <c r="C502" i="1"/>
  <c r="E491" i="1"/>
  <c r="E482" i="1"/>
  <c r="E463" i="1"/>
  <c r="D453" i="1"/>
  <c r="E449" i="1" s="1"/>
  <c r="E455" i="1" s="1"/>
  <c r="E442" i="1"/>
  <c r="C428" i="1"/>
  <c r="C429" i="1" s="1"/>
  <c r="C423" i="1"/>
  <c r="E417" i="1"/>
  <c r="C417" i="1"/>
  <c r="E416" i="1"/>
  <c r="D416" i="1"/>
  <c r="D417" i="1" s="1"/>
  <c r="C416" i="1"/>
  <c r="E391" i="1"/>
  <c r="D391" i="1"/>
  <c r="C391" i="1"/>
  <c r="C385" i="1"/>
  <c r="E384" i="1"/>
  <c r="D384" i="1"/>
  <c r="D385" i="1" s="1"/>
  <c r="C384" i="1"/>
  <c r="E350" i="1"/>
  <c r="D350" i="1"/>
  <c r="C350" i="1"/>
  <c r="C328" i="1"/>
  <c r="C254" i="1"/>
  <c r="C253" i="1"/>
  <c r="C251" i="1"/>
  <c r="C243" i="1"/>
  <c r="C244" i="1" s="1"/>
  <c r="C245" i="1" s="1"/>
  <c r="C236" i="1"/>
  <c r="C235" i="1"/>
  <c r="C231" i="1"/>
  <c r="C228" i="1"/>
  <c r="C232" i="1" s="1"/>
  <c r="C225" i="1"/>
  <c r="C226" i="1" s="1"/>
  <c r="C223" i="1"/>
  <c r="C210" i="1"/>
  <c r="C203" i="1"/>
  <c r="C196" i="1"/>
  <c r="C189" i="1"/>
  <c r="F182" i="1"/>
  <c r="E182" i="1"/>
  <c r="D182" i="1"/>
  <c r="C182" i="1"/>
  <c r="C167" i="1"/>
  <c r="C158" i="1"/>
  <c r="E151" i="1"/>
  <c r="D151" i="1"/>
  <c r="C151" i="1"/>
  <c r="E140" i="1"/>
  <c r="D140" i="1"/>
  <c r="C140" i="1"/>
  <c r="E117" i="1"/>
  <c r="D117" i="1"/>
  <c r="D141" i="1" s="1"/>
  <c r="C117" i="1"/>
  <c r="E83" i="1"/>
  <c r="E141" i="1" s="1"/>
  <c r="D83" i="1"/>
  <c r="C83" i="1"/>
  <c r="C141" i="1" s="1"/>
  <c r="C69" i="1"/>
  <c r="C61" i="1"/>
  <c r="C52" i="1"/>
  <c r="F41" i="1"/>
  <c r="E41" i="1"/>
  <c r="D41" i="1"/>
  <c r="C41" i="1"/>
  <c r="E33" i="1"/>
  <c r="D33" i="1"/>
  <c r="C33" i="1"/>
  <c r="E22" i="1"/>
  <c r="C22" i="1"/>
  <c r="C237" i="1" l="1"/>
  <c r="C246" i="1" s="1"/>
</calcChain>
</file>

<file path=xl/sharedStrings.xml><?xml version="1.0" encoding="utf-8"?>
<sst xmlns="http://schemas.openxmlformats.org/spreadsheetml/2006/main" count="519" uniqueCount="378">
  <si>
    <t xml:space="preserve">NOTAS A LOS ESTADOS FINANCIEROS </t>
  </si>
  <si>
    <t>Al 31 de Marzo del 2018</t>
  </si>
  <si>
    <t>Ente Público:</t>
  </si>
  <si>
    <t>INSTITUTO ESTATAL DE LA CULTURA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</si>
  <si>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</si>
  <si>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</si>
  <si>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</si>
  <si>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</si>
  <si>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</si>
  <si>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</si>
  <si>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</si>
  <si>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</si>
  <si>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</si>
  <si>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</si>
  <si>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</si>
  <si>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* DERECHOSA RECIBIR EFECTIVO Y EQUIVALENTES Y BIENES O SERVICIOS A RECIBIR</t>
  </si>
  <si>
    <t>ESF-02 INGRESOS P/RECUPERAR</t>
  </si>
  <si>
    <t>2017</t>
  </si>
  <si>
    <t>2016</t>
  </si>
  <si>
    <t>CUENTAS POR COBRAR A ENTIDADES FEDERATIVAS Y MUNICIPIOS</t>
  </si>
  <si>
    <t>OTRAS CUENTAS POR COBRAR</t>
  </si>
  <si>
    <t>ESF-03 DEUDORES P/RECUPERAR</t>
  </si>
  <si>
    <t>90 DIAS</t>
  </si>
  <si>
    <t>180 DIAS</t>
  </si>
  <si>
    <t>365 DIAS</t>
  </si>
  <si>
    <t>DEUDORES PENDIENTES POR RECUPERAR</t>
  </si>
  <si>
    <t>DEUDORES POR ANTICIPOS</t>
  </si>
  <si>
    <t>* BIENES DISPONIBLES PARA SU TRANSFORMACIÓN O CONSUMO.</t>
  </si>
  <si>
    <t>ESF-05 INVENTARIO Y ALMACENES</t>
  </si>
  <si>
    <t>METODO</t>
  </si>
  <si>
    <t>ALMACEN MUSEO DIEGO RIVERA</t>
  </si>
  <si>
    <t>INVENTARIOS PERIODICOS</t>
  </si>
  <si>
    <t>ALMACEN MUSEO DEL PUEBLO</t>
  </si>
  <si>
    <t>ALMACEN MUSEO JOSE Y TOMAS CHAVEZ</t>
  </si>
  <si>
    <t>ALMACEN EDITORIAL</t>
  </si>
  <si>
    <t>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</si>
  <si>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</si>
  <si>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</si>
  <si>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</si>
  <si>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</si>
  <si>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</si>
  <si>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 xml:space="preserve">1213175110  FIDEICOMISO GASTO CORRIENTE      </t>
  </si>
  <si>
    <t xml:space="preserve">1213175120  FIDEICOMISO GASTO CAPITAL        </t>
  </si>
  <si>
    <t xml:space="preserve">1213402002  FIDEICOMISO NO EMPRE             </t>
  </si>
  <si>
    <t>ESF-07 PARTICIPACIONES Y APORTACIONES DE CAPITAL</t>
  </si>
  <si>
    <t>EMPRESA/OPDES</t>
  </si>
  <si>
    <t>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</si>
  <si>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</si>
  <si>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</si>
  <si>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</si>
  <si>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</si>
  <si>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</si>
  <si>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</si>
  <si>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TERRENOS A VALOR HISTORICO       </t>
  </si>
  <si>
    <t xml:space="preserve">                   </t>
  </si>
  <si>
    <t xml:space="preserve">EDIFICIOS NO HABITACIONALES      </t>
  </si>
  <si>
    <t xml:space="preserve">EDIFICIOS A VALOR HISTORICO      </t>
  </si>
  <si>
    <t xml:space="preserve">EDIFICACIÓN NO HABITACIONAL      </t>
  </si>
  <si>
    <t xml:space="preserve">TRABAJOS DE ACABADOS             </t>
  </si>
  <si>
    <t xml:space="preserve">EDIFICIO NO HABITACIONAL         </t>
  </si>
  <si>
    <t xml:space="preserve">Trabajos de acabados             </t>
  </si>
  <si>
    <t xml:space="preserve">BIENES INMUEBLES, INFRAESTRUCTURA     </t>
  </si>
  <si>
    <t xml:space="preserve">MUEBLES DE OFICINA Y             </t>
  </si>
  <si>
    <t xml:space="preserve">MUEBLES OFNA Y ESTA              </t>
  </si>
  <si>
    <t xml:space="preserve">MUEBLES, EXCEPTO DE              </t>
  </si>
  <si>
    <t xml:space="preserve">EQUIPO DE CÓMPUTO Y              </t>
  </si>
  <si>
    <t xml:space="preserve">OTROS MOBILIARIOS Y              </t>
  </si>
  <si>
    <t xml:space="preserve">EQUIPO Y APARATOS AU             </t>
  </si>
  <si>
    <t xml:space="preserve">CÁMARAS FOTOGRÁFICAS             </t>
  </si>
  <si>
    <t xml:space="preserve">OTRO MOBILIARIO Y EQ             </t>
  </si>
  <si>
    <t xml:space="preserve">EQUIPO MÉDICO Y DE L             </t>
  </si>
  <si>
    <t xml:space="preserve">AUTOMÓVILES Y CAMIONES 2011      </t>
  </si>
  <si>
    <t xml:space="preserve">AUTOMÓVILES Y CAMIONES 2010      </t>
  </si>
  <si>
    <t xml:space="preserve">CARROCERÍAS Y REMOLQUES 2011     </t>
  </si>
  <si>
    <t xml:space="preserve">CARROCERÍAS Y REMOLQUES 2010     </t>
  </si>
  <si>
    <t>OTROS EQUIPOS DE TRANSPORTES 2011</t>
  </si>
  <si>
    <t xml:space="preserve">EQUIPO DE DEFENSA Y              </t>
  </si>
  <si>
    <t xml:space="preserve">MAQUINARIA Y EQUIPO              </t>
  </si>
  <si>
    <t xml:space="preserve">SISTEMAS DE AIRE ACO             </t>
  </si>
  <si>
    <t xml:space="preserve">EQUIPO DE COMUNICACI             </t>
  </si>
  <si>
    <t xml:space="preserve">EQUIPOS DE GENERACI              </t>
  </si>
  <si>
    <t xml:space="preserve">EQUIPOS DE GENERACIÓ             </t>
  </si>
  <si>
    <t xml:space="preserve">HERRAMIENTAS Y MÁQUI             </t>
  </si>
  <si>
    <t xml:space="preserve">OTROS EQUIPOS 2011               </t>
  </si>
  <si>
    <t xml:space="preserve">OTROS EQUIPOS 2010               </t>
  </si>
  <si>
    <t xml:space="preserve">BIENES MUEBLES EN TRÁNSITO       </t>
  </si>
  <si>
    <t xml:space="preserve">BIENES ARTÍSTICOS,               </t>
  </si>
  <si>
    <t xml:space="preserve">BIENES MUEBLES                        </t>
  </si>
  <si>
    <t xml:space="preserve">D.A EDIFICIOS Y LOCALES          </t>
  </si>
  <si>
    <t xml:space="preserve">DEP. ACUM. DE EDIFIC             </t>
  </si>
  <si>
    <t xml:space="preserve">EPO. DE COMPUTO Y DE             </t>
  </si>
  <si>
    <t xml:space="preserve">EQUIPOS Y APARATOS A             </t>
  </si>
  <si>
    <t xml:space="preserve">CAMARAS FOTOGRAFICAS             </t>
  </si>
  <si>
    <t xml:space="preserve">OTRO MOBILIARIO Y EP             </t>
  </si>
  <si>
    <t xml:space="preserve">OTROS EQUIPOS DE TRANSPORTE 2010 </t>
  </si>
  <si>
    <t xml:space="preserve">EQUIPO DE DEFENSA Y SEGURIDAD    </t>
  </si>
  <si>
    <t xml:space="preserve">DEPRECIACIÓN y DETERIORO ACUM.        </t>
  </si>
  <si>
    <t>ESF-09 INTANGIBLES Y DIFERIDOS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</si>
  <si>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</si>
  <si>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</si>
  <si>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</si>
  <si>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</si>
  <si>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</si>
  <si>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</si>
  <si>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</si>
  <si>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PASIVO</t>
  </si>
  <si>
    <t>ESF-12 CUENTAS Y DOCUMENTOS POR PAGAR</t>
  </si>
  <si>
    <t xml:space="preserve">INTERESES POR PAGAR DE CONVENIOS </t>
  </si>
  <si>
    <t xml:space="preserve">ISR OTRAS RETENCIONES A PAGAR    </t>
  </si>
  <si>
    <t xml:space="preserve">DIVO 5% AL MILLAR                </t>
  </si>
  <si>
    <t xml:space="preserve">CAP 2%                           </t>
  </si>
  <si>
    <t>PENDIENTES DE APLICAR</t>
  </si>
  <si>
    <t xml:space="preserve">CXP A GEG                        </t>
  </si>
  <si>
    <t xml:space="preserve">ACREEDORES VARIOS                </t>
  </si>
  <si>
    <t>FIARCA ADEUDO NÓMINA</t>
  </si>
  <si>
    <t xml:space="preserve">PASIVOS CHEQUES CANCELADOS       </t>
  </si>
  <si>
    <t>ESF-13 OTROS PASIVOS DIFERIDOS A CORTO PLAZO</t>
  </si>
  <si>
    <t>NATURALEZA</t>
  </si>
  <si>
    <t>OTROS PASIVOS DIFERIDOS A CORTO PLAZO</t>
  </si>
  <si>
    <t>ESF-13 FONDOS Y BIENES DE TERCEROS EN GARANTÍA Y/O ADMINISTRACIÓN A CORTO PLAZO</t>
  </si>
  <si>
    <t>FONDOS Y BIENES DE TERCEROS EN GARANTÍA Y/O ADMINISTRACIÓN CP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</si>
  <si>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</si>
  <si>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</si>
  <si>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</si>
  <si>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</si>
  <si>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</si>
  <si>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</si>
  <si>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</si>
  <si>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</si>
  <si>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 xml:space="preserve">POR ARRENDA., EXPLO              </t>
  </si>
  <si>
    <t xml:space="preserve">TAQUILLAS                        </t>
  </si>
  <si>
    <t xml:space="preserve">CAMARA                           </t>
  </si>
  <si>
    <t xml:space="preserve">PRESENTACIONES                   </t>
  </si>
  <si>
    <t xml:space="preserve">PRESENTACIONES GRAVADAS          </t>
  </si>
  <si>
    <t xml:space="preserve">Produc. Derivados del Uso y Aprov.      </t>
  </si>
  <si>
    <t xml:space="preserve">POR CONCEPTO DE CURSOS OTROS     </t>
  </si>
  <si>
    <t xml:space="preserve">Otros Productos que Generan Ing.        </t>
  </si>
  <si>
    <t xml:space="preserve">Productos de Tipo Corriente             </t>
  </si>
  <si>
    <t xml:space="preserve">SANCIONES                        </t>
  </si>
  <si>
    <t xml:space="preserve">Multas                                  </t>
  </si>
  <si>
    <t xml:space="preserve">OTROS INGRESOS                   </t>
  </si>
  <si>
    <t xml:space="preserve">RECURSOS INTERINSTITUCIONALES    </t>
  </si>
  <si>
    <t xml:space="preserve">Otros Aprovechamientos                  </t>
  </si>
  <si>
    <t xml:space="preserve">Aprovechamientos de Tipo Corriente      </t>
  </si>
  <si>
    <t xml:space="preserve">VENTA DE LIBROS                  </t>
  </si>
  <si>
    <t xml:space="preserve">VENTA DE ARTICULOS GRAVADOS      </t>
  </si>
  <si>
    <t xml:space="preserve">Ingr.Vta de Bienes/Servicios Org.       </t>
  </si>
  <si>
    <t xml:space="preserve">Ingresos por Venta de Bienes y Serv     </t>
  </si>
  <si>
    <t xml:space="preserve">INGRESOS DE GESTION                          </t>
  </si>
  <si>
    <t xml:space="preserve">SERVICIOS PERSONALES             </t>
  </si>
  <si>
    <t xml:space="preserve">MATERIALES Y SUMINISTROS         </t>
  </si>
  <si>
    <t xml:space="preserve">SERVICIOS GENERALES              </t>
  </si>
  <si>
    <t xml:space="preserve">AYUDAS Y SUBSIDIOS               </t>
  </si>
  <si>
    <t xml:space="preserve">INVERSIÓN FINANCIERA Y OTRAS     </t>
  </si>
  <si>
    <t xml:space="preserve">Trans. Internas y Asig. al Secto        </t>
  </si>
  <si>
    <t xml:space="preserve">Transferencias, Asignaciones, Subs.     </t>
  </si>
  <si>
    <t xml:space="preserve">PARTICIPACIONES, APORTACIONES                </t>
  </si>
  <si>
    <t>ERA-02 OTROS INGRESOS Y BENEFICIOS</t>
  </si>
  <si>
    <t xml:space="preserve">Int.Ganados de Val.,Créditos, Bonos     </t>
  </si>
  <si>
    <t xml:space="preserve">Ingresos Financieros                    </t>
  </si>
  <si>
    <t xml:space="preserve">Otros Ingresos y Beneficios Varios      </t>
  </si>
  <si>
    <t>GASTOS Y OTRAS PÉRDIDAS</t>
  </si>
  <si>
    <t>ERA-03 GASTOS</t>
  </si>
  <si>
    <t>%GASTO</t>
  </si>
  <si>
    <t>EXPLICACION</t>
  </si>
  <si>
    <t xml:space="preserve">SUELDOS BASE AL PERS             </t>
  </si>
  <si>
    <t>HONORARIOS ASIMILABLES A SALARIOS</t>
  </si>
  <si>
    <t>SUELDOS BASE AL PERSONAL EVENTUAL</t>
  </si>
  <si>
    <t xml:space="preserve">PRIMAS POR AÑOS DE S             </t>
  </si>
  <si>
    <t xml:space="preserve">PRIMAS DE VACAS., D              </t>
  </si>
  <si>
    <t xml:space="preserve">HORAS EXTRAORDINARIAS            </t>
  </si>
  <si>
    <t xml:space="preserve">COMPENSACIONES                   </t>
  </si>
  <si>
    <t xml:space="preserve">APORTACIONES DE SEGURIDAD SOCIAL </t>
  </si>
  <si>
    <t xml:space="preserve">SEGURO DE RETIRO (AP             </t>
  </si>
  <si>
    <t xml:space="preserve">PRESTACIONES CONTRACTUALES       </t>
  </si>
  <si>
    <t xml:space="preserve">APOYOS A LA CAPACITA             </t>
  </si>
  <si>
    <t xml:space="preserve">OTRAS PRESTACIONES S             </t>
  </si>
  <si>
    <t xml:space="preserve">MATERIALES Y ÚTILES DE OFICINA   </t>
  </si>
  <si>
    <t xml:space="preserve">MAT.,UTILES Y EQUIPO             </t>
  </si>
  <si>
    <t xml:space="preserve">MATERIAL IMPRESO E I             </t>
  </si>
  <si>
    <t xml:space="preserve">MATERIAL DE LIMPIEZA             </t>
  </si>
  <si>
    <t xml:space="preserve">ALIMENTACIÓN DE PERSONAS         </t>
  </si>
  <si>
    <t xml:space="preserve">UTENSILIOS PARA EL S             </t>
  </si>
  <si>
    <t xml:space="preserve">MERCANCÍAS PARA SU C             </t>
  </si>
  <si>
    <t xml:space="preserve">        </t>
  </si>
  <si>
    <t xml:space="preserve">MATERIAL ELECTRICO Y ELECTRONICO </t>
  </si>
  <si>
    <t xml:space="preserve">ARTICULOS METALICOS              </t>
  </si>
  <si>
    <t xml:space="preserve">MATERIALES COMPLEMENTARIOS       </t>
  </si>
  <si>
    <t xml:space="preserve">OTROS MATERIALES Y A             </t>
  </si>
  <si>
    <t xml:space="preserve">MEDICINAS Y PRODUCTO             </t>
  </si>
  <si>
    <t xml:space="preserve">COMBUSTIBLES, LUBRI              </t>
  </si>
  <si>
    <t xml:space="preserve">VESTUARIOS Y UNIFORMES           </t>
  </si>
  <si>
    <t xml:space="preserve">PRODUCTOS TEXTILES               </t>
  </si>
  <si>
    <t xml:space="preserve">HERRAMIENTAS MENORES </t>
  </si>
  <si>
    <t xml:space="preserve">REFACCIONES, ACCESO              </t>
  </si>
  <si>
    <t xml:space="preserve">REF. EQ. TRANSP. </t>
  </si>
  <si>
    <t>REF. MAQ. Y O. EQ.</t>
  </si>
  <si>
    <t xml:space="preserve">SERVICIO DE ENERGÍA ELÉCTRICA    </t>
  </si>
  <si>
    <t xml:space="preserve">SERVICIO DE AGUA POTABLE         </t>
  </si>
  <si>
    <t xml:space="preserve">TELEFONÍA TRADICIONAL            </t>
  </si>
  <si>
    <t xml:space="preserve">TELEFONÍA CELULAR                </t>
  </si>
  <si>
    <t xml:space="preserve">SERV. ACCESO A INTE </t>
  </si>
  <si>
    <t>SERVICIOS POSTALES Y TELEGRAFICOS</t>
  </si>
  <si>
    <t xml:space="preserve">ARRENDAMIENTO DE EQU             </t>
  </si>
  <si>
    <t>ARRE. ACT. INTANG</t>
  </si>
  <si>
    <t xml:space="preserve">OTROS ARRENDAMIENTOS             </t>
  </si>
  <si>
    <t xml:space="preserve">CAPACITACIÓN                     </t>
  </si>
  <si>
    <t xml:space="preserve">SERVS. APOYO ADMVO.              </t>
  </si>
  <si>
    <t xml:space="preserve">SERVICIOS DE VIGILANCIA          </t>
  </si>
  <si>
    <t>SERVICIOS FINANCIEROS Y BANCARIOS</t>
  </si>
  <si>
    <t xml:space="preserve">FLETES Y MANIOBRAS  </t>
  </si>
  <si>
    <t xml:space="preserve">CONSERV. Y MANTENIMI </t>
  </si>
  <si>
    <t xml:space="preserve">INST., REPAR. MTTO.              </t>
  </si>
  <si>
    <t xml:space="preserve">INST., REPAR. Y MTT              </t>
  </si>
  <si>
    <t xml:space="preserve">REPAR. Y MTTO. DE EQ             </t>
  </si>
  <si>
    <t xml:space="preserve">INST., REP. Y MTTO. </t>
  </si>
  <si>
    <t xml:space="preserve">SERVICIOS DE LIMPIEZ             </t>
  </si>
  <si>
    <t xml:space="preserve">SERVICIOS DE JARDINE             </t>
  </si>
  <si>
    <t xml:space="preserve">DIF. POR MEDIOS ALTE             </t>
  </si>
  <si>
    <t>SERV. DE LA INDUSTR</t>
  </si>
  <si>
    <t xml:space="preserve">SERV. CRE INTERNET </t>
  </si>
  <si>
    <t xml:space="preserve">PASAJES TERRESTRES               </t>
  </si>
  <si>
    <t xml:space="preserve">VIATICOS EN EL PAIS              </t>
  </si>
  <si>
    <t xml:space="preserve">SERVICIOS INTEGRALES             </t>
  </si>
  <si>
    <t>OT. SER. TRASLADO</t>
  </si>
  <si>
    <t>GASTOS DE ORDEN SOCIAL Y CULTURAL</t>
  </si>
  <si>
    <t xml:space="preserve">GASTOS  DE REPRESENTACION        </t>
  </si>
  <si>
    <t xml:space="preserve">IMPUESTO DE NOMINA               </t>
  </si>
  <si>
    <t>TRANSFERENCIAS DE GASTO CORRIENTE</t>
  </si>
  <si>
    <t>TRANSFERENCIAS A GASTO DE CAPITAL</t>
  </si>
  <si>
    <t xml:space="preserve">AYUDA SOC. CIENT.                </t>
  </si>
  <si>
    <t xml:space="preserve">AYUDA SOC. CULT.                 </t>
  </si>
  <si>
    <t xml:space="preserve">JUBILACIONES                     </t>
  </si>
  <si>
    <t xml:space="preserve">PÉRDIDAS POR PARTICI             </t>
  </si>
  <si>
    <t>III) NOTAS AL ESTADO DE VARIACIÓN A LA HACIEDA PÚBLICA</t>
  </si>
  <si>
    <t>VHP-01 PATRIMONIO CONTRIBUIDO</t>
  </si>
  <si>
    <t>MODIFICACION</t>
  </si>
  <si>
    <t xml:space="preserve">ACTUALIZACION OBRAS DE ARTE T.C. </t>
  </si>
  <si>
    <t xml:space="preserve">BIENES MUEBLES E INMUEBLES       </t>
  </si>
  <si>
    <t xml:space="preserve">OBRA PÚBLICA                     </t>
  </si>
  <si>
    <t xml:space="preserve">FAFEF OBRA PÚBLICA               </t>
  </si>
  <si>
    <t xml:space="preserve">CONVENIO BIENES MEBL             </t>
  </si>
  <si>
    <t xml:space="preserve">CONVENIO OBRA PUBLICA            </t>
  </si>
  <si>
    <t xml:space="preserve">MUNICIPAL DEL EJERCI             </t>
  </si>
  <si>
    <t xml:space="preserve">FAFEF  EJE ANT OBRA PÚBLICA      </t>
  </si>
  <si>
    <t xml:space="preserve">BIENES MUEBLES FEDERAL           </t>
  </si>
  <si>
    <t xml:space="preserve">OBRA PÚBLICA EJER ANTERIORES     </t>
  </si>
  <si>
    <t xml:space="preserve">ESTATALES DE EJERCIC             </t>
  </si>
  <si>
    <t xml:space="preserve">ESTATALES EJE ANT BIENES MUEBLES </t>
  </si>
  <si>
    <t xml:space="preserve">ESTATALES EJE ANT OBRA PÚBLICA   </t>
  </si>
  <si>
    <t xml:space="preserve">MUNICIPAL DE EJERCIC             </t>
  </si>
  <si>
    <t xml:space="preserve">APLICACIÓN CONVENIO              </t>
  </si>
  <si>
    <t>VHP-02 PATRIMONIO GENERADO</t>
  </si>
  <si>
    <t xml:space="preserve">Resultado del Ejercicio (Ahorro/Des     </t>
  </si>
  <si>
    <t xml:space="preserve">RESULTADO EJERCICIO 1998         </t>
  </si>
  <si>
    <t xml:space="preserve">RESULTADO EJERCICIO 2000         </t>
  </si>
  <si>
    <t xml:space="preserve">RESULTADO EJERCICIO 2001         </t>
  </si>
  <si>
    <t xml:space="preserve">RESULTADO EJERCICIO 2002         </t>
  </si>
  <si>
    <t xml:space="preserve">RESULTADO EJERCICIO 2003         </t>
  </si>
  <si>
    <t xml:space="preserve">RESULTADO EJERCICIO 2004         </t>
  </si>
  <si>
    <t xml:space="preserve">RESULTADO EJERCICIO 2005         </t>
  </si>
  <si>
    <t xml:space="preserve">RESULTADO EJERCICIO 2007         </t>
  </si>
  <si>
    <t xml:space="preserve">RESULTADO EJERCICIO 2008         </t>
  </si>
  <si>
    <t xml:space="preserve">RESULTADO EJERCICIO 2009         </t>
  </si>
  <si>
    <t xml:space="preserve">RESULTADO EJERCICIO 2010         </t>
  </si>
  <si>
    <t xml:space="preserve">RESULTADO EJERCICIO 2011         </t>
  </si>
  <si>
    <t xml:space="preserve">RESULTADO EJERCICIO 2012         </t>
  </si>
  <si>
    <t xml:space="preserve">RESULTADO EJERCICIO 2013         </t>
  </si>
  <si>
    <t xml:space="preserve">RESULTADO DEL EJERCICIO 2014     </t>
  </si>
  <si>
    <t xml:space="preserve">RESULTADO DEL EJERCICIO 2015     </t>
  </si>
  <si>
    <t xml:space="preserve">RESULTADO DEL EJERCICIO 2016     </t>
  </si>
  <si>
    <t>RESULTADO DEL EJERCICIO 2017</t>
  </si>
  <si>
    <t xml:space="preserve">CAPITALIZACIÓN RECURSOS PROPIOS  </t>
  </si>
  <si>
    <t xml:space="preserve">CAPITALIZACIÓN REMANENTES        </t>
  </si>
  <si>
    <t xml:space="preserve">APLICACIÓN DE REMANENTE PROPIO   </t>
  </si>
  <si>
    <t xml:space="preserve">APLICACIÓN DE REMANENTE FEDERAL  </t>
  </si>
  <si>
    <t>APLICACIÓN DE REMANENTE MUNICIPAL</t>
  </si>
  <si>
    <t xml:space="preserve">APLICACIÓN DE REMANENTE PROPIO </t>
  </si>
  <si>
    <t>APLICACIÓN DE REMANENTE FEDERAL</t>
  </si>
  <si>
    <t xml:space="preserve">BAJA OBRA DOMINIO PÚ             </t>
  </si>
  <si>
    <t>BAJA OBRA DOMINIO PÚ</t>
  </si>
  <si>
    <t xml:space="preserve">BAJA CONVENIO OBRA D             </t>
  </si>
  <si>
    <t xml:space="preserve">BAJA ESTATAL OBRA DE             </t>
  </si>
  <si>
    <t xml:space="preserve">SUB TOTAL                                    </t>
  </si>
  <si>
    <t>IV) NOTAS AL ESTADO DE FLUJO DE EFECTIVO</t>
  </si>
  <si>
    <t>EFE-01 FLUJO DE EFECTIVO</t>
  </si>
  <si>
    <t xml:space="preserve">CAJA                             </t>
  </si>
  <si>
    <t xml:space="preserve">Efectivo                                </t>
  </si>
  <si>
    <t xml:space="preserve">NOMINA 195990                    </t>
  </si>
  <si>
    <t xml:space="preserve">NOMINA 145270383                 </t>
  </si>
  <si>
    <t xml:space="preserve">BANORTE 0217923666               </t>
  </si>
  <si>
    <t xml:space="preserve">REC. PROPIOS 2150031194          </t>
  </si>
  <si>
    <t xml:space="preserve">REC ESTATALES 4013498340         </t>
  </si>
  <si>
    <t xml:space="preserve">REC FEDERALES 4041682337         </t>
  </si>
  <si>
    <t xml:space="preserve">TAQ FIC 4043693142               </t>
  </si>
  <si>
    <t xml:space="preserve">HSBC 458564 REMANENTES           </t>
  </si>
  <si>
    <t xml:space="preserve">HSBC 4060188349 PROY </t>
  </si>
  <si>
    <t xml:space="preserve">HSBC 04060188828 PAI </t>
  </si>
  <si>
    <t xml:space="preserve">BICENTENARIO Y CENTE             </t>
  </si>
  <si>
    <t xml:space="preserve">SCOTIABANK 019016376             </t>
  </si>
  <si>
    <t xml:space="preserve">INVERLAT 01901637908             </t>
  </si>
  <si>
    <t xml:space="preserve">INVERLAT 01901662694             </t>
  </si>
  <si>
    <t xml:space="preserve">INVERLAT 01901727451             </t>
  </si>
  <si>
    <t xml:space="preserve">PROY. ESTRATEGICOS 58744410101   </t>
  </si>
  <si>
    <t xml:space="preserve">NOMINA                           </t>
  </si>
  <si>
    <t xml:space="preserve">SANTANDER 6550390777             </t>
  </si>
  <si>
    <t xml:space="preserve">SANTANDER 0142106550             </t>
  </si>
  <si>
    <t xml:space="preserve">BANREGIO 05821000000             </t>
  </si>
  <si>
    <t xml:space="preserve">BANREGIO 177-98684-0             </t>
  </si>
  <si>
    <t xml:space="preserve">BANREGIO 177-98150-0             </t>
  </si>
  <si>
    <t xml:space="preserve">BANREGIO 177-98212-0             </t>
  </si>
  <si>
    <t xml:space="preserve">BANREGIO 177-98151-0             </t>
  </si>
  <si>
    <t xml:space="preserve">Bancos/Tesoreria                        </t>
  </si>
  <si>
    <t>EFE-02 ADQ. BIENES MUEBLES E INMUEBLES</t>
  </si>
  <si>
    <t>% SUB</t>
  </si>
  <si>
    <t xml:space="preserve">Construcciones en Proceso en Bienes     </t>
  </si>
  <si>
    <t xml:space="preserve">INMUEBLES                                    </t>
  </si>
  <si>
    <t xml:space="preserve">Mobiliario y Equipo de Administraci     </t>
  </si>
  <si>
    <t xml:space="preserve">Equipo e Instrumental Médico y de L  </t>
  </si>
  <si>
    <t xml:space="preserve">Maquinaria, Otros Equipos y Herrami     </t>
  </si>
  <si>
    <t xml:space="preserve">Colecciones, Obras de Arte y Objeto     </t>
  </si>
  <si>
    <t xml:space="preserve">MUEBLES                                     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</si>
  <si>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</si>
  <si>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</si>
  <si>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</si>
  <si>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</si>
  <si>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</si>
  <si>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</si>
  <si>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</si>
  <si>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</si>
  <si>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</si>
  <si>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</si>
  <si>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</si>
  <si>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</si>
  <si>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</si>
  <si>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</si>
  <si>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</si>
  <si>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</si>
  <si>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</si>
  <si>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.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</si>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</sst>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 &quot;"/>
    <numFmt numFmtId="165" formatCode="_(* #,##0.00_);_(* \(#,##0.00\);_(* &quot;-&quot;??_);_(@_)"/>
    <numFmt numFmtId="166" formatCode="#,##0.000000000"/>
    <numFmt numFmtId="167" formatCode="#,##0;\-#,##0;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6" fillId="3" borderId="1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2" fillId="3" borderId="0" xfId="0" applyFont="1" applyFill="1" applyBorder="1"/>
    <xf numFmtId="4" fontId="2" fillId="0" borderId="4" xfId="0" applyNumberFormat="1" applyFont="1" applyBorder="1"/>
    <xf numFmtId="4" fontId="2" fillId="0" borderId="3" xfId="0" applyNumberFormat="1" applyFont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165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2" fillId="0" borderId="3" xfId="0" applyFont="1" applyBorder="1"/>
    <xf numFmtId="4" fontId="2" fillId="0" borderId="0" xfId="0" applyNumberFormat="1" applyFont="1"/>
    <xf numFmtId="164" fontId="2" fillId="3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164" fontId="5" fillId="3" borderId="1" xfId="0" applyNumberFormat="1" applyFont="1" applyFill="1" applyBorder="1"/>
    <xf numFmtId="164" fontId="5" fillId="3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3" borderId="0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/>
    <xf numFmtId="0" fontId="2" fillId="0" borderId="0" xfId="0" applyFont="1"/>
    <xf numFmtId="4" fontId="2" fillId="0" borderId="12" xfId="0" applyNumberFormat="1" applyFont="1" applyBorder="1"/>
    <xf numFmtId="0" fontId="10" fillId="0" borderId="4" xfId="0" applyFont="1" applyBorder="1"/>
    <xf numFmtId="4" fontId="10" fillId="0" borderId="12" xfId="0" applyNumberFormat="1" applyFont="1" applyBorder="1"/>
    <xf numFmtId="4" fontId="10" fillId="0" borderId="4" xfId="0" applyNumberFormat="1" applyFont="1" applyBorder="1"/>
    <xf numFmtId="4" fontId="10" fillId="0" borderId="6" xfId="0" applyNumberFormat="1" applyFont="1" applyBorder="1"/>
    <xf numFmtId="4" fontId="2" fillId="0" borderId="6" xfId="0" applyNumberFormat="1" applyFont="1" applyBorder="1"/>
    <xf numFmtId="0" fontId="10" fillId="0" borderId="5" xfId="0" applyFont="1" applyBorder="1"/>
    <xf numFmtId="4" fontId="10" fillId="0" borderId="13" xfId="0" applyNumberFormat="1" applyFont="1" applyBorder="1"/>
    <xf numFmtId="4" fontId="10" fillId="0" borderId="5" xfId="0" applyNumberFormat="1" applyFont="1" applyBorder="1"/>
    <xf numFmtId="4" fontId="10" fillId="0" borderId="7" xfId="0" applyNumberFormat="1" applyFont="1" applyBorder="1"/>
    <xf numFmtId="4" fontId="3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0" borderId="5" xfId="0" applyBorder="1"/>
    <xf numFmtId="0" fontId="2" fillId="2" borderId="2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1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5" xfId="0" applyFont="1" applyFill="1" applyBorder="1"/>
    <xf numFmtId="49" fontId="3" fillId="3" borderId="1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0" fillId="0" borderId="0" xfId="0" applyFont="1"/>
    <xf numFmtId="4" fontId="2" fillId="0" borderId="5" xfId="0" applyNumberFormat="1" applyFont="1" applyBorder="1"/>
    <xf numFmtId="0" fontId="3" fillId="2" borderId="2" xfId="1" applyNumberFormat="1" applyFont="1" applyFill="1" applyBorder="1" applyAlignment="1">
      <alignment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0" fontId="10" fillId="0" borderId="3" xfId="0" applyFont="1" applyBorder="1"/>
    <xf numFmtId="4" fontId="10" fillId="0" borderId="3" xfId="0" applyNumberFormat="1" applyFont="1" applyBorder="1"/>
    <xf numFmtId="4" fontId="10" fillId="0" borderId="16" xfId="0" applyNumberFormat="1" applyFont="1" applyBorder="1"/>
    <xf numFmtId="0" fontId="4" fillId="0" borderId="0" xfId="0" applyFont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" fontId="14" fillId="2" borderId="2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6" fillId="0" borderId="0" xfId="0" applyFont="1"/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5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5" fillId="3" borderId="16" xfId="0" applyNumberFormat="1" applyFont="1" applyFill="1" applyBorder="1"/>
    <xf numFmtId="167" fontId="5" fillId="3" borderId="6" xfId="0" applyNumberFormat="1" applyFont="1" applyFill="1" applyBorder="1"/>
    <xf numFmtId="167" fontId="3" fillId="3" borderId="7" xfId="0" applyNumberFormat="1" applyFont="1" applyFill="1" applyBorder="1"/>
    <xf numFmtId="164" fontId="3" fillId="3" borderId="7" xfId="0" applyNumberFormat="1" applyFont="1" applyFill="1" applyBorder="1"/>
    <xf numFmtId="0" fontId="17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448300" y="2943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123264</xdr:rowOff>
    </xdr:from>
    <xdr:ext cx="1750287" cy="468013"/>
    <xdr:sp macro="" textlink="">
      <xdr:nvSpPr>
        <xdr:cNvPr id="3" name="2 Rectángulo"/>
        <xdr:cNvSpPr/>
      </xdr:nvSpPr>
      <xdr:spPr>
        <a:xfrm>
          <a:off x="5448300" y="64669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5448300" y="11934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750287" cy="468013"/>
    <xdr:sp macro="" textlink="">
      <xdr:nvSpPr>
        <xdr:cNvPr id="5" name="4 Rectángulo"/>
        <xdr:cNvSpPr/>
      </xdr:nvSpPr>
      <xdr:spPr>
        <a:xfrm>
          <a:off x="5448300" y="25422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1750287" cy="468013"/>
    <xdr:sp macro="" textlink="">
      <xdr:nvSpPr>
        <xdr:cNvPr id="6" name="5 Rectángulo"/>
        <xdr:cNvSpPr/>
      </xdr:nvSpPr>
      <xdr:spPr>
        <a:xfrm>
          <a:off x="5448300" y="26974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162</xdr:row>
      <xdr:rowOff>0</xdr:rowOff>
    </xdr:from>
    <xdr:ext cx="1750287" cy="468013"/>
    <xdr:sp macro="" textlink="">
      <xdr:nvSpPr>
        <xdr:cNvPr id="7" name="6 Rectángulo"/>
        <xdr:cNvSpPr/>
      </xdr:nvSpPr>
      <xdr:spPr>
        <a:xfrm>
          <a:off x="5448300" y="284511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22412</xdr:colOff>
      <xdr:row>185</xdr:row>
      <xdr:rowOff>33618</xdr:rowOff>
    </xdr:from>
    <xdr:ext cx="1750287" cy="468013"/>
    <xdr:sp macro="" textlink="">
      <xdr:nvSpPr>
        <xdr:cNvPr id="8" name="7 Rectángulo"/>
        <xdr:cNvSpPr/>
      </xdr:nvSpPr>
      <xdr:spPr>
        <a:xfrm>
          <a:off x="5470712" y="3246624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750287" cy="468013"/>
    <xdr:sp macro="" textlink="">
      <xdr:nvSpPr>
        <xdr:cNvPr id="9" name="8 Rectángulo"/>
        <xdr:cNvSpPr/>
      </xdr:nvSpPr>
      <xdr:spPr>
        <a:xfrm>
          <a:off x="5448300" y="33804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1750287" cy="468013"/>
    <xdr:sp macro="" textlink="">
      <xdr:nvSpPr>
        <xdr:cNvPr id="10" name="9 Rectángulo"/>
        <xdr:cNvSpPr/>
      </xdr:nvSpPr>
      <xdr:spPr>
        <a:xfrm>
          <a:off x="5448300" y="35137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750287" cy="468013"/>
    <xdr:sp macro="" textlink="">
      <xdr:nvSpPr>
        <xdr:cNvPr id="11" name="10 Rectángulo"/>
        <xdr:cNvSpPr/>
      </xdr:nvSpPr>
      <xdr:spPr>
        <a:xfrm>
          <a:off x="5448300" y="36461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1750287" cy="468013"/>
    <xdr:sp macro="" textlink="">
      <xdr:nvSpPr>
        <xdr:cNvPr id="12" name="11 Rectángulo"/>
        <xdr:cNvSpPr/>
      </xdr:nvSpPr>
      <xdr:spPr>
        <a:xfrm>
          <a:off x="5448300" y="85620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1"/>
  <sheetViews>
    <sheetView showGridLines="0" tabSelected="1" zoomScale="85" zoomScaleNormal="85" workbookViewId="0">
      <selection activeCell="D36" sqref="D36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B4" s="4"/>
      <c r="C4" s="5"/>
      <c r="D4" s="6"/>
      <c r="E4" s="6"/>
      <c r="F4" s="6"/>
    </row>
    <row r="6" spans="1:12">
      <c r="B6" s="7"/>
      <c r="C6" s="8"/>
      <c r="D6" s="9"/>
      <c r="E6" s="10"/>
      <c r="F6" s="11"/>
      <c r="G6" s="7" t="s">
        <v>2</v>
      </c>
      <c r="H6" s="12" t="s">
        <v>3</v>
      </c>
      <c r="I6" s="13"/>
      <c r="J6" s="14"/>
      <c r="K6" s="15"/>
      <c r="L6" s="14"/>
    </row>
    <row r="8" spans="1:12" ht="1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>
      <c r="B9" s="17"/>
      <c r="C9" s="8"/>
      <c r="D9" s="9"/>
      <c r="E9" s="10"/>
      <c r="F9" s="11"/>
    </row>
    <row r="10" spans="1:12">
      <c r="B10" s="18" t="s">
        <v>5</v>
      </c>
      <c r="C10" s="19"/>
      <c r="D10" s="6"/>
      <c r="E10" s="6"/>
      <c r="F10" s="6"/>
    </row>
    <row r="11" spans="1:12">
      <c r="B11" s="20"/>
      <c r="C11" s="5"/>
      <c r="D11" s="6"/>
      <c r="E11" s="6"/>
      <c r="F11" s="6"/>
    </row>
    <row r="12" spans="1:12">
      <c r="B12" s="21" t="s">
        <v>6</v>
      </c>
      <c r="C12" s="5"/>
      <c r="D12" s="6"/>
      <c r="E12" s="6"/>
      <c r="F12" s="6"/>
    </row>
    <row r="13" spans="1:12">
      <c r="C13" s="5"/>
    </row>
    <row r="14" spans="1:12">
      <c r="B14" s="22" t="s">
        <v>7</v>
      </c>
      <c r="C14" s="10"/>
      <c r="D14" s="10"/>
      <c r="E14" s="10"/>
    </row>
    <row r="15" spans="1:12">
      <c r="B15" s="23"/>
      <c r="C15" s="10"/>
      <c r="D15" s="10"/>
      <c r="E15" s="10"/>
    </row>
    <row r="16" spans="1:12" ht="20.25" customHeight="1">
      <c r="B16" s="24" t="s">
        <v>8</v>
      </c>
      <c r="C16" s="25" t="s">
        <v>9</v>
      </c>
      <c r="D16" s="25" t="s">
        <v>10</v>
      </c>
      <c r="E16" s="25" t="s">
        <v>11</v>
      </c>
    </row>
    <row r="17" spans="2:5">
      <c r="B17" s="26" t="s">
        <v>12</v>
      </c>
      <c r="C17" s="27"/>
      <c r="D17" s="27">
        <v>0</v>
      </c>
      <c r="E17" s="27">
        <v>0</v>
      </c>
    </row>
    <row r="18" spans="2:5">
      <c r="B18" s="28"/>
      <c r="C18" s="29"/>
      <c r="D18" s="29">
        <v>0</v>
      </c>
      <c r="E18" s="29">
        <v>0</v>
      </c>
    </row>
    <row r="19" spans="2:5">
      <c r="B19" s="28" t="s">
        <v>13</v>
      </c>
      <c r="C19" s="29"/>
      <c r="D19" s="29">
        <v>0</v>
      </c>
      <c r="E19" s="29">
        <v>0</v>
      </c>
    </row>
    <row r="20" spans="2:5">
      <c r="B20" s="28"/>
      <c r="C20" s="29"/>
      <c r="D20" s="29">
        <v>0</v>
      </c>
      <c r="E20" s="29">
        <v>0</v>
      </c>
    </row>
    <row r="21" spans="2:5">
      <c r="B21" s="30" t="s">
        <v>14</v>
      </c>
      <c r="C21" s="31"/>
      <c r="D21" s="31">
        <v>0</v>
      </c>
      <c r="E21" s="31">
        <v>0</v>
      </c>
    </row>
    <row r="22" spans="2:5">
      <c r="B22" s="23"/>
      <c r="C22" s="25">
        <f>SUM(C17:C21)</f>
        <v>0</v>
      </c>
      <c r="D22" s="25"/>
      <c r="E22" s="25">
        <f>SUM(E17:E21)</f>
        <v>0</v>
      </c>
    </row>
    <row r="23" spans="2:5">
      <c r="B23" s="23"/>
      <c r="C23" s="10"/>
      <c r="D23" s="10"/>
      <c r="E23" s="10"/>
    </row>
    <row r="24" spans="2:5">
      <c r="B24" s="23"/>
      <c r="C24" s="10"/>
      <c r="D24" s="10"/>
      <c r="E24" s="10"/>
    </row>
    <row r="25" spans="2:5">
      <c r="B25" s="22" t="s">
        <v>15</v>
      </c>
      <c r="C25" s="32"/>
      <c r="D25" s="10"/>
      <c r="E25" s="10"/>
    </row>
    <row r="27" spans="2:5" ht="18.75" customHeight="1">
      <c r="B27" s="24" t="s">
        <v>16</v>
      </c>
      <c r="C27" s="25" t="s">
        <v>9</v>
      </c>
      <c r="D27" s="25" t="s">
        <v>17</v>
      </c>
      <c r="E27" s="25" t="s">
        <v>18</v>
      </c>
    </row>
    <row r="28" spans="2:5">
      <c r="B28" s="28" t="s">
        <v>19</v>
      </c>
      <c r="C28" s="33"/>
      <c r="D28" s="33"/>
      <c r="E28" s="34"/>
    </row>
    <row r="29" spans="2:5">
      <c r="B29" s="28"/>
      <c r="C29" s="35"/>
      <c r="D29" s="35"/>
      <c r="E29" s="35"/>
    </row>
    <row r="30" spans="2:5" ht="14.25" customHeight="1">
      <c r="B30" s="28" t="s">
        <v>20</v>
      </c>
      <c r="C30" s="33"/>
      <c r="D30" s="33"/>
      <c r="E30" s="33">
        <v>21863.46</v>
      </c>
    </row>
    <row r="31" spans="2:5" ht="14.25" customHeight="1">
      <c r="B31" s="28"/>
      <c r="C31" s="35"/>
      <c r="D31" s="35"/>
      <c r="E31" s="35"/>
    </row>
    <row r="32" spans="2:5" ht="14.25" customHeight="1">
      <c r="B32" s="30"/>
      <c r="C32" s="36"/>
      <c r="D32" s="36"/>
      <c r="E32" s="36"/>
    </row>
    <row r="33" spans="2:6" ht="14.25" customHeight="1">
      <c r="C33" s="37">
        <f>SUM(C28:C32)</f>
        <v>0</v>
      </c>
      <c r="D33" s="37">
        <f>SUM(D28:D32)</f>
        <v>0</v>
      </c>
      <c r="E33" s="37">
        <f>SUM(E28:E32)</f>
        <v>21863.46</v>
      </c>
    </row>
    <row r="34" spans="2:6" ht="14.25" customHeight="1">
      <c r="C34" s="38"/>
      <c r="D34" s="38"/>
      <c r="E34" s="38"/>
    </row>
    <row r="35" spans="2:6" ht="14.25" customHeight="1"/>
    <row r="36" spans="2:6" ht="23.25" customHeight="1">
      <c r="B36" s="24" t="s">
        <v>21</v>
      </c>
      <c r="C36" s="25" t="s">
        <v>9</v>
      </c>
      <c r="D36" s="25" t="s">
        <v>22</v>
      </c>
      <c r="E36" s="25" t="s">
        <v>23</v>
      </c>
      <c r="F36" s="25" t="s">
        <v>24</v>
      </c>
    </row>
    <row r="37" spans="2:6" ht="14.25" customHeight="1">
      <c r="B37" s="28" t="s">
        <v>25</v>
      </c>
      <c r="C37" s="35"/>
      <c r="D37" s="35"/>
      <c r="E37" s="35"/>
      <c r="F37" s="35"/>
    </row>
    <row r="38" spans="2:6" ht="14.25" customHeight="1">
      <c r="B38" s="28"/>
      <c r="C38" s="35"/>
      <c r="D38" s="35"/>
      <c r="E38" s="35"/>
      <c r="F38" s="35"/>
    </row>
    <row r="39" spans="2:6" ht="14.25" customHeight="1">
      <c r="B39" s="28" t="s">
        <v>26</v>
      </c>
      <c r="C39" s="35"/>
      <c r="D39" s="35"/>
      <c r="E39" s="35"/>
      <c r="F39" s="35"/>
    </row>
    <row r="40" spans="2:6" ht="14.25" customHeight="1">
      <c r="B40" s="30"/>
      <c r="C40" s="36"/>
      <c r="D40" s="36"/>
      <c r="E40" s="36"/>
      <c r="F40" s="36"/>
    </row>
    <row r="41" spans="2:6" ht="14.25" customHeight="1">
      <c r="C41" s="25">
        <f>SUM(C36:C40)</f>
        <v>0</v>
      </c>
      <c r="D41" s="25">
        <f>SUM(D36:D40)</f>
        <v>0</v>
      </c>
      <c r="E41" s="25">
        <f>SUM(E36:E40)</f>
        <v>0</v>
      </c>
      <c r="F41" s="25">
        <f>SUM(F36:F40)</f>
        <v>0</v>
      </c>
    </row>
    <row r="42" spans="2:6" ht="14.25" customHeight="1"/>
    <row r="43" spans="2:6" ht="14.25" customHeight="1"/>
    <row r="44" spans="2:6" ht="14.25" customHeight="1">
      <c r="B44" s="22" t="s">
        <v>27</v>
      </c>
    </row>
    <row r="45" spans="2:6" ht="14.25" customHeight="1">
      <c r="B45" s="39"/>
    </row>
    <row r="46" spans="2:6" ht="24" customHeight="1">
      <c r="B46" s="24" t="s">
        <v>28</v>
      </c>
      <c r="C46" s="25" t="s">
        <v>9</v>
      </c>
      <c r="D46" s="25" t="s">
        <v>29</v>
      </c>
    </row>
    <row r="47" spans="2:6" ht="14.25" customHeight="1">
      <c r="B47" s="40" t="s">
        <v>30</v>
      </c>
      <c r="C47" s="41">
        <v>17032.509999999998</v>
      </c>
      <c r="D47" s="42" t="s">
        <v>31</v>
      </c>
    </row>
    <row r="48" spans="2:6" ht="14.25" customHeight="1">
      <c r="B48" s="43" t="s">
        <v>32</v>
      </c>
      <c r="C48" s="41">
        <v>8750</v>
      </c>
      <c r="D48" s="35" t="s">
        <v>31</v>
      </c>
    </row>
    <row r="49" spans="2:7" ht="14.25" customHeight="1">
      <c r="B49" s="43" t="s">
        <v>33</v>
      </c>
      <c r="C49" s="41">
        <v>2025.27</v>
      </c>
      <c r="D49" s="35" t="s">
        <v>31</v>
      </c>
    </row>
    <row r="50" spans="2:7" ht="14.25" customHeight="1">
      <c r="B50" s="43" t="s">
        <v>34</v>
      </c>
      <c r="C50" s="41">
        <v>47814</v>
      </c>
      <c r="D50" s="35" t="s">
        <v>31</v>
      </c>
    </row>
    <row r="51" spans="2:7" ht="14.25" customHeight="1">
      <c r="B51" s="44" t="s">
        <v>35</v>
      </c>
      <c r="C51" s="41">
        <v>403920</v>
      </c>
      <c r="D51" s="31">
        <v>0</v>
      </c>
    </row>
    <row r="52" spans="2:7" ht="14.25" customHeight="1">
      <c r="B52" s="45"/>
      <c r="C52" s="37">
        <f>SUM(C46:C51)</f>
        <v>479541.78</v>
      </c>
      <c r="D52" s="25"/>
    </row>
    <row r="53" spans="2:7" ht="14.25" customHeight="1">
      <c r="B53" s="45"/>
      <c r="C53" s="46"/>
      <c r="D53" s="46"/>
    </row>
    <row r="54" spans="2:7" ht="9.75" customHeight="1">
      <c r="B54" s="45"/>
      <c r="C54" s="46"/>
      <c r="D54" s="46"/>
    </row>
    <row r="55" spans="2:7" ht="14.25" customHeight="1">
      <c r="B55" s="22" t="s">
        <v>36</v>
      </c>
    </row>
    <row r="56" spans="2:7" ht="14.25" customHeight="1">
      <c r="B56" s="39"/>
    </row>
    <row r="57" spans="2:7" ht="27.75" customHeight="1">
      <c r="B57" s="24" t="s">
        <v>37</v>
      </c>
      <c r="C57" s="25" t="s">
        <v>9</v>
      </c>
      <c r="D57" s="25" t="s">
        <v>10</v>
      </c>
      <c r="E57" s="25" t="s">
        <v>38</v>
      </c>
      <c r="F57" s="47" t="s">
        <v>39</v>
      </c>
      <c r="G57" s="25" t="s">
        <v>40</v>
      </c>
    </row>
    <row r="58" spans="2:7" ht="14.25" customHeight="1">
      <c r="B58" s="40" t="s">
        <v>41</v>
      </c>
      <c r="C58" s="41">
        <v>181519895.47999999</v>
      </c>
      <c r="D58" s="27">
        <v>0</v>
      </c>
      <c r="E58" s="46">
        <v>0</v>
      </c>
      <c r="F58" s="27">
        <v>0</v>
      </c>
      <c r="G58" s="48">
        <v>0</v>
      </c>
    </row>
    <row r="59" spans="2:7" ht="14.25" customHeight="1">
      <c r="B59" s="43" t="s">
        <v>42</v>
      </c>
      <c r="C59" s="41">
        <v>28799604.030000001</v>
      </c>
      <c r="D59" s="29">
        <v>0</v>
      </c>
      <c r="E59" s="46">
        <v>0</v>
      </c>
      <c r="F59" s="29">
        <v>0</v>
      </c>
      <c r="G59" s="48">
        <v>0</v>
      </c>
    </row>
    <row r="60" spans="2:7" ht="14.25" customHeight="1">
      <c r="B60" s="44" t="s">
        <v>43</v>
      </c>
      <c r="C60" s="41">
        <v>-172209420.83000001</v>
      </c>
      <c r="D60" s="31">
        <v>0</v>
      </c>
      <c r="E60" s="49">
        <v>0</v>
      </c>
      <c r="F60" s="31">
        <v>0</v>
      </c>
      <c r="G60" s="50">
        <v>0</v>
      </c>
    </row>
    <row r="61" spans="2:7" ht="15" customHeight="1">
      <c r="B61" s="45"/>
      <c r="C61" s="37">
        <f>SUM(C57:C60)</f>
        <v>38110078.679999977</v>
      </c>
      <c r="D61" s="51">
        <v>0</v>
      </c>
      <c r="E61" s="52">
        <v>0</v>
      </c>
      <c r="F61" s="52">
        <v>0</v>
      </c>
      <c r="G61" s="53">
        <v>0</v>
      </c>
    </row>
    <row r="62" spans="2:7">
      <c r="B62" s="45"/>
      <c r="C62" s="54"/>
      <c r="D62" s="54"/>
      <c r="E62" s="54"/>
      <c r="F62" s="54"/>
      <c r="G62" s="54"/>
    </row>
    <row r="63" spans="2:7">
      <c r="B63" s="45"/>
      <c r="C63" s="54"/>
      <c r="D63" s="54"/>
      <c r="E63" s="54"/>
      <c r="F63" s="54"/>
      <c r="G63" s="54"/>
    </row>
    <row r="64" spans="2:7">
      <c r="B64" s="45"/>
      <c r="C64" s="54"/>
      <c r="D64" s="54"/>
      <c r="E64" s="54"/>
      <c r="F64" s="54"/>
      <c r="G64" s="54"/>
    </row>
    <row r="65" spans="2:7" ht="26.25" customHeight="1">
      <c r="B65" s="24" t="s">
        <v>44</v>
      </c>
      <c r="C65" s="25" t="s">
        <v>9</v>
      </c>
      <c r="D65" s="25" t="s">
        <v>10</v>
      </c>
      <c r="E65" s="25" t="s">
        <v>45</v>
      </c>
      <c r="F65" s="54"/>
      <c r="G65" s="54"/>
    </row>
    <row r="66" spans="2:7">
      <c r="B66" s="26" t="s">
        <v>46</v>
      </c>
      <c r="C66" s="48"/>
      <c r="D66" s="29">
        <v>0</v>
      </c>
      <c r="E66" s="29">
        <v>0</v>
      </c>
      <c r="F66" s="54"/>
      <c r="G66" s="54"/>
    </row>
    <row r="67" spans="2:7">
      <c r="B67" s="28"/>
      <c r="C67" s="48"/>
      <c r="D67" s="29"/>
      <c r="E67" s="29"/>
      <c r="F67" s="54"/>
      <c r="G67" s="54"/>
    </row>
    <row r="68" spans="2:7">
      <c r="B68" s="30"/>
      <c r="C68" s="48"/>
      <c r="D68" s="29">
        <v>0</v>
      </c>
      <c r="E68" s="29">
        <v>0</v>
      </c>
      <c r="F68" s="54"/>
      <c r="G68" s="54"/>
    </row>
    <row r="69" spans="2:7" ht="16.5" customHeight="1">
      <c r="B69" s="45"/>
      <c r="C69" s="25">
        <f>SUM(C66:C68)</f>
        <v>0</v>
      </c>
      <c r="D69" s="55"/>
      <c r="E69" s="56"/>
      <c r="F69" s="54"/>
      <c r="G69" s="54"/>
    </row>
    <row r="70" spans="2:7">
      <c r="B70" s="45"/>
      <c r="C70" s="54"/>
      <c r="D70" s="54"/>
      <c r="E70" s="54"/>
      <c r="F70" s="54"/>
      <c r="G70" s="54"/>
    </row>
    <row r="71" spans="2:7">
      <c r="B71" s="39"/>
    </row>
    <row r="72" spans="2:7">
      <c r="B72" s="22" t="s">
        <v>47</v>
      </c>
    </row>
    <row r="74" spans="2:7">
      <c r="B74" s="39"/>
    </row>
    <row r="75" spans="2:7" ht="24" customHeight="1">
      <c r="B75" s="24" t="s">
        <v>48</v>
      </c>
      <c r="C75" s="25" t="s">
        <v>49</v>
      </c>
      <c r="D75" s="25" t="s">
        <v>50</v>
      </c>
      <c r="E75" s="25" t="s">
        <v>51</v>
      </c>
      <c r="F75" s="25" t="s">
        <v>52</v>
      </c>
    </row>
    <row r="76" spans="2:7">
      <c r="B76" s="40" t="s">
        <v>53</v>
      </c>
      <c r="C76" s="57">
        <v>58335</v>
      </c>
      <c r="D76" s="34">
        <v>58335</v>
      </c>
      <c r="E76" s="58" t="s">
        <v>54</v>
      </c>
      <c r="F76" s="42">
        <v>0</v>
      </c>
    </row>
    <row r="77" spans="2:7">
      <c r="B77" s="43" t="s">
        <v>55</v>
      </c>
      <c r="C77" s="59">
        <v>6022127.0899999999</v>
      </c>
      <c r="D77" s="33">
        <v>6022127.0899999999</v>
      </c>
      <c r="E77" s="58" t="s">
        <v>54</v>
      </c>
      <c r="F77" s="35"/>
    </row>
    <row r="78" spans="2:7">
      <c r="B78" s="43" t="s">
        <v>56</v>
      </c>
      <c r="C78" s="59">
        <v>3773258</v>
      </c>
      <c r="D78" s="33">
        <v>3773258</v>
      </c>
      <c r="E78" s="58" t="s">
        <v>54</v>
      </c>
      <c r="F78" s="35"/>
    </row>
    <row r="79" spans="2:7">
      <c r="B79" s="43" t="s">
        <v>57</v>
      </c>
      <c r="C79" s="59">
        <v>2470749.39</v>
      </c>
      <c r="D79" s="33">
        <v>1500000</v>
      </c>
      <c r="E79" s="41">
        <v>-970749.39</v>
      </c>
      <c r="F79" s="35"/>
    </row>
    <row r="80" spans="2:7">
      <c r="B80" s="43" t="s">
        <v>58</v>
      </c>
      <c r="C80" s="59">
        <v>24400690.5</v>
      </c>
      <c r="D80" s="33">
        <v>26178330.719999999</v>
      </c>
      <c r="E80" s="41">
        <v>1777640.22</v>
      </c>
      <c r="F80" s="35"/>
    </row>
    <row r="81" spans="2:6">
      <c r="B81" s="43" t="s">
        <v>59</v>
      </c>
      <c r="C81" s="59">
        <v>33250806.559999999</v>
      </c>
      <c r="D81" s="33">
        <v>39670777.369999997</v>
      </c>
      <c r="E81" s="41">
        <v>6419970.8099999996</v>
      </c>
      <c r="F81" s="35"/>
    </row>
    <row r="82" spans="2:6">
      <c r="B82" s="43" t="s">
        <v>60</v>
      </c>
      <c r="C82" s="59">
        <v>3252589.12</v>
      </c>
      <c r="D82" s="33">
        <v>4261191.87</v>
      </c>
      <c r="E82" s="41">
        <v>1008602.75</v>
      </c>
      <c r="F82" s="35"/>
    </row>
    <row r="83" spans="2:6">
      <c r="B83" s="60" t="s">
        <v>61</v>
      </c>
      <c r="C83" s="61">
        <f>SUM(C76:C82)</f>
        <v>73228555.660000011</v>
      </c>
      <c r="D83" s="62">
        <f>SUM(D76:D82)</f>
        <v>81464020.050000012</v>
      </c>
      <c r="E83" s="63">
        <f>SUM(E76:E82)</f>
        <v>8235464.3899999997</v>
      </c>
      <c r="F83" s="35"/>
    </row>
    <row r="84" spans="2:6">
      <c r="B84" s="43" t="s">
        <v>62</v>
      </c>
      <c r="C84" s="41">
        <v>2824415.26</v>
      </c>
      <c r="D84" s="33">
        <v>2924703.06</v>
      </c>
      <c r="E84" s="41">
        <v>100287.8</v>
      </c>
      <c r="F84" s="35"/>
    </row>
    <row r="85" spans="2:6">
      <c r="B85" s="43" t="s">
        <v>63</v>
      </c>
      <c r="C85" s="41">
        <v>2506486.1800000002</v>
      </c>
      <c r="D85" s="33">
        <v>2506486.1800000002</v>
      </c>
      <c r="E85" s="58" t="s">
        <v>54</v>
      </c>
      <c r="F85" s="35"/>
    </row>
    <row r="86" spans="2:6">
      <c r="B86" s="43" t="s">
        <v>64</v>
      </c>
      <c r="C86" s="41">
        <v>425015.22</v>
      </c>
      <c r="D86" s="33">
        <v>527559.22</v>
      </c>
      <c r="E86" s="41">
        <v>102544</v>
      </c>
      <c r="F86" s="35"/>
    </row>
    <row r="87" spans="2:6">
      <c r="B87" s="43" t="s">
        <v>65</v>
      </c>
      <c r="C87" s="41">
        <v>6351022.1200000001</v>
      </c>
      <c r="D87" s="33">
        <v>6400105.5800000001</v>
      </c>
      <c r="E87" s="41">
        <v>49083.46</v>
      </c>
      <c r="F87" s="35"/>
    </row>
    <row r="88" spans="2:6">
      <c r="B88" s="43" t="s">
        <v>65</v>
      </c>
      <c r="C88" s="41">
        <v>2620547.25</v>
      </c>
      <c r="D88" s="33">
        <v>2620547.25</v>
      </c>
      <c r="E88" s="58" t="s">
        <v>54</v>
      </c>
      <c r="F88" s="35"/>
    </row>
    <row r="89" spans="2:6">
      <c r="B89" s="43" t="s">
        <v>66</v>
      </c>
      <c r="C89" s="41">
        <v>3680542.86</v>
      </c>
      <c r="D89" s="33">
        <v>3685957.86</v>
      </c>
      <c r="E89" s="41">
        <v>5415</v>
      </c>
      <c r="F89" s="35"/>
    </row>
    <row r="90" spans="2:6">
      <c r="B90" s="43" t="s">
        <v>66</v>
      </c>
      <c r="C90" s="41">
        <v>541107.43999999994</v>
      </c>
      <c r="D90" s="33">
        <v>541107.43999999994</v>
      </c>
      <c r="E90" s="58" t="s">
        <v>54</v>
      </c>
      <c r="F90" s="35"/>
    </row>
    <row r="91" spans="2:6">
      <c r="B91" s="43" t="s">
        <v>67</v>
      </c>
      <c r="C91" s="41">
        <v>6532717.2800000003</v>
      </c>
      <c r="D91" s="33">
        <v>6532717.2800000003</v>
      </c>
      <c r="E91" s="58" t="s">
        <v>54</v>
      </c>
      <c r="F91" s="35"/>
    </row>
    <row r="92" spans="2:6">
      <c r="B92" s="43" t="s">
        <v>68</v>
      </c>
      <c r="C92" s="41">
        <v>571371.06000000006</v>
      </c>
      <c r="D92" s="33">
        <v>571371.06000000006</v>
      </c>
      <c r="E92" s="58" t="s">
        <v>54</v>
      </c>
      <c r="F92" s="35"/>
    </row>
    <row r="93" spans="2:6">
      <c r="B93" s="43" t="s">
        <v>69</v>
      </c>
      <c r="C93" s="41">
        <v>3934629.1</v>
      </c>
      <c r="D93" s="33">
        <v>3934629.1</v>
      </c>
      <c r="E93" s="58" t="s">
        <v>54</v>
      </c>
      <c r="F93" s="35"/>
    </row>
    <row r="94" spans="2:6">
      <c r="B94" s="43" t="s">
        <v>69</v>
      </c>
      <c r="C94" s="41">
        <v>1031286.54</v>
      </c>
      <c r="D94" s="33">
        <v>1031286.54</v>
      </c>
      <c r="E94" s="58" t="s">
        <v>54</v>
      </c>
      <c r="F94" s="35"/>
    </row>
    <row r="95" spans="2:6">
      <c r="B95" s="43" t="s">
        <v>70</v>
      </c>
      <c r="C95" s="41">
        <v>90350.6</v>
      </c>
      <c r="D95" s="33">
        <v>131689.56</v>
      </c>
      <c r="E95" s="41">
        <v>41338.959999999999</v>
      </c>
      <c r="F95" s="35"/>
    </row>
    <row r="96" spans="2:6">
      <c r="B96" s="43" t="s">
        <v>70</v>
      </c>
      <c r="C96" s="41">
        <v>312684.24</v>
      </c>
      <c r="D96" s="33">
        <v>312684.24</v>
      </c>
      <c r="E96" s="58" t="s">
        <v>54</v>
      </c>
      <c r="F96" s="35"/>
    </row>
    <row r="97" spans="2:6">
      <c r="B97" s="43" t="s">
        <v>71</v>
      </c>
      <c r="C97" s="41">
        <v>3804767.27</v>
      </c>
      <c r="D97" s="33">
        <v>3804767.27</v>
      </c>
      <c r="E97" s="58" t="s">
        <v>54</v>
      </c>
      <c r="F97" s="35"/>
    </row>
    <row r="98" spans="2:6">
      <c r="B98" s="43" t="s">
        <v>72</v>
      </c>
      <c r="C98" s="41">
        <v>10719934.560000001</v>
      </c>
      <c r="D98" s="33">
        <v>10719934.560000001</v>
      </c>
      <c r="E98" s="58" t="s">
        <v>54</v>
      </c>
      <c r="F98" s="35"/>
    </row>
    <row r="99" spans="2:6">
      <c r="B99" s="43" t="s">
        <v>73</v>
      </c>
      <c r="C99" s="41">
        <v>5120593.72</v>
      </c>
      <c r="D99" s="33">
        <v>5120593.72</v>
      </c>
      <c r="E99" s="58" t="s">
        <v>54</v>
      </c>
      <c r="F99" s="35"/>
    </row>
    <row r="100" spans="2:6">
      <c r="B100" s="43" t="s">
        <v>74</v>
      </c>
      <c r="C100" s="41">
        <v>30396</v>
      </c>
      <c r="D100" s="33">
        <v>30396</v>
      </c>
      <c r="E100" s="58" t="s">
        <v>54</v>
      </c>
      <c r="F100" s="35"/>
    </row>
    <row r="101" spans="2:6">
      <c r="B101" s="43" t="s">
        <v>75</v>
      </c>
      <c r="C101" s="41">
        <v>52000</v>
      </c>
      <c r="D101" s="33">
        <v>52000</v>
      </c>
      <c r="E101" s="58" t="s">
        <v>54</v>
      </c>
      <c r="F101" s="35"/>
    </row>
    <row r="102" spans="2:6">
      <c r="B102" s="43" t="s">
        <v>76</v>
      </c>
      <c r="C102" s="41">
        <v>469114.58</v>
      </c>
      <c r="D102" s="33">
        <v>469114.58</v>
      </c>
      <c r="E102" s="58" t="s">
        <v>54</v>
      </c>
      <c r="F102" s="35"/>
    </row>
    <row r="103" spans="2:6">
      <c r="B103" s="43" t="s">
        <v>77</v>
      </c>
      <c r="C103" s="41">
        <v>1298433.06</v>
      </c>
      <c r="D103" s="33">
        <v>1298433.06</v>
      </c>
      <c r="E103" s="58" t="s">
        <v>54</v>
      </c>
      <c r="F103" s="35"/>
    </row>
    <row r="104" spans="2:6">
      <c r="B104" s="43" t="s">
        <v>77</v>
      </c>
      <c r="C104" s="41">
        <v>69939.56</v>
      </c>
      <c r="D104" s="33">
        <v>69939.56</v>
      </c>
      <c r="E104" s="58" t="s">
        <v>54</v>
      </c>
      <c r="F104" s="35"/>
    </row>
    <row r="105" spans="2:6">
      <c r="B105" s="43" t="s">
        <v>78</v>
      </c>
      <c r="C105" s="41">
        <v>27196</v>
      </c>
      <c r="D105" s="33">
        <v>27196</v>
      </c>
      <c r="E105" s="58" t="s">
        <v>54</v>
      </c>
      <c r="F105" s="35"/>
    </row>
    <row r="106" spans="2:6">
      <c r="B106" s="43" t="s">
        <v>79</v>
      </c>
      <c r="C106" s="41">
        <v>531450.71</v>
      </c>
      <c r="D106" s="33">
        <v>531450.71</v>
      </c>
      <c r="E106" s="58" t="s">
        <v>54</v>
      </c>
      <c r="F106" s="35"/>
    </row>
    <row r="107" spans="2:6">
      <c r="B107" s="43" t="s">
        <v>79</v>
      </c>
      <c r="C107" s="41">
        <v>676931.91</v>
      </c>
      <c r="D107" s="33">
        <v>676931.91</v>
      </c>
      <c r="E107" s="58" t="s">
        <v>54</v>
      </c>
      <c r="F107" s="35"/>
    </row>
    <row r="108" spans="2:6">
      <c r="B108" s="43" t="s">
        <v>80</v>
      </c>
      <c r="C108" s="41">
        <v>2119572.16</v>
      </c>
      <c r="D108" s="33">
        <v>2127181.7599999998</v>
      </c>
      <c r="E108" s="41">
        <v>7609.6</v>
      </c>
      <c r="F108" s="35"/>
    </row>
    <row r="109" spans="2:6">
      <c r="B109" s="43" t="s">
        <v>81</v>
      </c>
      <c r="C109" s="41">
        <v>7097418.1600000001</v>
      </c>
      <c r="D109" s="33">
        <v>7097418.1600000001</v>
      </c>
      <c r="E109" s="58" t="s">
        <v>54</v>
      </c>
      <c r="F109" s="35"/>
    </row>
    <row r="110" spans="2:6">
      <c r="B110" s="43" t="s">
        <v>82</v>
      </c>
      <c r="C110" s="41">
        <v>297592.01</v>
      </c>
      <c r="D110" s="33">
        <v>297592.01</v>
      </c>
      <c r="E110" s="58" t="s">
        <v>54</v>
      </c>
      <c r="F110" s="35"/>
    </row>
    <row r="111" spans="2:6">
      <c r="B111" s="43" t="s">
        <v>82</v>
      </c>
      <c r="C111" s="41">
        <v>4999.99</v>
      </c>
      <c r="D111" s="33">
        <v>4999.99</v>
      </c>
      <c r="E111" s="58" t="s">
        <v>54</v>
      </c>
      <c r="F111" s="35"/>
    </row>
    <row r="112" spans="2:6">
      <c r="B112" s="43" t="s">
        <v>83</v>
      </c>
      <c r="C112" s="41">
        <v>91538.240000000005</v>
      </c>
      <c r="D112" s="33">
        <v>91538.240000000005</v>
      </c>
      <c r="E112" s="58" t="s">
        <v>54</v>
      </c>
      <c r="F112" s="35"/>
    </row>
    <row r="113" spans="2:6">
      <c r="B113" s="43" t="s">
        <v>84</v>
      </c>
      <c r="C113" s="41">
        <v>1545925.67</v>
      </c>
      <c r="D113" s="33">
        <v>1545925.67</v>
      </c>
      <c r="E113" s="58" t="s">
        <v>54</v>
      </c>
      <c r="F113" s="35"/>
    </row>
    <row r="114" spans="2:6">
      <c r="B114" s="43" t="s">
        <v>85</v>
      </c>
      <c r="C114" s="41">
        <v>77931.520000000004</v>
      </c>
      <c r="D114" s="33">
        <v>77931.520000000004</v>
      </c>
      <c r="E114" s="58" t="s">
        <v>54</v>
      </c>
      <c r="F114" s="35"/>
    </row>
    <row r="115" spans="2:6">
      <c r="B115" s="43" t="s">
        <v>86</v>
      </c>
      <c r="C115" s="41">
        <v>18544115.420000002</v>
      </c>
      <c r="D115" s="33">
        <v>18544115.420000002</v>
      </c>
      <c r="E115" s="58" t="s">
        <v>54</v>
      </c>
      <c r="F115" s="35"/>
    </row>
    <row r="116" spans="2:6">
      <c r="B116" s="43" t="s">
        <v>86</v>
      </c>
      <c r="C116" s="41">
        <v>83525188.400000006</v>
      </c>
      <c r="D116" s="33">
        <v>79978455.989999995</v>
      </c>
      <c r="E116" s="41">
        <v>-3546732.41</v>
      </c>
      <c r="F116" s="35"/>
    </row>
    <row r="117" spans="2:6">
      <c r="B117" s="60" t="s">
        <v>87</v>
      </c>
      <c r="C117" s="61">
        <f>SUM(C84:C116)</f>
        <v>167527214.09000003</v>
      </c>
      <c r="D117" s="62">
        <f>SUM(D84:D116)</f>
        <v>164286760.5</v>
      </c>
      <c r="E117" s="63">
        <f>SUM(E84:E116)</f>
        <v>-3240453.5900000003</v>
      </c>
      <c r="F117" s="35"/>
    </row>
    <row r="118" spans="2:6">
      <c r="B118" s="43" t="s">
        <v>88</v>
      </c>
      <c r="C118" s="41">
        <v>-2216055.54</v>
      </c>
      <c r="D118" s="33">
        <v>-2216055.54</v>
      </c>
      <c r="E118" s="64"/>
      <c r="F118" s="35"/>
    </row>
    <row r="119" spans="2:6">
      <c r="B119" s="43" t="s">
        <v>89</v>
      </c>
      <c r="C119" s="41">
        <v>-903318.09</v>
      </c>
      <c r="D119" s="33">
        <v>-903318.09</v>
      </c>
      <c r="E119" s="64"/>
      <c r="F119" s="35"/>
    </row>
    <row r="120" spans="2:6">
      <c r="B120" s="43" t="s">
        <v>62</v>
      </c>
      <c r="C120" s="41">
        <v>-2093860.61</v>
      </c>
      <c r="D120" s="33">
        <v>-2093860.61</v>
      </c>
      <c r="E120" s="64"/>
      <c r="F120" s="35"/>
    </row>
    <row r="121" spans="2:6">
      <c r="B121" s="43" t="s">
        <v>64</v>
      </c>
      <c r="C121" s="41">
        <v>-68975.22</v>
      </c>
      <c r="D121" s="33">
        <v>-68975.22</v>
      </c>
      <c r="E121" s="64"/>
      <c r="F121" s="35"/>
    </row>
    <row r="122" spans="2:6">
      <c r="B122" s="43" t="s">
        <v>86</v>
      </c>
      <c r="C122" s="41">
        <v>-23808651.66</v>
      </c>
      <c r="D122" s="33">
        <v>-23808651.66</v>
      </c>
      <c r="E122" s="64"/>
      <c r="F122" s="35"/>
    </row>
    <row r="123" spans="2:6">
      <c r="B123" s="43" t="s">
        <v>90</v>
      </c>
      <c r="C123" s="41">
        <v>-7568581.8300000001</v>
      </c>
      <c r="D123" s="33">
        <v>-7568581.8300000001</v>
      </c>
      <c r="E123" s="64"/>
      <c r="F123" s="35"/>
    </row>
    <row r="124" spans="2:6">
      <c r="B124" s="43" t="s">
        <v>66</v>
      </c>
      <c r="C124" s="41">
        <v>-1343079.05</v>
      </c>
      <c r="D124" s="33">
        <v>-1343079.05</v>
      </c>
      <c r="E124" s="64"/>
      <c r="F124" s="35"/>
    </row>
    <row r="125" spans="2:6">
      <c r="B125" s="43" t="s">
        <v>91</v>
      </c>
      <c r="C125" s="41">
        <v>-2590578.2799999998</v>
      </c>
      <c r="D125" s="33">
        <v>-2590578.2799999998</v>
      </c>
      <c r="E125" s="64"/>
      <c r="F125" s="35"/>
    </row>
    <row r="126" spans="2:6">
      <c r="B126" s="43" t="s">
        <v>92</v>
      </c>
      <c r="C126" s="41">
        <v>-193617.06</v>
      </c>
      <c r="D126" s="33">
        <v>-193617.06</v>
      </c>
      <c r="E126" s="64"/>
      <c r="F126" s="35"/>
    </row>
    <row r="127" spans="2:6">
      <c r="B127" s="43" t="s">
        <v>93</v>
      </c>
      <c r="C127" s="41">
        <v>-2943506.53</v>
      </c>
      <c r="D127" s="33">
        <v>-2943506.53</v>
      </c>
      <c r="E127" s="64"/>
      <c r="F127" s="35"/>
    </row>
    <row r="128" spans="2:6">
      <c r="B128" s="43" t="s">
        <v>70</v>
      </c>
      <c r="C128" s="41">
        <v>-318970.84000000003</v>
      </c>
      <c r="D128" s="33">
        <v>-318970.84000000003</v>
      </c>
      <c r="E128" s="64"/>
      <c r="F128" s="35"/>
    </row>
    <row r="129" spans="2:6">
      <c r="B129" s="43" t="s">
        <v>72</v>
      </c>
      <c r="C129" s="41">
        <v>-14028030.43</v>
      </c>
      <c r="D129" s="33">
        <v>-14028030.43</v>
      </c>
      <c r="E129" s="64"/>
      <c r="F129" s="35"/>
    </row>
    <row r="130" spans="2:6">
      <c r="B130" s="43" t="s">
        <v>74</v>
      </c>
      <c r="C130" s="41">
        <v>-4724228.72</v>
      </c>
      <c r="D130" s="33">
        <v>-4724228.72</v>
      </c>
      <c r="E130" s="64"/>
      <c r="F130" s="35"/>
    </row>
    <row r="131" spans="2:6">
      <c r="B131" s="43" t="s">
        <v>94</v>
      </c>
      <c r="C131" s="41">
        <v>-45111</v>
      </c>
      <c r="D131" s="33">
        <v>-45111</v>
      </c>
      <c r="E131" s="64"/>
      <c r="F131" s="35"/>
    </row>
    <row r="132" spans="2:6">
      <c r="B132" s="43" t="s">
        <v>95</v>
      </c>
      <c r="C132" s="41">
        <v>-302629.58</v>
      </c>
      <c r="D132" s="33">
        <v>-302629.58</v>
      </c>
      <c r="E132" s="64"/>
      <c r="F132" s="35"/>
    </row>
    <row r="133" spans="2:6">
      <c r="B133" s="43" t="s">
        <v>77</v>
      </c>
      <c r="C133" s="41">
        <v>-234030.06</v>
      </c>
      <c r="D133" s="33">
        <v>-234030.06</v>
      </c>
      <c r="E133" s="64"/>
      <c r="F133" s="35"/>
    </row>
    <row r="134" spans="2:6">
      <c r="B134" s="43" t="s">
        <v>77</v>
      </c>
      <c r="C134" s="41">
        <v>-69648.56</v>
      </c>
      <c r="D134" s="33">
        <v>-69648.56</v>
      </c>
      <c r="E134" s="64"/>
      <c r="F134" s="35"/>
    </row>
    <row r="135" spans="2:6">
      <c r="B135" s="43" t="s">
        <v>78</v>
      </c>
      <c r="C135" s="41">
        <v>-11560</v>
      </c>
      <c r="D135" s="33">
        <v>-11560</v>
      </c>
      <c r="E135" s="64"/>
      <c r="F135" s="35"/>
    </row>
    <row r="136" spans="2:6">
      <c r="B136" s="43" t="s">
        <v>79</v>
      </c>
      <c r="C136" s="41">
        <v>-763604.68</v>
      </c>
      <c r="D136" s="33">
        <v>-763604.68</v>
      </c>
      <c r="E136" s="64"/>
      <c r="F136" s="35">
        <v>0</v>
      </c>
    </row>
    <row r="137" spans="2:6">
      <c r="B137" s="43" t="s">
        <v>81</v>
      </c>
      <c r="C137" s="41">
        <v>-7475488.04</v>
      </c>
      <c r="D137" s="33">
        <v>-7475488.04</v>
      </c>
      <c r="E137" s="64"/>
      <c r="F137" s="35">
        <v>0</v>
      </c>
    </row>
    <row r="138" spans="2:6">
      <c r="B138" s="43" t="s">
        <v>82</v>
      </c>
      <c r="C138" s="41">
        <v>-79553</v>
      </c>
      <c r="D138" s="33">
        <v>-79553</v>
      </c>
      <c r="E138" s="64"/>
      <c r="F138" s="35">
        <v>0</v>
      </c>
    </row>
    <row r="139" spans="2:6">
      <c r="B139" s="43" t="s">
        <v>84</v>
      </c>
      <c r="C139" s="41">
        <v>-1478848.91</v>
      </c>
      <c r="D139" s="33">
        <v>-1478848.91</v>
      </c>
      <c r="E139" s="64"/>
      <c r="F139" s="35">
        <v>0</v>
      </c>
    </row>
    <row r="140" spans="2:6">
      <c r="B140" s="65" t="s">
        <v>96</v>
      </c>
      <c r="C140" s="66">
        <f>SUM(C118:C139)</f>
        <v>-73261927.690000013</v>
      </c>
      <c r="D140" s="67">
        <f>SUM(D118:D139)</f>
        <v>-73261927.690000013</v>
      </c>
      <c r="E140" s="68">
        <f>SUM(E118:E139)</f>
        <v>0</v>
      </c>
      <c r="F140" s="36">
        <v>0</v>
      </c>
    </row>
    <row r="141" spans="2:6" ht="18" customHeight="1">
      <c r="C141" s="69">
        <f>C83+C117+C140</f>
        <v>167493842.06000006</v>
      </c>
      <c r="D141" s="69">
        <f>D83+D117+D140</f>
        <v>172488852.86000001</v>
      </c>
      <c r="E141" s="69">
        <f>E83+E117+E140</f>
        <v>4995010.7999999989</v>
      </c>
      <c r="F141" s="70"/>
    </row>
    <row r="144" spans="2:6" ht="21.75" customHeight="1">
      <c r="B144" s="24" t="s">
        <v>97</v>
      </c>
      <c r="C144" s="25" t="s">
        <v>49</v>
      </c>
      <c r="D144" s="25" t="s">
        <v>50</v>
      </c>
      <c r="E144" s="25" t="s">
        <v>51</v>
      </c>
      <c r="F144" s="25" t="s">
        <v>52</v>
      </c>
    </row>
    <row r="145" spans="2:6">
      <c r="B145" s="26" t="s">
        <v>98</v>
      </c>
      <c r="C145" s="27"/>
      <c r="D145" s="27"/>
      <c r="E145" s="27"/>
      <c r="F145" s="27"/>
    </row>
    <row r="146" spans="2:6">
      <c r="B146" s="28"/>
      <c r="C146" s="29"/>
      <c r="D146" s="29"/>
      <c r="E146" s="29"/>
      <c r="F146" s="29"/>
    </row>
    <row r="147" spans="2:6">
      <c r="B147" s="28" t="s">
        <v>99</v>
      </c>
      <c r="C147" s="29"/>
      <c r="D147" s="29"/>
      <c r="E147" s="29"/>
      <c r="F147" s="29"/>
    </row>
    <row r="148" spans="2:6">
      <c r="B148" s="28"/>
      <c r="C148" s="29"/>
      <c r="D148" s="29"/>
      <c r="E148" s="29"/>
      <c r="F148" s="29"/>
    </row>
    <row r="149" spans="2:6">
      <c r="B149" s="28" t="s">
        <v>100</v>
      </c>
      <c r="C149" s="29"/>
      <c r="D149" s="29"/>
      <c r="E149" s="29"/>
      <c r="F149" s="29"/>
    </row>
    <row r="150" spans="2:6" ht="15">
      <c r="B150" s="71"/>
      <c r="C150" s="31"/>
      <c r="D150" s="31"/>
      <c r="E150" s="31"/>
      <c r="F150" s="31"/>
    </row>
    <row r="151" spans="2:6" ht="16.5" customHeight="1">
      <c r="C151" s="25">
        <f>SUM(C149:C150)</f>
        <v>0</v>
      </c>
      <c r="D151" s="25">
        <f>SUM(D149:D150)</f>
        <v>0</v>
      </c>
      <c r="E151" s="25">
        <f>SUM(E149:E150)</f>
        <v>0</v>
      </c>
      <c r="F151" s="72"/>
    </row>
    <row r="154" spans="2:6" ht="27" customHeight="1">
      <c r="B154" s="24" t="s">
        <v>101</v>
      </c>
      <c r="C154" s="25" t="s">
        <v>9</v>
      </c>
    </row>
    <row r="155" spans="2:6">
      <c r="B155" s="26" t="s">
        <v>102</v>
      </c>
      <c r="C155" s="27"/>
    </row>
    <row r="156" spans="2:6">
      <c r="B156" s="28"/>
      <c r="C156" s="29"/>
    </row>
    <row r="157" spans="2:6">
      <c r="B157" s="30"/>
      <c r="C157" s="31"/>
    </row>
    <row r="158" spans="2:6" ht="15" customHeight="1">
      <c r="C158" s="25">
        <f>SUM(C156:C157)</f>
        <v>0</v>
      </c>
    </row>
    <row r="159" spans="2:6" ht="15">
      <c r="B159"/>
    </row>
    <row r="161" spans="2:6" ht="22.5" customHeight="1">
      <c r="B161" s="73" t="s">
        <v>103</v>
      </c>
      <c r="C161" s="74" t="s">
        <v>9</v>
      </c>
      <c r="D161" s="75" t="s">
        <v>104</v>
      </c>
    </row>
    <row r="162" spans="2:6">
      <c r="B162" s="76"/>
      <c r="C162" s="77"/>
      <c r="D162" s="78"/>
    </row>
    <row r="163" spans="2:6">
      <c r="B163" s="79"/>
      <c r="C163" s="80"/>
      <c r="D163" s="81"/>
    </row>
    <row r="164" spans="2:6">
      <c r="B164" s="82"/>
      <c r="C164" s="83"/>
      <c r="D164" s="83"/>
    </row>
    <row r="165" spans="2:6">
      <c r="B165" s="82"/>
      <c r="C165" s="83"/>
      <c r="D165" s="83"/>
    </row>
    <row r="166" spans="2:6">
      <c r="B166" s="84"/>
      <c r="C166" s="85"/>
      <c r="D166" s="85"/>
    </row>
    <row r="167" spans="2:6" ht="14.25" customHeight="1">
      <c r="C167" s="25">
        <f>SUM(C165:C166)</f>
        <v>0</v>
      </c>
      <c r="D167" s="25"/>
    </row>
    <row r="170" spans="2:6">
      <c r="B170" s="18" t="s">
        <v>105</v>
      </c>
    </row>
    <row r="172" spans="2:6" ht="20.25" customHeight="1">
      <c r="B172" s="73" t="s">
        <v>106</v>
      </c>
      <c r="C172" s="74" t="s">
        <v>9</v>
      </c>
      <c r="D172" s="25" t="s">
        <v>22</v>
      </c>
      <c r="E172" s="25" t="s">
        <v>23</v>
      </c>
      <c r="F172" s="25" t="s">
        <v>24</v>
      </c>
    </row>
    <row r="173" spans="2:6">
      <c r="B173" s="40" t="s">
        <v>107</v>
      </c>
      <c r="C173" s="34">
        <v>-732570.45</v>
      </c>
      <c r="D173" s="35"/>
      <c r="E173" s="35"/>
      <c r="F173" s="35"/>
    </row>
    <row r="174" spans="2:6">
      <c r="B174" s="43" t="s">
        <v>108</v>
      </c>
      <c r="C174" s="33">
        <v>-1240862.6100000001</v>
      </c>
      <c r="D174" s="35"/>
      <c r="E174" s="35"/>
      <c r="F174" s="35"/>
    </row>
    <row r="175" spans="2:6">
      <c r="B175" s="43" t="s">
        <v>109</v>
      </c>
      <c r="C175" s="33">
        <v>-12591.73</v>
      </c>
      <c r="D175" s="35"/>
      <c r="E175" s="35"/>
      <c r="F175" s="35"/>
    </row>
    <row r="176" spans="2:6">
      <c r="B176" s="43" t="s">
        <v>110</v>
      </c>
      <c r="C176" s="33">
        <v>-1584.76</v>
      </c>
      <c r="D176" s="35"/>
      <c r="E176" s="35"/>
      <c r="F176" s="35"/>
    </row>
    <row r="177" spans="2:6">
      <c r="B177" s="43" t="s">
        <v>111</v>
      </c>
      <c r="C177" s="33">
        <v>-7090.37</v>
      </c>
      <c r="D177" s="35"/>
      <c r="E177" s="35"/>
      <c r="F177" s="35"/>
    </row>
    <row r="178" spans="2:6">
      <c r="B178" s="43" t="s">
        <v>112</v>
      </c>
      <c r="C178" s="33">
        <v>-69692.05</v>
      </c>
      <c r="D178" s="35"/>
      <c r="E178" s="35"/>
      <c r="F178" s="35"/>
    </row>
    <row r="179" spans="2:6">
      <c r="B179" s="43" t="s">
        <v>113</v>
      </c>
      <c r="C179" s="33">
        <v>-474741.45</v>
      </c>
      <c r="D179" s="35"/>
      <c r="E179" s="35"/>
      <c r="F179" s="35"/>
    </row>
    <row r="180" spans="2:6">
      <c r="B180" s="83" t="s">
        <v>114</v>
      </c>
      <c r="C180" s="33">
        <v>-5911626.8300000001</v>
      </c>
      <c r="D180" s="35"/>
      <c r="E180" s="35"/>
      <c r="F180" s="35"/>
    </row>
    <row r="181" spans="2:6">
      <c r="B181" s="44" t="s">
        <v>115</v>
      </c>
      <c r="C181" s="44">
        <v>-160.08000000000001</v>
      </c>
      <c r="D181" s="36"/>
      <c r="E181" s="36"/>
      <c r="F181" s="36"/>
    </row>
    <row r="182" spans="2:6" ht="16.5" customHeight="1">
      <c r="C182" s="69">
        <f>SUM(C173:C181)</f>
        <v>-8450920.3300000001</v>
      </c>
      <c r="D182" s="25">
        <f>SUM(D180:D181)</f>
        <v>0</v>
      </c>
      <c r="E182" s="25">
        <f>SUM(E180:E181)</f>
        <v>0</v>
      </c>
      <c r="F182" s="25">
        <f>SUM(F180:F181)</f>
        <v>0</v>
      </c>
    </row>
    <row r="185" spans="2:6" ht="20.25" customHeight="1">
      <c r="B185" s="73" t="s">
        <v>116</v>
      </c>
      <c r="C185" s="74" t="s">
        <v>9</v>
      </c>
      <c r="D185" s="25" t="s">
        <v>117</v>
      </c>
      <c r="E185" s="25" t="s">
        <v>104</v>
      </c>
    </row>
    <row r="186" spans="2:6">
      <c r="B186" s="86" t="s">
        <v>118</v>
      </c>
      <c r="C186" s="87"/>
      <c r="D186" s="88"/>
      <c r="E186" s="89"/>
    </row>
    <row r="187" spans="2:6">
      <c r="B187" s="90"/>
      <c r="C187" s="91"/>
      <c r="D187" s="92"/>
      <c r="E187" s="93"/>
    </row>
    <row r="188" spans="2:6">
      <c r="B188" s="94"/>
      <c r="C188" s="95"/>
      <c r="D188" s="96"/>
      <c r="E188" s="97"/>
    </row>
    <row r="189" spans="2:6" ht="16.5" customHeight="1">
      <c r="C189" s="25">
        <f>SUM(C187:C188)</f>
        <v>0</v>
      </c>
      <c r="D189" s="98"/>
      <c r="E189" s="99"/>
    </row>
    <row r="192" spans="2:6" ht="27.75" customHeight="1">
      <c r="B192" s="73" t="s">
        <v>119</v>
      </c>
      <c r="C192" s="74" t="s">
        <v>9</v>
      </c>
      <c r="D192" s="25" t="s">
        <v>117</v>
      </c>
      <c r="E192" s="25" t="s">
        <v>104</v>
      </c>
    </row>
    <row r="193" spans="2:5">
      <c r="B193" s="86" t="s">
        <v>120</v>
      </c>
      <c r="C193" s="87"/>
      <c r="D193" s="88"/>
      <c r="E193" s="89"/>
    </row>
    <row r="194" spans="2:5">
      <c r="B194" s="90"/>
      <c r="C194" s="91"/>
      <c r="D194" s="92"/>
      <c r="E194" s="93"/>
    </row>
    <row r="195" spans="2:5">
      <c r="B195" s="94"/>
      <c r="C195" s="95"/>
      <c r="D195" s="96"/>
      <c r="E195" s="97"/>
    </row>
    <row r="196" spans="2:5" ht="15" customHeight="1">
      <c r="C196" s="25">
        <f>SUM(C194:C195)</f>
        <v>0</v>
      </c>
      <c r="D196" s="98"/>
      <c r="E196" s="99"/>
    </row>
    <row r="197" spans="2:5" ht="15">
      <c r="B197"/>
    </row>
    <row r="199" spans="2:5" ht="24" customHeight="1">
      <c r="B199" s="73" t="s">
        <v>121</v>
      </c>
      <c r="C199" s="74" t="s">
        <v>9</v>
      </c>
      <c r="D199" s="25" t="s">
        <v>117</v>
      </c>
      <c r="E199" s="25" t="s">
        <v>104</v>
      </c>
    </row>
    <row r="200" spans="2:5">
      <c r="B200" s="86" t="s">
        <v>122</v>
      </c>
      <c r="C200" s="87"/>
      <c r="D200" s="88"/>
      <c r="E200" s="89"/>
    </row>
    <row r="201" spans="2:5">
      <c r="B201" s="90"/>
      <c r="C201" s="91"/>
      <c r="D201" s="92"/>
      <c r="E201" s="93"/>
    </row>
    <row r="202" spans="2:5">
      <c r="B202" s="94"/>
      <c r="C202" s="95"/>
      <c r="D202" s="96"/>
      <c r="E202" s="97"/>
    </row>
    <row r="203" spans="2:5" ht="16.5" customHeight="1">
      <c r="C203" s="25">
        <f>SUM(C201:C202)</f>
        <v>0</v>
      </c>
      <c r="D203" s="98"/>
      <c r="E203" s="99"/>
    </row>
    <row r="206" spans="2:5" ht="24" customHeight="1">
      <c r="B206" s="73" t="s">
        <v>123</v>
      </c>
      <c r="C206" s="74" t="s">
        <v>9</v>
      </c>
      <c r="D206" s="100" t="s">
        <v>117</v>
      </c>
      <c r="E206" s="100" t="s">
        <v>38</v>
      </c>
    </row>
    <row r="207" spans="2:5">
      <c r="B207" s="86" t="s">
        <v>124</v>
      </c>
      <c r="C207" s="27"/>
      <c r="D207" s="27">
        <v>0</v>
      </c>
      <c r="E207" s="27">
        <v>0</v>
      </c>
    </row>
    <row r="208" spans="2:5">
      <c r="B208" s="28"/>
      <c r="C208" s="29"/>
      <c r="D208" s="29">
        <v>0</v>
      </c>
      <c r="E208" s="29">
        <v>0</v>
      </c>
    </row>
    <row r="209" spans="2:5">
      <c r="B209" s="30"/>
      <c r="C209" s="101"/>
      <c r="D209" s="101">
        <v>0</v>
      </c>
      <c r="E209" s="101">
        <v>0</v>
      </c>
    </row>
    <row r="210" spans="2:5" ht="18.75" customHeight="1">
      <c r="C210" s="25">
        <f>SUM(C208:C209)</f>
        <v>0</v>
      </c>
      <c r="D210" s="98"/>
      <c r="E210" s="99"/>
    </row>
    <row r="213" spans="2:5">
      <c r="B213" s="18" t="s">
        <v>125</v>
      </c>
    </row>
    <row r="214" spans="2:5">
      <c r="B214" s="18"/>
    </row>
    <row r="215" spans="2:5">
      <c r="B215" s="18" t="s">
        <v>126</v>
      </c>
    </row>
    <row r="217" spans="2:5" ht="24" customHeight="1">
      <c r="B217" s="102" t="s">
        <v>127</v>
      </c>
      <c r="C217" s="103" t="s">
        <v>9</v>
      </c>
      <c r="D217" s="25" t="s">
        <v>128</v>
      </c>
      <c r="E217" s="25" t="s">
        <v>38</v>
      </c>
    </row>
    <row r="218" spans="2:5">
      <c r="B218" s="40" t="s">
        <v>129</v>
      </c>
      <c r="C218" s="41">
        <v>-196551.72</v>
      </c>
      <c r="D218" s="42"/>
      <c r="E218" s="42"/>
    </row>
    <row r="219" spans="2:5">
      <c r="B219" s="43" t="s">
        <v>130</v>
      </c>
      <c r="C219" s="41">
        <v>-1540871</v>
      </c>
      <c r="D219" s="35"/>
      <c r="E219" s="35"/>
    </row>
    <row r="220" spans="2:5">
      <c r="B220" s="43" t="s">
        <v>131</v>
      </c>
      <c r="C220" s="41">
        <v>-18720</v>
      </c>
      <c r="D220" s="35"/>
      <c r="E220" s="35"/>
    </row>
    <row r="221" spans="2:5">
      <c r="B221" s="43" t="s">
        <v>132</v>
      </c>
      <c r="C221" s="41">
        <v>-189950</v>
      </c>
      <c r="D221" s="35"/>
      <c r="E221" s="35"/>
    </row>
    <row r="222" spans="2:5">
      <c r="B222" s="43" t="s">
        <v>133</v>
      </c>
      <c r="C222" s="41">
        <v>-27000</v>
      </c>
      <c r="D222" s="35"/>
      <c r="E222" s="35"/>
    </row>
    <row r="223" spans="2:5">
      <c r="B223" s="60" t="s">
        <v>134</v>
      </c>
      <c r="C223" s="104">
        <f>SUM(C218:C222)</f>
        <v>-1973092.72</v>
      </c>
      <c r="D223" s="35"/>
      <c r="E223" s="35"/>
    </row>
    <row r="224" spans="2:5">
      <c r="B224" s="43" t="s">
        <v>135</v>
      </c>
      <c r="C224" s="41">
        <v>-176700</v>
      </c>
      <c r="D224" s="35"/>
      <c r="E224" s="35"/>
    </row>
    <row r="225" spans="2:5">
      <c r="B225" s="60" t="s">
        <v>136</v>
      </c>
      <c r="C225" s="104">
        <f>SUM(C224)</f>
        <v>-176700</v>
      </c>
      <c r="D225" s="35"/>
      <c r="E225" s="35"/>
    </row>
    <row r="226" spans="2:5">
      <c r="B226" s="60" t="s">
        <v>137</v>
      </c>
      <c r="C226" s="104">
        <f>SUM(C225,C223)</f>
        <v>-2149792.7199999997</v>
      </c>
      <c r="D226" s="35"/>
      <c r="E226" s="35"/>
    </row>
    <row r="227" spans="2:5">
      <c r="B227" s="43" t="s">
        <v>138</v>
      </c>
      <c r="C227" s="41">
        <v>-2103.83</v>
      </c>
      <c r="D227" s="35"/>
      <c r="E227" s="35"/>
    </row>
    <row r="228" spans="2:5">
      <c r="B228" s="60" t="s">
        <v>139</v>
      </c>
      <c r="C228" s="104">
        <f>SUM(C227)</f>
        <v>-2103.83</v>
      </c>
      <c r="D228" s="35"/>
      <c r="E228" s="35"/>
    </row>
    <row r="229" spans="2:5">
      <c r="B229" s="43" t="s">
        <v>140</v>
      </c>
      <c r="C229" s="41">
        <v>-123670.26</v>
      </c>
      <c r="D229" s="35"/>
      <c r="E229" s="35"/>
    </row>
    <row r="230" spans="2:5">
      <c r="B230" s="43" t="s">
        <v>141</v>
      </c>
      <c r="C230" s="41">
        <v>-1629408.23</v>
      </c>
      <c r="D230" s="35"/>
      <c r="E230" s="35"/>
    </row>
    <row r="231" spans="2:5">
      <c r="B231" s="60" t="s">
        <v>142</v>
      </c>
      <c r="C231" s="104">
        <f>SUM(C229:C230)</f>
        <v>-1753078.49</v>
      </c>
      <c r="D231" s="35"/>
      <c r="E231" s="35"/>
    </row>
    <row r="232" spans="2:5">
      <c r="B232" s="60" t="s">
        <v>143</v>
      </c>
      <c r="C232" s="104">
        <f>SUM(C231,C228)</f>
        <v>-1755182.32</v>
      </c>
      <c r="D232" s="35"/>
      <c r="E232" s="35"/>
    </row>
    <row r="233" spans="2:5">
      <c r="B233" s="43" t="s">
        <v>144</v>
      </c>
      <c r="C233" s="41">
        <v>-61027.95</v>
      </c>
      <c r="D233" s="35"/>
      <c r="E233" s="35"/>
    </row>
    <row r="234" spans="2:5">
      <c r="B234" s="43" t="s">
        <v>145</v>
      </c>
      <c r="C234" s="41">
        <v>-22928.1</v>
      </c>
      <c r="D234" s="35"/>
      <c r="E234" s="35"/>
    </row>
    <row r="235" spans="2:5">
      <c r="B235" s="60" t="s">
        <v>146</v>
      </c>
      <c r="C235" s="104">
        <f>SUM(C233:C234)</f>
        <v>-83956.049999999988</v>
      </c>
      <c r="D235" s="35"/>
      <c r="E235" s="35"/>
    </row>
    <row r="236" spans="2:5">
      <c r="B236" s="60" t="s">
        <v>147</v>
      </c>
      <c r="C236" s="104">
        <f>SUM(C235)</f>
        <v>-83956.049999999988</v>
      </c>
      <c r="D236" s="35"/>
      <c r="E236" s="35"/>
    </row>
    <row r="237" spans="2:5">
      <c r="B237" s="60" t="s">
        <v>148</v>
      </c>
      <c r="C237" s="104">
        <f>SUM(C236,C232,C226)</f>
        <v>-3988931.09</v>
      </c>
      <c r="D237" s="35"/>
      <c r="E237" s="35"/>
    </row>
    <row r="238" spans="2:5">
      <c r="B238" s="43" t="s">
        <v>149</v>
      </c>
      <c r="C238" s="41">
        <v>-21646406.260000002</v>
      </c>
      <c r="D238" s="35"/>
      <c r="E238" s="35"/>
    </row>
    <row r="239" spans="2:5">
      <c r="B239" s="43" t="s">
        <v>150</v>
      </c>
      <c r="C239" s="41">
        <v>-1699648.74</v>
      </c>
      <c r="D239" s="35"/>
      <c r="E239" s="35"/>
    </row>
    <row r="240" spans="2:5">
      <c r="B240" s="43" t="s">
        <v>151</v>
      </c>
      <c r="C240" s="41">
        <v>-17070166.760000002</v>
      </c>
      <c r="D240" s="35"/>
      <c r="E240" s="35"/>
    </row>
    <row r="241" spans="2:5">
      <c r="B241" s="43" t="s">
        <v>152</v>
      </c>
      <c r="C241" s="41">
        <v>-3827383</v>
      </c>
      <c r="D241" s="35"/>
      <c r="E241" s="35"/>
    </row>
    <row r="242" spans="2:5">
      <c r="B242" s="43" t="s">
        <v>153</v>
      </c>
      <c r="C242" s="41">
        <v>-13996517.470000001</v>
      </c>
      <c r="D242" s="35"/>
      <c r="E242" s="35"/>
    </row>
    <row r="243" spans="2:5">
      <c r="B243" s="60" t="s">
        <v>154</v>
      </c>
      <c r="C243" s="104">
        <f>SUM(C238:C242)</f>
        <v>-58240122.230000004</v>
      </c>
      <c r="D243" s="35"/>
      <c r="E243" s="35"/>
    </row>
    <row r="244" spans="2:5">
      <c r="B244" s="60" t="s">
        <v>155</v>
      </c>
      <c r="C244" s="104">
        <f>SUM(C243)</f>
        <v>-58240122.230000004</v>
      </c>
      <c r="D244" s="35"/>
      <c r="E244" s="35"/>
    </row>
    <row r="245" spans="2:5">
      <c r="B245" s="65" t="s">
        <v>156</v>
      </c>
      <c r="C245" s="104">
        <f>SUM(C244)</f>
        <v>-58240122.230000004</v>
      </c>
      <c r="D245" s="36"/>
      <c r="E245" s="36"/>
    </row>
    <row r="246" spans="2:5" ht="15.75" customHeight="1">
      <c r="C246" s="69">
        <f>SUM(C245,C237)</f>
        <v>-62229053.320000008</v>
      </c>
      <c r="D246" s="98"/>
      <c r="E246" s="99"/>
    </row>
    <row r="249" spans="2:5" ht="24.75" customHeight="1">
      <c r="B249" s="102" t="s">
        <v>157</v>
      </c>
      <c r="C249" s="103" t="s">
        <v>9</v>
      </c>
      <c r="D249" s="25" t="s">
        <v>128</v>
      </c>
      <c r="E249" s="25" t="s">
        <v>38</v>
      </c>
    </row>
    <row r="250" spans="2:5">
      <c r="B250" s="40" t="s">
        <v>158</v>
      </c>
      <c r="C250" s="41">
        <v>-1446819.8</v>
      </c>
      <c r="D250" s="42"/>
      <c r="E250" s="42"/>
    </row>
    <row r="251" spans="2:5">
      <c r="B251" s="60" t="s">
        <v>159</v>
      </c>
      <c r="C251" s="104">
        <f>C250</f>
        <v>-1446819.8</v>
      </c>
      <c r="D251" s="35"/>
      <c r="E251" s="35"/>
    </row>
    <row r="252" spans="2:5">
      <c r="B252" s="43" t="s">
        <v>160</v>
      </c>
      <c r="C252" s="58">
        <v>-3.6</v>
      </c>
      <c r="D252" s="35"/>
      <c r="E252" s="35"/>
    </row>
    <row r="253" spans="2:5">
      <c r="B253" s="65" t="s">
        <v>160</v>
      </c>
      <c r="C253" s="105">
        <f>C252</f>
        <v>-3.6</v>
      </c>
      <c r="D253" s="36"/>
      <c r="E253" s="36"/>
    </row>
    <row r="254" spans="2:5" ht="16.5" customHeight="1">
      <c r="C254" s="69">
        <f>SUM(C251,C253)</f>
        <v>-1446823.4000000001</v>
      </c>
      <c r="D254" s="98"/>
      <c r="E254" s="99"/>
    </row>
    <row r="257" spans="2:5">
      <c r="B257" s="18" t="s">
        <v>161</v>
      </c>
    </row>
    <row r="259" spans="2:5" ht="26.25" customHeight="1">
      <c r="B259" s="102" t="s">
        <v>162</v>
      </c>
      <c r="C259" s="103" t="s">
        <v>9</v>
      </c>
      <c r="D259" s="25" t="s">
        <v>163</v>
      </c>
      <c r="E259" s="25" t="s">
        <v>164</v>
      </c>
    </row>
    <row r="260" spans="2:5">
      <c r="B260" s="40" t="s">
        <v>165</v>
      </c>
      <c r="C260" s="34">
        <v>5483778.8099999996</v>
      </c>
      <c r="D260" s="58">
        <v>12.95</v>
      </c>
      <c r="E260" s="42">
        <v>0</v>
      </c>
    </row>
    <row r="261" spans="2:5">
      <c r="B261" s="43" t="s">
        <v>166</v>
      </c>
      <c r="C261" s="33">
        <v>572575.39</v>
      </c>
      <c r="D261" s="58">
        <v>1.35</v>
      </c>
      <c r="E261" s="35"/>
    </row>
    <row r="262" spans="2:5">
      <c r="B262" s="43" t="s">
        <v>167</v>
      </c>
      <c r="C262" s="33">
        <v>2038638.37</v>
      </c>
      <c r="D262" s="58">
        <v>4.8099999999999996</v>
      </c>
      <c r="E262" s="35"/>
    </row>
    <row r="263" spans="2:5">
      <c r="B263" s="43" t="s">
        <v>168</v>
      </c>
      <c r="C263" s="33">
        <v>48619.55</v>
      </c>
      <c r="D263" s="58">
        <v>0.11</v>
      </c>
      <c r="E263" s="35"/>
    </row>
    <row r="264" spans="2:5">
      <c r="B264" s="43" t="s">
        <v>169</v>
      </c>
      <c r="C264" s="33">
        <v>62493.11</v>
      </c>
      <c r="D264" s="58">
        <v>0.15</v>
      </c>
      <c r="E264" s="35"/>
    </row>
    <row r="265" spans="2:5">
      <c r="B265" s="43" t="s">
        <v>170</v>
      </c>
      <c r="C265" s="33">
        <v>132728.95999999999</v>
      </c>
      <c r="D265" s="58">
        <v>0.31</v>
      </c>
      <c r="E265" s="35"/>
    </row>
    <row r="266" spans="2:5">
      <c r="B266" s="43" t="s">
        <v>171</v>
      </c>
      <c r="C266" s="33">
        <v>3348158.48</v>
      </c>
      <c r="D266" s="58">
        <v>7.91</v>
      </c>
      <c r="E266" s="35"/>
    </row>
    <row r="267" spans="2:5">
      <c r="B267" s="43" t="s">
        <v>172</v>
      </c>
      <c r="C267" s="33">
        <v>1980897.37</v>
      </c>
      <c r="D267" s="58">
        <v>4.68</v>
      </c>
      <c r="E267" s="35"/>
    </row>
    <row r="268" spans="2:5">
      <c r="B268" s="43" t="s">
        <v>173</v>
      </c>
      <c r="C268" s="33">
        <v>918499.54</v>
      </c>
      <c r="D268" s="58">
        <v>2.17</v>
      </c>
      <c r="E268" s="35"/>
    </row>
    <row r="269" spans="2:5">
      <c r="B269" s="43" t="s">
        <v>174</v>
      </c>
      <c r="C269" s="33">
        <v>3837522.37</v>
      </c>
      <c r="D269" s="58">
        <v>9.06</v>
      </c>
      <c r="E269" s="35"/>
    </row>
    <row r="270" spans="2:5">
      <c r="B270" s="43" t="s">
        <v>175</v>
      </c>
      <c r="C270" s="33">
        <v>3622</v>
      </c>
      <c r="D270" s="58">
        <v>0.01</v>
      </c>
      <c r="E270" s="35"/>
    </row>
    <row r="271" spans="2:5">
      <c r="B271" s="43" t="s">
        <v>176</v>
      </c>
      <c r="C271" s="33">
        <v>3052993.34</v>
      </c>
      <c r="D271" s="58">
        <v>7.21</v>
      </c>
      <c r="E271" s="35"/>
    </row>
    <row r="272" spans="2:5">
      <c r="B272" s="43" t="s">
        <v>177</v>
      </c>
      <c r="C272" s="33">
        <v>7679</v>
      </c>
      <c r="D272" s="58">
        <v>0.02</v>
      </c>
      <c r="E272" s="35"/>
    </row>
    <row r="273" spans="2:5">
      <c r="B273" s="43" t="s">
        <v>178</v>
      </c>
      <c r="C273" s="33">
        <v>1830</v>
      </c>
      <c r="D273" s="58">
        <v>0</v>
      </c>
      <c r="E273" s="35"/>
    </row>
    <row r="274" spans="2:5">
      <c r="B274" s="43" t="s">
        <v>179</v>
      </c>
      <c r="C274" s="33">
        <v>17713</v>
      </c>
      <c r="D274" s="58">
        <v>0.04</v>
      </c>
      <c r="E274" s="35"/>
    </row>
    <row r="275" spans="2:5">
      <c r="B275" s="43" t="s">
        <v>180</v>
      </c>
      <c r="C275" s="33">
        <v>7982.16</v>
      </c>
      <c r="D275" s="58">
        <v>0.02</v>
      </c>
      <c r="E275" s="35"/>
    </row>
    <row r="276" spans="2:5">
      <c r="B276" s="43" t="s">
        <v>181</v>
      </c>
      <c r="C276" s="33">
        <v>55980.72</v>
      </c>
      <c r="D276" s="58">
        <v>0.13</v>
      </c>
      <c r="E276" s="35"/>
    </row>
    <row r="277" spans="2:5">
      <c r="B277" s="43" t="s">
        <v>182</v>
      </c>
      <c r="C277" s="33">
        <v>5924.64</v>
      </c>
      <c r="D277" s="58">
        <v>0.01</v>
      </c>
      <c r="E277" s="35"/>
    </row>
    <row r="278" spans="2:5">
      <c r="B278" s="43" t="s">
        <v>183</v>
      </c>
      <c r="C278" s="43">
        <v>5.91</v>
      </c>
      <c r="D278" s="58" t="s">
        <v>184</v>
      </c>
      <c r="E278" s="35"/>
    </row>
    <row r="279" spans="2:5">
      <c r="B279" s="43" t="s">
        <v>185</v>
      </c>
      <c r="C279" s="33">
        <v>1401.74</v>
      </c>
      <c r="D279" s="58">
        <v>0</v>
      </c>
      <c r="E279" s="35"/>
    </row>
    <row r="280" spans="2:5">
      <c r="B280" s="43" t="s">
        <v>186</v>
      </c>
      <c r="C280" s="33">
        <v>1757.26</v>
      </c>
      <c r="D280" s="58">
        <v>0</v>
      </c>
      <c r="E280" s="35"/>
    </row>
    <row r="281" spans="2:5">
      <c r="B281" s="43" t="s">
        <v>187</v>
      </c>
      <c r="C281" s="33">
        <v>5307</v>
      </c>
      <c r="D281" s="58">
        <v>0.01</v>
      </c>
      <c r="E281" s="35"/>
    </row>
    <row r="282" spans="2:5">
      <c r="B282" s="43" t="s">
        <v>188</v>
      </c>
      <c r="C282" s="33">
        <v>16002.46</v>
      </c>
      <c r="D282" s="58">
        <v>0.04</v>
      </c>
      <c r="E282" s="35"/>
    </row>
    <row r="283" spans="2:5">
      <c r="B283" s="43" t="s">
        <v>189</v>
      </c>
      <c r="C283" s="33">
        <v>1303</v>
      </c>
      <c r="D283" s="58">
        <v>0</v>
      </c>
      <c r="E283" s="35"/>
    </row>
    <row r="284" spans="2:5">
      <c r="B284" s="43" t="s">
        <v>190</v>
      </c>
      <c r="C284" s="33">
        <v>351947.65</v>
      </c>
      <c r="D284" s="58">
        <v>0.83</v>
      </c>
      <c r="E284" s="35"/>
    </row>
    <row r="285" spans="2:5">
      <c r="B285" s="43" t="s">
        <v>191</v>
      </c>
      <c r="C285" s="33">
        <v>14535</v>
      </c>
      <c r="D285" s="58">
        <v>0.03</v>
      </c>
      <c r="E285" s="35"/>
    </row>
    <row r="286" spans="2:5">
      <c r="B286" s="43" t="s">
        <v>192</v>
      </c>
      <c r="C286" s="43">
        <v>600</v>
      </c>
      <c r="D286" s="58">
        <v>0</v>
      </c>
      <c r="E286" s="35"/>
    </row>
    <row r="287" spans="2:5">
      <c r="B287" s="43" t="s">
        <v>193</v>
      </c>
      <c r="C287" s="33">
        <v>11783</v>
      </c>
      <c r="D287" s="58">
        <v>0.03</v>
      </c>
      <c r="E287" s="35"/>
    </row>
    <row r="288" spans="2:5">
      <c r="B288" s="43" t="s">
        <v>194</v>
      </c>
      <c r="C288" s="43">
        <v>510.5</v>
      </c>
      <c r="D288" s="58">
        <v>0</v>
      </c>
      <c r="E288" s="35"/>
    </row>
    <row r="289" spans="2:5">
      <c r="B289" s="43" t="s">
        <v>195</v>
      </c>
      <c r="C289" s="33">
        <v>1390</v>
      </c>
      <c r="D289" s="58">
        <v>0</v>
      </c>
      <c r="E289" s="35"/>
    </row>
    <row r="290" spans="2:5">
      <c r="B290" s="43" t="s">
        <v>196</v>
      </c>
      <c r="C290" s="33">
        <v>1000</v>
      </c>
      <c r="D290" s="58">
        <v>0</v>
      </c>
      <c r="E290" s="35"/>
    </row>
    <row r="291" spans="2:5">
      <c r="B291" s="43" t="s">
        <v>197</v>
      </c>
      <c r="C291" s="33">
        <v>232400.91</v>
      </c>
      <c r="D291" s="58">
        <v>0.55000000000000004</v>
      </c>
      <c r="E291" s="35"/>
    </row>
    <row r="292" spans="2:5">
      <c r="B292" s="43" t="s">
        <v>198</v>
      </c>
      <c r="C292" s="33">
        <v>59330.400000000001</v>
      </c>
      <c r="D292" s="58">
        <v>0.14000000000000001</v>
      </c>
      <c r="E292" s="35"/>
    </row>
    <row r="293" spans="2:5">
      <c r="B293" s="43" t="s">
        <v>199</v>
      </c>
      <c r="C293" s="33">
        <v>127074.23</v>
      </c>
      <c r="D293" s="58">
        <v>0.3</v>
      </c>
      <c r="E293" s="35"/>
    </row>
    <row r="294" spans="2:5">
      <c r="B294" s="43" t="s">
        <v>200</v>
      </c>
      <c r="C294" s="33">
        <v>7485.29</v>
      </c>
      <c r="D294" s="58">
        <v>0.02</v>
      </c>
      <c r="E294" s="35"/>
    </row>
    <row r="295" spans="2:5">
      <c r="B295" s="43" t="s">
        <v>201</v>
      </c>
      <c r="C295" s="43">
        <v>622.99</v>
      </c>
      <c r="D295" s="58">
        <v>0</v>
      </c>
      <c r="E295" s="35"/>
    </row>
    <row r="296" spans="2:5">
      <c r="B296" s="43" t="s">
        <v>202</v>
      </c>
      <c r="C296" s="33">
        <v>5342</v>
      </c>
      <c r="D296" s="58">
        <v>0.01</v>
      </c>
      <c r="E296" s="35"/>
    </row>
    <row r="297" spans="2:5">
      <c r="B297" s="43" t="s">
        <v>203</v>
      </c>
      <c r="C297" s="33">
        <v>401161.99</v>
      </c>
      <c r="D297" s="58">
        <v>0.95</v>
      </c>
      <c r="E297" s="35"/>
    </row>
    <row r="298" spans="2:5">
      <c r="B298" s="43" t="s">
        <v>204</v>
      </c>
      <c r="C298" s="33">
        <v>186912.49</v>
      </c>
      <c r="D298" s="58">
        <v>0.44</v>
      </c>
      <c r="E298" s="35"/>
    </row>
    <row r="299" spans="2:5">
      <c r="B299" s="43" t="s">
        <v>205</v>
      </c>
      <c r="C299" s="33">
        <v>65000</v>
      </c>
      <c r="D299" s="58">
        <v>0.15</v>
      </c>
      <c r="E299" s="35"/>
    </row>
    <row r="300" spans="2:5">
      <c r="B300" s="43" t="s">
        <v>206</v>
      </c>
      <c r="C300" s="33">
        <v>35684</v>
      </c>
      <c r="D300" s="58">
        <v>0.08</v>
      </c>
      <c r="E300" s="35"/>
    </row>
    <row r="301" spans="2:5">
      <c r="B301" s="43" t="s">
        <v>207</v>
      </c>
      <c r="C301" s="33">
        <v>167005.18</v>
      </c>
      <c r="D301" s="58">
        <v>0.39</v>
      </c>
      <c r="E301" s="35"/>
    </row>
    <row r="302" spans="2:5">
      <c r="B302" s="43" t="s">
        <v>208</v>
      </c>
      <c r="C302" s="33">
        <v>104726.19</v>
      </c>
      <c r="D302" s="58">
        <v>0.25</v>
      </c>
      <c r="E302" s="35"/>
    </row>
    <row r="303" spans="2:5">
      <c r="B303" s="43" t="s">
        <v>209</v>
      </c>
      <c r="C303" s="33">
        <v>16639.689999999999</v>
      </c>
      <c r="D303" s="58">
        <v>0.04</v>
      </c>
      <c r="E303" s="35"/>
    </row>
    <row r="304" spans="2:5">
      <c r="B304" s="43" t="s">
        <v>210</v>
      </c>
      <c r="C304" s="33">
        <v>65000</v>
      </c>
      <c r="D304" s="58">
        <v>0.15</v>
      </c>
      <c r="E304" s="35"/>
    </row>
    <row r="305" spans="2:5">
      <c r="B305" s="43" t="s">
        <v>211</v>
      </c>
      <c r="C305" s="33">
        <v>744884.64</v>
      </c>
      <c r="D305" s="58">
        <v>1.76</v>
      </c>
      <c r="E305" s="35"/>
    </row>
    <row r="306" spans="2:5">
      <c r="B306" s="43" t="s">
        <v>212</v>
      </c>
      <c r="C306" s="33">
        <v>485712.88</v>
      </c>
      <c r="D306" s="58">
        <v>1.1499999999999999</v>
      </c>
      <c r="E306" s="35"/>
    </row>
    <row r="307" spans="2:5">
      <c r="B307" s="43" t="s">
        <v>213</v>
      </c>
      <c r="C307" s="43">
        <v>336</v>
      </c>
      <c r="D307" s="58">
        <v>0</v>
      </c>
      <c r="E307" s="35"/>
    </row>
    <row r="308" spans="2:5">
      <c r="B308" s="43" t="s">
        <v>214</v>
      </c>
      <c r="C308" s="33">
        <v>66000</v>
      </c>
      <c r="D308" s="58">
        <v>0.16</v>
      </c>
      <c r="E308" s="35"/>
    </row>
    <row r="309" spans="2:5">
      <c r="B309" s="43" t="s">
        <v>215</v>
      </c>
      <c r="C309" s="33">
        <v>50112</v>
      </c>
      <c r="D309" s="58">
        <v>0.12</v>
      </c>
      <c r="E309" s="35"/>
    </row>
    <row r="310" spans="2:5">
      <c r="B310" s="43" t="s">
        <v>216</v>
      </c>
      <c r="C310" s="33">
        <v>550434.44999999995</v>
      </c>
      <c r="D310" s="58">
        <v>1.3</v>
      </c>
      <c r="E310" s="35"/>
    </row>
    <row r="311" spans="2:5">
      <c r="B311" s="43" t="s">
        <v>217</v>
      </c>
      <c r="C311" s="33">
        <v>33379.58</v>
      </c>
      <c r="D311" s="58">
        <v>0.08</v>
      </c>
      <c r="E311" s="35"/>
    </row>
    <row r="312" spans="2:5">
      <c r="B312" s="43" t="s">
        <v>218</v>
      </c>
      <c r="C312" s="33">
        <v>70361.78</v>
      </c>
      <c r="D312" s="58">
        <v>0.17</v>
      </c>
      <c r="E312" s="35"/>
    </row>
    <row r="313" spans="2:5">
      <c r="B313" s="43" t="s">
        <v>219</v>
      </c>
      <c r="C313" s="33">
        <v>42920</v>
      </c>
      <c r="D313" s="58">
        <v>0.1</v>
      </c>
      <c r="E313" s="35"/>
    </row>
    <row r="314" spans="2:5">
      <c r="B314" s="43" t="s">
        <v>220</v>
      </c>
      <c r="C314" s="33">
        <v>88000</v>
      </c>
      <c r="D314" s="58">
        <v>0.21</v>
      </c>
      <c r="E314" s="35"/>
    </row>
    <row r="315" spans="2:5">
      <c r="B315" s="43" t="s">
        <v>221</v>
      </c>
      <c r="C315" s="33">
        <v>36672.519999999997</v>
      </c>
      <c r="D315" s="58">
        <v>0.09</v>
      </c>
      <c r="E315" s="35"/>
    </row>
    <row r="316" spans="2:5">
      <c r="B316" s="43" t="s">
        <v>222</v>
      </c>
      <c r="C316" s="33">
        <v>56735.5</v>
      </c>
      <c r="D316" s="58">
        <v>0.13</v>
      </c>
      <c r="E316" s="35"/>
    </row>
    <row r="317" spans="2:5">
      <c r="B317" s="43" t="s">
        <v>223</v>
      </c>
      <c r="C317" s="33">
        <v>72506.009999999995</v>
      </c>
      <c r="D317" s="58">
        <v>0.17</v>
      </c>
      <c r="E317" s="35"/>
    </row>
    <row r="318" spans="2:5">
      <c r="B318" s="43" t="s">
        <v>224</v>
      </c>
      <c r="C318" s="33">
        <v>85110</v>
      </c>
      <c r="D318" s="58">
        <v>0.2</v>
      </c>
      <c r="E318" s="35"/>
    </row>
    <row r="319" spans="2:5">
      <c r="B319" s="43" t="s">
        <v>225</v>
      </c>
      <c r="C319" s="33">
        <v>3914293.58</v>
      </c>
      <c r="D319" s="58">
        <v>9.24</v>
      </c>
      <c r="E319" s="35"/>
    </row>
    <row r="320" spans="2:5">
      <c r="B320" s="43" t="s">
        <v>226</v>
      </c>
      <c r="C320" s="33">
        <v>24681.5</v>
      </c>
      <c r="D320" s="58">
        <v>0.06</v>
      </c>
      <c r="E320" s="35"/>
    </row>
    <row r="321" spans="2:7">
      <c r="B321" s="43" t="s">
        <v>227</v>
      </c>
      <c r="C321" s="33">
        <v>351187.74</v>
      </c>
      <c r="D321" s="58">
        <v>0.83</v>
      </c>
      <c r="E321" s="35"/>
    </row>
    <row r="322" spans="2:7">
      <c r="B322" s="43" t="s">
        <v>228</v>
      </c>
      <c r="C322" s="33">
        <v>881416</v>
      </c>
      <c r="D322" s="58">
        <v>2.08</v>
      </c>
      <c r="E322" s="35"/>
    </row>
    <row r="323" spans="2:7">
      <c r="B323" s="43" t="s">
        <v>229</v>
      </c>
      <c r="C323" s="33">
        <v>391000</v>
      </c>
      <c r="D323" s="58">
        <v>0.92</v>
      </c>
      <c r="E323" s="35"/>
    </row>
    <row r="324" spans="2:7">
      <c r="B324" s="43" t="s">
        <v>230</v>
      </c>
      <c r="C324" s="33">
        <v>33750</v>
      </c>
      <c r="D324" s="58">
        <v>0.08</v>
      </c>
      <c r="E324" s="35"/>
    </row>
    <row r="325" spans="2:7">
      <c r="B325" s="43" t="s">
        <v>231</v>
      </c>
      <c r="C325" s="33">
        <v>90000</v>
      </c>
      <c r="D325" s="58">
        <v>0.21</v>
      </c>
      <c r="E325" s="35">
        <v>0</v>
      </c>
    </row>
    <row r="326" spans="2:7">
      <c r="B326" s="43" t="s">
        <v>232</v>
      </c>
      <c r="C326" s="33">
        <v>189816.34</v>
      </c>
      <c r="D326" s="58">
        <v>0.45</v>
      </c>
      <c r="E326" s="35">
        <v>0</v>
      </c>
    </row>
    <row r="327" spans="2:7">
      <c r="B327" s="44" t="s">
        <v>233</v>
      </c>
      <c r="C327" s="106">
        <v>10633615.24</v>
      </c>
      <c r="D327" s="58">
        <v>25.11</v>
      </c>
      <c r="E327" s="35"/>
    </row>
    <row r="328" spans="2:7" ht="15.75" customHeight="1">
      <c r="C328" s="69">
        <f>SUM(C260:C327)</f>
        <v>42352491.449999996</v>
      </c>
      <c r="D328" s="107">
        <v>100</v>
      </c>
      <c r="E328" s="25"/>
    </row>
    <row r="331" spans="2:7">
      <c r="B331" s="18" t="s">
        <v>234</v>
      </c>
    </row>
    <row r="333" spans="2:7" ht="28.5" customHeight="1">
      <c r="B333" s="73" t="s">
        <v>235</v>
      </c>
      <c r="C333" s="74" t="s">
        <v>49</v>
      </c>
      <c r="D333" s="100" t="s">
        <v>50</v>
      </c>
      <c r="E333" s="100" t="s">
        <v>236</v>
      </c>
      <c r="F333" s="108" t="s">
        <v>10</v>
      </c>
      <c r="G333" s="74" t="s">
        <v>117</v>
      </c>
    </row>
    <row r="334" spans="2:7">
      <c r="B334" s="40" t="s">
        <v>237</v>
      </c>
      <c r="C334" s="34">
        <v>-78504269.969999999</v>
      </c>
      <c r="D334" s="34">
        <v>-74957537.560000002</v>
      </c>
      <c r="E334" s="34">
        <v>3546732.41</v>
      </c>
      <c r="F334" s="27">
        <v>0</v>
      </c>
      <c r="G334" s="109">
        <v>0</v>
      </c>
    </row>
    <row r="335" spans="2:7">
      <c r="B335" s="43" t="s">
        <v>238</v>
      </c>
      <c r="C335" s="33">
        <v>-675646.18</v>
      </c>
      <c r="D335" s="33">
        <v>-1102542.33</v>
      </c>
      <c r="E335" s="33">
        <v>-426896.15</v>
      </c>
      <c r="F335" s="29"/>
      <c r="G335" s="48"/>
    </row>
    <row r="336" spans="2:7">
      <c r="B336" s="43" t="s">
        <v>239</v>
      </c>
      <c r="C336" s="33">
        <v>-17648473.84</v>
      </c>
      <c r="D336" s="33">
        <v>-66319510.93</v>
      </c>
      <c r="E336" s="33">
        <v>-48671037.090000004</v>
      </c>
      <c r="F336" s="29"/>
      <c r="G336" s="48"/>
    </row>
    <row r="337" spans="2:7">
      <c r="B337" s="43" t="s">
        <v>240</v>
      </c>
      <c r="C337" s="33">
        <v>-1998471.97</v>
      </c>
      <c r="D337" s="43" t="s">
        <v>54</v>
      </c>
      <c r="E337" s="33">
        <v>1998471.97</v>
      </c>
      <c r="F337" s="29"/>
      <c r="G337" s="48"/>
    </row>
    <row r="338" spans="2:7">
      <c r="B338" s="43" t="s">
        <v>241</v>
      </c>
      <c r="C338" s="33">
        <v>-12608204.25</v>
      </c>
      <c r="D338" s="43" t="s">
        <v>54</v>
      </c>
      <c r="E338" s="33">
        <v>12608204.25</v>
      </c>
      <c r="F338" s="29"/>
      <c r="G338" s="48"/>
    </row>
    <row r="339" spans="2:7">
      <c r="B339" s="43" t="s">
        <v>242</v>
      </c>
      <c r="C339" s="33">
        <v>-23889440.170000002</v>
      </c>
      <c r="D339" s="43" t="s">
        <v>54</v>
      </c>
      <c r="E339" s="33">
        <v>23889440.170000002</v>
      </c>
      <c r="F339" s="29"/>
      <c r="G339" s="48"/>
    </row>
    <row r="340" spans="2:7">
      <c r="B340" s="43" t="s">
        <v>243</v>
      </c>
      <c r="C340" s="33">
        <v>-343651.72</v>
      </c>
      <c r="D340" s="43" t="s">
        <v>54</v>
      </c>
      <c r="E340" s="33">
        <v>343651.72</v>
      </c>
      <c r="F340" s="29"/>
      <c r="G340" s="48"/>
    </row>
    <row r="341" spans="2:7">
      <c r="B341" s="43" t="s">
        <v>244</v>
      </c>
      <c r="C341" s="33">
        <v>-1274026</v>
      </c>
      <c r="D341" s="33">
        <v>-3272497.97</v>
      </c>
      <c r="E341" s="33">
        <v>-1998471.97</v>
      </c>
      <c r="F341" s="29"/>
      <c r="G341" s="48"/>
    </row>
    <row r="342" spans="2:7">
      <c r="B342" s="43" t="s">
        <v>245</v>
      </c>
      <c r="C342" s="33">
        <v>-3228305.67</v>
      </c>
      <c r="D342" s="33">
        <v>-15836509.92</v>
      </c>
      <c r="E342" s="33">
        <v>-12608204.25</v>
      </c>
      <c r="F342" s="29"/>
      <c r="G342" s="48"/>
    </row>
    <row r="343" spans="2:7">
      <c r="B343" s="43" t="s">
        <v>246</v>
      </c>
      <c r="C343" s="33">
        <v>2708611.93</v>
      </c>
      <c r="D343" s="33">
        <v>-20680872.93</v>
      </c>
      <c r="E343" s="33">
        <v>-23389484.859999999</v>
      </c>
      <c r="F343" s="29"/>
      <c r="G343" s="48"/>
    </row>
    <row r="344" spans="2:7">
      <c r="B344" s="43" t="s">
        <v>247</v>
      </c>
      <c r="C344" s="33">
        <v>-51542200.5</v>
      </c>
      <c r="D344" s="33">
        <v>-51542200.5</v>
      </c>
      <c r="E344" s="43" t="s">
        <v>54</v>
      </c>
      <c r="F344" s="29"/>
      <c r="G344" s="48"/>
    </row>
    <row r="345" spans="2:7">
      <c r="B345" s="43" t="s">
        <v>248</v>
      </c>
      <c r="C345" s="33">
        <v>-16769731.35</v>
      </c>
      <c r="D345" s="33">
        <v>-17445377.530000001</v>
      </c>
      <c r="E345" s="33">
        <v>-675646.18</v>
      </c>
      <c r="F345" s="29"/>
      <c r="G345" s="48"/>
    </row>
    <row r="346" spans="2:7">
      <c r="B346" s="43" t="s">
        <v>249</v>
      </c>
      <c r="C346" s="33">
        <v>-2717790.57</v>
      </c>
      <c r="D346" s="33">
        <v>-17261908.210000001</v>
      </c>
      <c r="E346" s="33">
        <v>-14544117.640000001</v>
      </c>
      <c r="F346" s="29"/>
      <c r="G346" s="48"/>
    </row>
    <row r="347" spans="2:7">
      <c r="B347" s="43" t="s">
        <v>250</v>
      </c>
      <c r="C347" s="33">
        <v>-1823237.56</v>
      </c>
      <c r="D347" s="33">
        <v>-1823237.56</v>
      </c>
      <c r="E347" s="43" t="s">
        <v>54</v>
      </c>
      <c r="F347" s="29"/>
      <c r="G347" s="48"/>
    </row>
    <row r="348" spans="2:7">
      <c r="B348" s="43" t="s">
        <v>250</v>
      </c>
      <c r="C348" s="43" t="s">
        <v>54</v>
      </c>
      <c r="D348" s="33">
        <v>-343651.72</v>
      </c>
      <c r="E348" s="33">
        <v>-343651.72</v>
      </c>
      <c r="F348" s="29"/>
      <c r="G348" s="48"/>
    </row>
    <row r="349" spans="2:7">
      <c r="B349" s="44" t="s">
        <v>251</v>
      </c>
      <c r="C349" s="106">
        <v>363808.26</v>
      </c>
      <c r="D349" s="106">
        <v>363808.26</v>
      </c>
      <c r="E349" s="44" t="s">
        <v>54</v>
      </c>
      <c r="F349" s="31"/>
      <c r="G349" s="50"/>
    </row>
    <row r="350" spans="2:7" ht="19.5" customHeight="1">
      <c r="C350" s="69">
        <f>SUM(C334:C349)</f>
        <v>-209951029.55999997</v>
      </c>
      <c r="D350" s="69">
        <f>SUM(D334:D349)</f>
        <v>-270222038.90000004</v>
      </c>
      <c r="E350" s="69">
        <f>SUM(E334:E349)</f>
        <v>-60271009.340000004</v>
      </c>
      <c r="F350" s="69"/>
      <c r="G350" s="69"/>
    </row>
    <row r="352" spans="2:7">
      <c r="B352" s="110"/>
      <c r="C352" s="110"/>
      <c r="D352" s="110"/>
      <c r="E352" s="110"/>
      <c r="F352" s="110"/>
    </row>
    <row r="353" spans="2:6" ht="27" customHeight="1">
      <c r="B353" s="102" t="s">
        <v>252</v>
      </c>
      <c r="C353" s="103" t="s">
        <v>49</v>
      </c>
      <c r="D353" s="25" t="s">
        <v>50</v>
      </c>
      <c r="E353" s="25" t="s">
        <v>236</v>
      </c>
      <c r="F353" s="111" t="s">
        <v>117</v>
      </c>
    </row>
    <row r="354" spans="2:6">
      <c r="B354" s="112" t="s">
        <v>253</v>
      </c>
      <c r="C354" s="113">
        <v>3492611.76</v>
      </c>
      <c r="D354" s="113">
        <v>-21323385.27</v>
      </c>
      <c r="E354" s="114">
        <v>-24815997.030000001</v>
      </c>
      <c r="F354" s="27"/>
    </row>
    <row r="355" spans="2:6">
      <c r="B355" s="43" t="s">
        <v>254</v>
      </c>
      <c r="C355" s="33">
        <v>-107710.33</v>
      </c>
      <c r="D355" s="33">
        <v>-107710.33</v>
      </c>
      <c r="E355" s="58" t="s">
        <v>54</v>
      </c>
      <c r="F355" s="29"/>
    </row>
    <row r="356" spans="2:6">
      <c r="B356" s="43" t="s">
        <v>255</v>
      </c>
      <c r="C356" s="33">
        <v>-108298.26</v>
      </c>
      <c r="D356" s="33">
        <v>-108298.26</v>
      </c>
      <c r="E356" s="58" t="s">
        <v>54</v>
      </c>
      <c r="F356" s="29"/>
    </row>
    <row r="357" spans="2:6">
      <c r="B357" s="43" t="s">
        <v>256</v>
      </c>
      <c r="C357" s="33">
        <v>-46676.639999999999</v>
      </c>
      <c r="D357" s="33">
        <v>-46676.639999999999</v>
      </c>
      <c r="E357" s="58" t="s">
        <v>54</v>
      </c>
      <c r="F357" s="29"/>
    </row>
    <row r="358" spans="2:6">
      <c r="B358" s="43" t="s">
        <v>257</v>
      </c>
      <c r="C358" s="33">
        <v>-20561.72</v>
      </c>
      <c r="D358" s="33">
        <v>-20561.72</v>
      </c>
      <c r="E358" s="58" t="s">
        <v>54</v>
      </c>
      <c r="F358" s="29"/>
    </row>
    <row r="359" spans="2:6">
      <c r="B359" s="43" t="s">
        <v>258</v>
      </c>
      <c r="C359" s="33">
        <v>-2811.66</v>
      </c>
      <c r="D359" s="33">
        <v>-2811.66</v>
      </c>
      <c r="E359" s="58" t="s">
        <v>54</v>
      </c>
      <c r="F359" s="29"/>
    </row>
    <row r="360" spans="2:6">
      <c r="B360" s="43" t="s">
        <v>259</v>
      </c>
      <c r="C360" s="33">
        <v>-24657.62</v>
      </c>
      <c r="D360" s="33">
        <v>-24657.62</v>
      </c>
      <c r="E360" s="58" t="s">
        <v>54</v>
      </c>
      <c r="F360" s="29"/>
    </row>
    <row r="361" spans="2:6">
      <c r="B361" s="43" t="s">
        <v>260</v>
      </c>
      <c r="C361" s="33">
        <v>-39148.06</v>
      </c>
      <c r="D361" s="33">
        <v>-39148.06</v>
      </c>
      <c r="E361" s="58" t="s">
        <v>54</v>
      </c>
      <c r="F361" s="29"/>
    </row>
    <row r="362" spans="2:6">
      <c r="B362" s="43" t="s">
        <v>261</v>
      </c>
      <c r="C362" s="33">
        <v>13465877.470000001</v>
      </c>
      <c r="D362" s="33">
        <v>13465877.470000001</v>
      </c>
      <c r="E362" s="58" t="s">
        <v>54</v>
      </c>
      <c r="F362" s="29"/>
    </row>
    <row r="363" spans="2:6">
      <c r="B363" s="43" t="s">
        <v>262</v>
      </c>
      <c r="C363" s="33">
        <v>11552907.130000001</v>
      </c>
      <c r="D363" s="33">
        <v>11552907.130000001</v>
      </c>
      <c r="E363" s="58" t="s">
        <v>54</v>
      </c>
      <c r="F363" s="29"/>
    </row>
    <row r="364" spans="2:6">
      <c r="B364" s="43" t="s">
        <v>263</v>
      </c>
      <c r="C364" s="33">
        <v>8336543.54</v>
      </c>
      <c r="D364" s="33">
        <v>8336543.54</v>
      </c>
      <c r="E364" s="58" t="s">
        <v>54</v>
      </c>
      <c r="F364" s="29"/>
    </row>
    <row r="365" spans="2:6">
      <c r="B365" s="43" t="s">
        <v>264</v>
      </c>
      <c r="C365" s="33">
        <v>4613053.47</v>
      </c>
      <c r="D365" s="33">
        <v>4613053.47</v>
      </c>
      <c r="E365" s="41" t="s">
        <v>54</v>
      </c>
      <c r="F365" s="29"/>
    </row>
    <row r="366" spans="2:6">
      <c r="B366" s="43" t="s">
        <v>265</v>
      </c>
      <c r="C366" s="33">
        <v>20980851.16</v>
      </c>
      <c r="D366" s="33">
        <v>20980851.16</v>
      </c>
      <c r="E366" s="41" t="s">
        <v>54</v>
      </c>
      <c r="F366" s="29"/>
    </row>
    <row r="367" spans="2:6">
      <c r="B367" s="43" t="s">
        <v>266</v>
      </c>
      <c r="C367" s="33">
        <v>36303265.119999997</v>
      </c>
      <c r="D367" s="33">
        <v>36405627.539999999</v>
      </c>
      <c r="E367" s="41">
        <v>102362.42</v>
      </c>
      <c r="F367" s="29"/>
    </row>
    <row r="368" spans="2:6">
      <c r="B368" s="43" t="s">
        <v>267</v>
      </c>
      <c r="C368" s="33">
        <v>21685168.989999998</v>
      </c>
      <c r="D368" s="33">
        <v>21855261.420000002</v>
      </c>
      <c r="E368" s="41">
        <v>170092.43</v>
      </c>
      <c r="F368" s="29"/>
    </row>
    <row r="369" spans="2:6">
      <c r="B369" s="43" t="s">
        <v>268</v>
      </c>
      <c r="C369" s="33">
        <v>41334828.140000001</v>
      </c>
      <c r="D369" s="33">
        <v>41528325.399999999</v>
      </c>
      <c r="E369" s="41">
        <v>193497.26</v>
      </c>
      <c r="F369" s="29"/>
    </row>
    <row r="370" spans="2:6">
      <c r="B370" s="43" t="s">
        <v>269</v>
      </c>
      <c r="C370" s="33">
        <v>27761064.309999999</v>
      </c>
      <c r="D370" s="33">
        <v>28028254.710000001</v>
      </c>
      <c r="E370" s="41">
        <v>267190.40000000002</v>
      </c>
      <c r="F370" s="29"/>
    </row>
    <row r="371" spans="2:6">
      <c r="B371" s="43" t="s">
        <v>270</v>
      </c>
      <c r="C371" s="33">
        <v>18416508.890000001</v>
      </c>
      <c r="D371" s="33">
        <v>22083160.460000001</v>
      </c>
      <c r="E371" s="41">
        <v>3666651.57</v>
      </c>
      <c r="F371" s="29"/>
    </row>
    <row r="372" spans="2:6">
      <c r="B372" s="43" t="s">
        <v>271</v>
      </c>
      <c r="C372" s="43" t="s">
        <v>54</v>
      </c>
      <c r="D372" s="33">
        <v>8875743.1099999994</v>
      </c>
      <c r="E372" s="41">
        <v>8875743.1099999994</v>
      </c>
      <c r="F372" s="29"/>
    </row>
    <row r="373" spans="2:6">
      <c r="B373" s="43" t="s">
        <v>272</v>
      </c>
      <c r="C373" s="33">
        <v>-17228132.489999998</v>
      </c>
      <c r="D373" s="33">
        <v>-17228132.489999998</v>
      </c>
      <c r="E373" s="58" t="s">
        <v>54</v>
      </c>
      <c r="F373" s="29"/>
    </row>
    <row r="374" spans="2:6">
      <c r="B374" s="43" t="s">
        <v>273</v>
      </c>
      <c r="C374" s="33">
        <v>-29585054.57</v>
      </c>
      <c r="D374" s="33">
        <v>-32646180.420000002</v>
      </c>
      <c r="E374" s="41">
        <v>-3061125.85</v>
      </c>
      <c r="F374" s="29"/>
    </row>
    <row r="375" spans="2:6">
      <c r="B375" s="43" t="s">
        <v>274</v>
      </c>
      <c r="C375" s="33">
        <v>-72602104.680000007</v>
      </c>
      <c r="D375" s="33">
        <v>-72602104.680000007</v>
      </c>
      <c r="E375" s="41" t="s">
        <v>54</v>
      </c>
      <c r="F375" s="29"/>
    </row>
    <row r="376" spans="2:6">
      <c r="B376" s="43" t="s">
        <v>275</v>
      </c>
      <c r="C376" s="33">
        <v>-114844716.95999999</v>
      </c>
      <c r="D376" s="33">
        <v>-114844716.95999999</v>
      </c>
      <c r="E376" s="41" t="s">
        <v>54</v>
      </c>
      <c r="F376" s="29"/>
    </row>
    <row r="377" spans="2:6">
      <c r="B377" s="43" t="s">
        <v>276</v>
      </c>
      <c r="C377" s="33">
        <v>-188956.52</v>
      </c>
      <c r="D377" s="33">
        <v>-188956.52</v>
      </c>
      <c r="E377" s="58" t="s">
        <v>54</v>
      </c>
      <c r="F377" s="29"/>
    </row>
    <row r="378" spans="2:6">
      <c r="B378" s="43" t="s">
        <v>277</v>
      </c>
      <c r="C378" s="43" t="s">
        <v>54</v>
      </c>
      <c r="D378" s="33">
        <v>-2153843.73</v>
      </c>
      <c r="E378" s="58">
        <v>-2153843.73</v>
      </c>
      <c r="F378" s="29"/>
    </row>
    <row r="379" spans="2:6">
      <c r="B379" s="43" t="s">
        <v>278</v>
      </c>
      <c r="C379" s="43" t="s">
        <v>54</v>
      </c>
      <c r="D379" s="33">
        <v>-508643.46</v>
      </c>
      <c r="E379" s="58">
        <v>-508643.46</v>
      </c>
      <c r="F379" s="29"/>
    </row>
    <row r="380" spans="2:6">
      <c r="B380" s="43" t="s">
        <v>279</v>
      </c>
      <c r="C380" s="33">
        <v>5470062.54</v>
      </c>
      <c r="D380" s="33">
        <v>9074374.0500000007</v>
      </c>
      <c r="E380" s="41">
        <v>3604311.51</v>
      </c>
      <c r="F380" s="29"/>
    </row>
    <row r="381" spans="2:6">
      <c r="B381" s="43" t="s">
        <v>280</v>
      </c>
      <c r="C381" s="33">
        <v>64605890.049999997</v>
      </c>
      <c r="D381" s="33">
        <v>64605890.049999997</v>
      </c>
      <c r="E381" s="41" t="s">
        <v>54</v>
      </c>
      <c r="F381" s="29"/>
    </row>
    <row r="382" spans="2:6">
      <c r="B382" s="43" t="s">
        <v>281</v>
      </c>
      <c r="C382" s="33">
        <v>-61064645.700000003</v>
      </c>
      <c r="D382" s="33">
        <v>-61564601.009999998</v>
      </c>
      <c r="E382" s="41">
        <v>-499955.31</v>
      </c>
      <c r="F382" s="29"/>
    </row>
    <row r="383" spans="2:6">
      <c r="B383" s="43" t="s">
        <v>282</v>
      </c>
      <c r="C383" s="33">
        <v>-9011306.8900000006</v>
      </c>
      <c r="D383" s="33">
        <v>-12115663.09</v>
      </c>
      <c r="E383" s="41">
        <v>-3104356.2</v>
      </c>
      <c r="F383" s="29"/>
    </row>
    <row r="384" spans="2:6">
      <c r="B384" s="65" t="s">
        <v>283</v>
      </c>
      <c r="C384" s="67">
        <f>SUM(C355:C383)</f>
        <v>-30348761.290000007</v>
      </c>
      <c r="D384" s="67">
        <f>SUM(D355:D383)</f>
        <v>-22796837.140000019</v>
      </c>
      <c r="E384" s="68">
        <f>SUM(E355:E383)</f>
        <v>7551924.1499999994</v>
      </c>
      <c r="F384" s="29"/>
    </row>
    <row r="385" spans="2:6" ht="20.25" customHeight="1">
      <c r="C385" s="69">
        <f>SUM(C354,C384)</f>
        <v>-26856149.530000009</v>
      </c>
      <c r="D385" s="69">
        <f>SUM(D354,D384)</f>
        <v>-44120222.410000019</v>
      </c>
      <c r="E385" s="55"/>
      <c r="F385" s="56"/>
    </row>
    <row r="387" spans="2:6">
      <c r="B387" s="18" t="s">
        <v>284</v>
      </c>
    </row>
    <row r="389" spans="2:6" ht="30.75" customHeight="1">
      <c r="B389" s="102" t="s">
        <v>285</v>
      </c>
      <c r="C389" s="103" t="s">
        <v>49</v>
      </c>
      <c r="D389" s="25" t="s">
        <v>50</v>
      </c>
      <c r="E389" s="25" t="s">
        <v>51</v>
      </c>
    </row>
    <row r="390" spans="2:6">
      <c r="B390" s="40" t="s">
        <v>286</v>
      </c>
      <c r="C390" s="41">
        <v>11457.77</v>
      </c>
      <c r="D390" s="34">
        <v>2950.25</v>
      </c>
      <c r="E390" s="34">
        <v>-8507.52</v>
      </c>
    </row>
    <row r="391" spans="2:6">
      <c r="B391" s="60" t="s">
        <v>287</v>
      </c>
      <c r="C391" s="61">
        <f>SUM(C390)</f>
        <v>11457.77</v>
      </c>
      <c r="D391" s="62">
        <f>SUM(D390)</f>
        <v>2950.25</v>
      </c>
      <c r="E391" s="62">
        <f>SUM(E390)</f>
        <v>-8507.52</v>
      </c>
    </row>
    <row r="392" spans="2:6">
      <c r="B392" s="43" t="s">
        <v>288</v>
      </c>
      <c r="C392" s="41">
        <v>4355.1000000000004</v>
      </c>
      <c r="D392" s="33">
        <v>18070.22</v>
      </c>
      <c r="E392" s="33">
        <v>13715.12</v>
      </c>
    </row>
    <row r="393" spans="2:6">
      <c r="B393" s="43" t="s">
        <v>289</v>
      </c>
      <c r="C393" s="41">
        <v>13897.23</v>
      </c>
      <c r="D393" s="33">
        <v>13027.23</v>
      </c>
      <c r="E393" s="43">
        <v>-870</v>
      </c>
    </row>
    <row r="394" spans="2:6">
      <c r="B394" s="43" t="s">
        <v>290</v>
      </c>
      <c r="C394" s="41">
        <v>8366.68</v>
      </c>
      <c r="D394" s="33">
        <v>8366.68</v>
      </c>
      <c r="E394" s="43" t="s">
        <v>54</v>
      </c>
    </row>
    <row r="395" spans="2:6">
      <c r="B395" s="43" t="s">
        <v>291</v>
      </c>
      <c r="C395" s="41">
        <v>14853321.74</v>
      </c>
      <c r="D395" s="33">
        <v>15410620.890000001</v>
      </c>
      <c r="E395" s="33">
        <v>557299.15</v>
      </c>
    </row>
    <row r="396" spans="2:6">
      <c r="B396" s="43" t="s">
        <v>292</v>
      </c>
      <c r="C396" s="41">
        <v>25345399.940000001</v>
      </c>
      <c r="D396" s="33">
        <v>57874606.009999998</v>
      </c>
      <c r="E396" s="33">
        <v>32529206.07</v>
      </c>
    </row>
    <row r="397" spans="2:6">
      <c r="B397" s="43" t="s">
        <v>293</v>
      </c>
      <c r="C397" s="41">
        <v>313950.09999999998</v>
      </c>
      <c r="D397" s="33">
        <v>318839.03000000003</v>
      </c>
      <c r="E397" s="33">
        <v>4888.93</v>
      </c>
    </row>
    <row r="398" spans="2:6">
      <c r="B398" s="43" t="s">
        <v>294</v>
      </c>
      <c r="C398" s="41">
        <v>10443927.25</v>
      </c>
      <c r="D398" s="33">
        <v>10070734.77</v>
      </c>
      <c r="E398" s="33">
        <v>-373192.48</v>
      </c>
    </row>
    <row r="399" spans="2:6">
      <c r="B399" s="43" t="s">
        <v>295</v>
      </c>
      <c r="C399" s="41">
        <v>12519.1</v>
      </c>
      <c r="D399" s="33">
        <v>12714.05</v>
      </c>
      <c r="E399" s="43">
        <v>194.95</v>
      </c>
    </row>
    <row r="400" spans="2:6">
      <c r="B400" s="43" t="s">
        <v>296</v>
      </c>
      <c r="C400" s="41">
        <v>1445363.93</v>
      </c>
      <c r="D400" s="33">
        <v>1189041.67</v>
      </c>
      <c r="E400" s="33">
        <v>-256322.26</v>
      </c>
    </row>
    <row r="401" spans="2:5">
      <c r="B401" s="43" t="s">
        <v>297</v>
      </c>
      <c r="C401" s="41">
        <v>1299654.02</v>
      </c>
      <c r="D401" s="33">
        <v>1320245.83</v>
      </c>
      <c r="E401" s="33">
        <v>20591.810000000001</v>
      </c>
    </row>
    <row r="402" spans="2:5">
      <c r="B402" s="43" t="s">
        <v>298</v>
      </c>
      <c r="C402" s="58">
        <v>2.66</v>
      </c>
      <c r="D402" s="43" t="s">
        <v>54</v>
      </c>
      <c r="E402" s="43">
        <v>-2.66</v>
      </c>
    </row>
    <row r="403" spans="2:5">
      <c r="B403" s="43" t="s">
        <v>299</v>
      </c>
      <c r="C403" s="41">
        <v>123255.74</v>
      </c>
      <c r="D403" s="43" t="s">
        <v>54</v>
      </c>
      <c r="E403" s="33">
        <v>-123255.74</v>
      </c>
    </row>
    <row r="404" spans="2:5">
      <c r="B404" s="43" t="s">
        <v>300</v>
      </c>
      <c r="C404" s="58">
        <v>92.43</v>
      </c>
      <c r="D404" s="43" t="s">
        <v>54</v>
      </c>
      <c r="E404" s="43">
        <v>-92.43</v>
      </c>
    </row>
    <row r="405" spans="2:5">
      <c r="B405" s="43" t="s">
        <v>301</v>
      </c>
      <c r="C405" s="41">
        <v>22414.92</v>
      </c>
      <c r="D405" s="33">
        <v>22420.52</v>
      </c>
      <c r="E405" s="43">
        <v>5.6</v>
      </c>
    </row>
    <row r="406" spans="2:5">
      <c r="B406" s="43" t="s">
        <v>302</v>
      </c>
      <c r="C406" s="41">
        <v>2989845.53</v>
      </c>
      <c r="D406" s="43" t="s">
        <v>54</v>
      </c>
      <c r="E406" s="33">
        <v>-2989845.53</v>
      </c>
    </row>
    <row r="407" spans="2:5">
      <c r="B407" s="43" t="s">
        <v>303</v>
      </c>
      <c r="C407" s="41">
        <v>515431.28</v>
      </c>
      <c r="D407" s="33">
        <v>520241.44</v>
      </c>
      <c r="E407" s="33">
        <v>4810.16</v>
      </c>
    </row>
    <row r="408" spans="2:5">
      <c r="B408" s="43" t="s">
        <v>304</v>
      </c>
      <c r="C408" s="41">
        <v>14809.74</v>
      </c>
      <c r="D408" s="33">
        <v>27403.18</v>
      </c>
      <c r="E408" s="33">
        <v>12593.44</v>
      </c>
    </row>
    <row r="409" spans="2:5">
      <c r="B409" s="43" t="s">
        <v>305</v>
      </c>
      <c r="C409" s="41">
        <v>140431.18</v>
      </c>
      <c r="D409" s="33">
        <v>140699.28</v>
      </c>
      <c r="E409" s="43">
        <v>268.10000000000002</v>
      </c>
    </row>
    <row r="410" spans="2:5">
      <c r="B410" s="43" t="s">
        <v>306</v>
      </c>
      <c r="C410" s="41">
        <v>633424.93999999994</v>
      </c>
      <c r="D410" s="43" t="s">
        <v>54</v>
      </c>
      <c r="E410" s="33">
        <v>-633424.93999999994</v>
      </c>
    </row>
    <row r="411" spans="2:5">
      <c r="B411" s="43" t="s">
        <v>307</v>
      </c>
      <c r="C411" s="41">
        <v>21716.01</v>
      </c>
      <c r="D411" s="33">
        <v>21884.54</v>
      </c>
      <c r="E411" s="43">
        <v>168.53</v>
      </c>
    </row>
    <row r="412" spans="2:5">
      <c r="B412" s="43" t="s">
        <v>308</v>
      </c>
      <c r="C412" s="41">
        <v>1016318.69</v>
      </c>
      <c r="D412" s="33">
        <v>1024205.86</v>
      </c>
      <c r="E412" s="33">
        <v>7887.17</v>
      </c>
    </row>
    <row r="413" spans="2:5">
      <c r="B413" s="43" t="s">
        <v>309</v>
      </c>
      <c r="C413" s="41">
        <v>935738.92</v>
      </c>
      <c r="D413" s="33">
        <v>25377.43</v>
      </c>
      <c r="E413" s="33">
        <v>-910361.49</v>
      </c>
    </row>
    <row r="414" spans="2:5">
      <c r="B414" s="43" t="s">
        <v>310</v>
      </c>
      <c r="C414" s="41">
        <v>93181.43</v>
      </c>
      <c r="D414" s="33">
        <v>93726.080000000002</v>
      </c>
      <c r="E414" s="43">
        <v>544.65</v>
      </c>
    </row>
    <row r="415" spans="2:5">
      <c r="B415" s="43" t="s">
        <v>311</v>
      </c>
      <c r="C415" s="41">
        <v>4246.96</v>
      </c>
      <c r="D415" s="33">
        <v>4271.8599999999997</v>
      </c>
      <c r="E415" s="43">
        <v>24.9</v>
      </c>
    </row>
    <row r="416" spans="2:5">
      <c r="B416" s="65" t="s">
        <v>312</v>
      </c>
      <c r="C416" s="66">
        <f>SUM(C392:C415)</f>
        <v>60251665.520000003</v>
      </c>
      <c r="D416" s="67">
        <f>SUM(D392:D415)</f>
        <v>88116496.570000008</v>
      </c>
      <c r="E416" s="67">
        <f>SUM(E392:E415)</f>
        <v>27864831.050000001</v>
      </c>
    </row>
    <row r="417" spans="2:7" ht="21.75" customHeight="1">
      <c r="C417" s="69">
        <f>SUM(C416,C391)</f>
        <v>60263123.290000007</v>
      </c>
      <c r="D417" s="69">
        <f>SUM(D416,D391)</f>
        <v>88119446.820000008</v>
      </c>
      <c r="E417" s="69">
        <f>SUM(E416,E391)</f>
        <v>27856323.530000001</v>
      </c>
    </row>
    <row r="420" spans="2:7" ht="24" customHeight="1">
      <c r="B420" s="102" t="s">
        <v>313</v>
      </c>
      <c r="C420" s="103" t="s">
        <v>51</v>
      </c>
      <c r="D420" s="25" t="s">
        <v>314</v>
      </c>
      <c r="E420" s="10"/>
    </row>
    <row r="421" spans="2:7">
      <c r="B421" s="40" t="s">
        <v>315</v>
      </c>
      <c r="C421" s="41">
        <v>806890.83</v>
      </c>
      <c r="D421" s="27"/>
      <c r="E421" s="46"/>
    </row>
    <row r="422" spans="2:7">
      <c r="B422" s="43" t="s">
        <v>315</v>
      </c>
      <c r="C422" s="41">
        <v>7428573.5599999996</v>
      </c>
      <c r="D422" s="29"/>
      <c r="E422" s="46"/>
    </row>
    <row r="423" spans="2:7">
      <c r="B423" s="60" t="s">
        <v>316</v>
      </c>
      <c r="C423" s="62">
        <f>SUM(C421:C422)</f>
        <v>8235464.3899999997</v>
      </c>
      <c r="D423" s="29"/>
      <c r="E423" s="46"/>
    </row>
    <row r="424" spans="2:7">
      <c r="B424" s="43" t="s">
        <v>317</v>
      </c>
      <c r="C424" s="41">
        <v>257330.26</v>
      </c>
      <c r="D424" s="29"/>
      <c r="E424" s="46"/>
    </row>
    <row r="425" spans="2:7">
      <c r="B425" s="43" t="s">
        <v>318</v>
      </c>
      <c r="C425" s="41">
        <v>41338.959999999999</v>
      </c>
      <c r="D425" s="29"/>
      <c r="E425" s="46"/>
    </row>
    <row r="426" spans="2:7">
      <c r="B426" s="43" t="s">
        <v>319</v>
      </c>
      <c r="C426" s="41">
        <v>7609.6</v>
      </c>
      <c r="D426" s="29"/>
      <c r="E426" s="46"/>
    </row>
    <row r="427" spans="2:7">
      <c r="B427" s="43" t="s">
        <v>320</v>
      </c>
      <c r="C427" s="41">
        <v>-3546732.41</v>
      </c>
      <c r="D427" s="29"/>
      <c r="E427" s="46"/>
      <c r="F427" s="10"/>
      <c r="G427" s="10"/>
    </row>
    <row r="428" spans="2:7">
      <c r="B428" s="65" t="s">
        <v>321</v>
      </c>
      <c r="C428" s="67">
        <f>SUM(C424:C427)</f>
        <v>-3240453.5900000003</v>
      </c>
      <c r="D428" s="31"/>
      <c r="E428" s="46"/>
      <c r="F428" s="10"/>
      <c r="G428" s="10"/>
    </row>
    <row r="429" spans="2:7" ht="18" customHeight="1">
      <c r="C429" s="69">
        <f>SUM(C428,C423)</f>
        <v>4995010.7999999989</v>
      </c>
      <c r="D429" s="25"/>
      <c r="E429" s="10"/>
      <c r="F429" s="10"/>
      <c r="G429" s="10"/>
    </row>
    <row r="430" spans="2:7">
      <c r="F430" s="10"/>
      <c r="G430" s="10"/>
    </row>
    <row r="431" spans="2:7">
      <c r="F431" s="10"/>
      <c r="G431" s="10"/>
    </row>
    <row r="432" spans="2:7">
      <c r="F432" s="10"/>
      <c r="G432" s="10"/>
    </row>
    <row r="433" spans="2:7">
      <c r="B433" s="18" t="s">
        <v>322</v>
      </c>
      <c r="F433" s="10"/>
      <c r="G433" s="10"/>
    </row>
    <row r="434" spans="2:7" ht="12" customHeight="1">
      <c r="B434" s="18" t="s">
        <v>323</v>
      </c>
      <c r="F434" s="10"/>
      <c r="G434" s="10"/>
    </row>
    <row r="435" spans="2:7">
      <c r="B435" s="115"/>
      <c r="C435" s="115"/>
      <c r="D435" s="115"/>
      <c r="E435" s="115"/>
      <c r="F435" s="10"/>
      <c r="G435" s="10"/>
    </row>
    <row r="436" spans="2:7">
      <c r="B436" s="58"/>
      <c r="C436" s="58"/>
      <c r="D436" s="58"/>
      <c r="E436" s="58"/>
      <c r="F436" s="10"/>
      <c r="G436" s="10"/>
    </row>
    <row r="437" spans="2:7">
      <c r="B437" s="116" t="s">
        <v>324</v>
      </c>
      <c r="C437" s="117"/>
      <c r="D437" s="117"/>
      <c r="E437" s="118"/>
      <c r="F437" s="10"/>
      <c r="G437" s="10"/>
    </row>
    <row r="438" spans="2:7">
      <c r="B438" s="119" t="s">
        <v>325</v>
      </c>
      <c r="C438" s="120"/>
      <c r="D438" s="120"/>
      <c r="E438" s="121"/>
      <c r="F438" s="10"/>
      <c r="G438" s="122"/>
    </row>
    <row r="439" spans="2:7">
      <c r="B439" s="123" t="s">
        <v>326</v>
      </c>
      <c r="C439" s="124"/>
      <c r="D439" s="124"/>
      <c r="E439" s="125"/>
      <c r="F439" s="10"/>
      <c r="G439" s="122"/>
    </row>
    <row r="440" spans="2:7">
      <c r="B440" s="126" t="s">
        <v>327</v>
      </c>
      <c r="C440" s="127"/>
      <c r="E440" s="128">
        <v>131097926.38</v>
      </c>
      <c r="F440" s="10"/>
      <c r="G440" s="122"/>
    </row>
    <row r="441" spans="2:7">
      <c r="B441" s="129"/>
      <c r="C441" s="129"/>
      <c r="D441" s="10"/>
      <c r="F441" s="10"/>
      <c r="G441" s="122"/>
    </row>
    <row r="442" spans="2:7">
      <c r="B442" s="130" t="s">
        <v>328</v>
      </c>
      <c r="C442" s="130"/>
      <c r="D442" s="131"/>
      <c r="E442" s="132">
        <f>SUM(D442:D447)</f>
        <v>3.6</v>
      </c>
      <c r="F442" s="10"/>
      <c r="G442" s="10"/>
    </row>
    <row r="443" spans="2:7">
      <c r="B443" s="133" t="s">
        <v>329</v>
      </c>
      <c r="C443" s="133"/>
      <c r="D443" s="134">
        <v>0</v>
      </c>
      <c r="E443" s="135"/>
      <c r="F443" s="10"/>
      <c r="G443" s="10"/>
    </row>
    <row r="444" spans="2:7">
      <c r="B444" s="133" t="s">
        <v>330</v>
      </c>
      <c r="C444" s="133"/>
      <c r="D444" s="134">
        <v>0</v>
      </c>
      <c r="E444" s="135"/>
      <c r="F444" s="10"/>
      <c r="G444" s="10"/>
    </row>
    <row r="445" spans="2:7">
      <c r="B445" s="133" t="s">
        <v>331</v>
      </c>
      <c r="C445" s="133"/>
      <c r="D445" s="134">
        <v>0</v>
      </c>
      <c r="E445" s="135"/>
      <c r="F445" s="10"/>
      <c r="G445" s="10"/>
    </row>
    <row r="446" spans="2:7">
      <c r="B446" s="133" t="s">
        <v>332</v>
      </c>
      <c r="C446" s="133"/>
      <c r="D446" s="134">
        <v>0</v>
      </c>
      <c r="E446" s="135"/>
      <c r="F446" s="10"/>
      <c r="G446" s="10"/>
    </row>
    <row r="447" spans="2:7">
      <c r="B447" s="136" t="s">
        <v>333</v>
      </c>
      <c r="C447" s="137"/>
      <c r="D447" s="134">
        <v>3.6</v>
      </c>
      <c r="E447" s="135"/>
      <c r="F447" s="10"/>
      <c r="G447" s="10"/>
    </row>
    <row r="448" spans="2:7">
      <c r="B448" s="129"/>
      <c r="C448" s="129"/>
      <c r="D448" s="10"/>
      <c r="F448" s="10"/>
      <c r="G448" s="10"/>
    </row>
    <row r="449" spans="2:7">
      <c r="B449" s="130" t="s">
        <v>334</v>
      </c>
      <c r="C449" s="130"/>
      <c r="D449" s="131"/>
      <c r="E449" s="132">
        <f>SUM(D449:D453)</f>
        <v>67422053.260000005</v>
      </c>
      <c r="F449" s="10"/>
      <c r="G449" s="10"/>
    </row>
    <row r="450" spans="2:7">
      <c r="B450" s="133" t="s">
        <v>335</v>
      </c>
      <c r="C450" s="133"/>
      <c r="D450" s="134">
        <v>0</v>
      </c>
      <c r="E450" s="135"/>
      <c r="F450" s="10"/>
      <c r="G450" s="10"/>
    </row>
    <row r="451" spans="2:7">
      <c r="B451" s="133" t="s">
        <v>336</v>
      </c>
      <c r="C451" s="133"/>
      <c r="D451" s="134">
        <v>0</v>
      </c>
      <c r="E451" s="135"/>
      <c r="F451" s="10"/>
      <c r="G451" s="10"/>
    </row>
    <row r="452" spans="2:7">
      <c r="B452" s="133" t="s">
        <v>337</v>
      </c>
      <c r="C452" s="133"/>
      <c r="D452" s="134">
        <v>0</v>
      </c>
      <c r="E452" s="135"/>
      <c r="F452" s="10"/>
      <c r="G452" s="10"/>
    </row>
    <row r="453" spans="2:7">
      <c r="B453" s="138" t="s">
        <v>338</v>
      </c>
      <c r="C453" s="139"/>
      <c r="D453" s="134">
        <f>1102542.33+66319510.93</f>
        <v>67422053.260000005</v>
      </c>
      <c r="E453" s="140"/>
      <c r="F453" s="10"/>
      <c r="G453" s="10"/>
    </row>
    <row r="454" spans="2:7">
      <c r="B454" s="129"/>
      <c r="C454" s="129"/>
      <c r="D454" s="2" t="s">
        <v>339</v>
      </c>
      <c r="F454" s="10"/>
      <c r="G454" s="10"/>
    </row>
    <row r="455" spans="2:7">
      <c r="B455" s="141" t="s">
        <v>340</v>
      </c>
      <c r="C455" s="141"/>
      <c r="E455" s="142">
        <f>+E440+E442-E449</f>
        <v>63675876.719999984</v>
      </c>
      <c r="F455" s="10"/>
      <c r="G455" s="122"/>
    </row>
    <row r="456" spans="2:7">
      <c r="B456" s="58"/>
      <c r="C456" s="58"/>
      <c r="D456" s="58"/>
      <c r="E456" s="58"/>
      <c r="F456" s="10"/>
      <c r="G456" s="10"/>
    </row>
    <row r="457" spans="2:7">
      <c r="B457" s="58"/>
      <c r="C457" s="58"/>
      <c r="D457" s="58"/>
      <c r="E457" s="58"/>
      <c r="F457" s="10"/>
      <c r="G457" s="10"/>
    </row>
    <row r="458" spans="2:7">
      <c r="B458" s="116" t="s">
        <v>341</v>
      </c>
      <c r="C458" s="117"/>
      <c r="D458" s="117"/>
      <c r="E458" s="118"/>
      <c r="F458" s="10"/>
      <c r="G458" s="10"/>
    </row>
    <row r="459" spans="2:7">
      <c r="B459" s="119" t="s">
        <v>325</v>
      </c>
      <c r="C459" s="120"/>
      <c r="D459" s="120"/>
      <c r="E459" s="121"/>
      <c r="F459" s="10"/>
      <c r="G459" s="10"/>
    </row>
    <row r="460" spans="2:7">
      <c r="B460" s="123" t="s">
        <v>326</v>
      </c>
      <c r="C460" s="124"/>
      <c r="D460" s="124"/>
      <c r="E460" s="125"/>
      <c r="F460" s="10"/>
      <c r="G460" s="10"/>
    </row>
    <row r="461" spans="2:7">
      <c r="B461" s="126" t="s">
        <v>342</v>
      </c>
      <c r="C461" s="127"/>
      <c r="E461" s="142">
        <v>59682908.329999998</v>
      </c>
      <c r="F461" s="10"/>
      <c r="G461" s="10"/>
    </row>
    <row r="462" spans="2:7">
      <c r="B462" s="129"/>
      <c r="C462" s="129"/>
      <c r="F462" s="10"/>
      <c r="G462" s="10"/>
    </row>
    <row r="463" spans="2:7">
      <c r="B463" s="143" t="s">
        <v>343</v>
      </c>
      <c r="C463" s="143"/>
      <c r="D463" s="131"/>
      <c r="E463" s="132">
        <f>SUM(D463:D480)</f>
        <v>27964032.119999997</v>
      </c>
      <c r="F463" s="10"/>
      <c r="G463" s="10"/>
    </row>
    <row r="464" spans="2:7">
      <c r="B464" s="133" t="s">
        <v>344</v>
      </c>
      <c r="C464" s="133"/>
      <c r="D464" s="134">
        <v>257330.26</v>
      </c>
      <c r="E464" s="144"/>
      <c r="F464" s="10"/>
      <c r="G464" s="10"/>
    </row>
    <row r="465" spans="2:8">
      <c r="B465" s="133" t="s">
        <v>345</v>
      </c>
      <c r="C465" s="133"/>
      <c r="D465" s="134">
        <v>0</v>
      </c>
      <c r="E465" s="144"/>
      <c r="F465" s="10"/>
      <c r="G465" s="10"/>
    </row>
    <row r="466" spans="2:8">
      <c r="B466" s="133" t="s">
        <v>346</v>
      </c>
      <c r="C466" s="133"/>
      <c r="D466" s="134">
        <v>41338.959999999999</v>
      </c>
      <c r="E466" s="144"/>
      <c r="F466" s="10"/>
      <c r="G466" s="10"/>
    </row>
    <row r="467" spans="2:8">
      <c r="B467" s="133" t="s">
        <v>347</v>
      </c>
      <c r="C467" s="133"/>
      <c r="D467" s="134">
        <v>0</v>
      </c>
      <c r="E467" s="144"/>
      <c r="F467" s="10"/>
      <c r="G467" s="10"/>
    </row>
    <row r="468" spans="2:8">
      <c r="B468" s="133" t="s">
        <v>348</v>
      </c>
      <c r="C468" s="133"/>
      <c r="D468" s="134">
        <v>0</v>
      </c>
      <c r="E468" s="144"/>
      <c r="F468" s="10"/>
      <c r="G468" s="122"/>
    </row>
    <row r="469" spans="2:8">
      <c r="B469" s="133" t="s">
        <v>349</v>
      </c>
      <c r="C469" s="133"/>
      <c r="D469" s="134">
        <v>7609.6</v>
      </c>
      <c r="E469" s="144"/>
      <c r="F469" s="10"/>
      <c r="G469" s="10"/>
    </row>
    <row r="470" spans="2:8">
      <c r="B470" s="133" t="s">
        <v>350</v>
      </c>
      <c r="C470" s="133"/>
      <c r="D470" s="134">
        <v>0</v>
      </c>
      <c r="E470" s="144"/>
      <c r="F470" s="10"/>
      <c r="G470" s="122"/>
    </row>
    <row r="471" spans="2:8">
      <c r="B471" s="133" t="s">
        <v>351</v>
      </c>
      <c r="C471" s="133"/>
      <c r="D471" s="134">
        <v>1777640.22</v>
      </c>
      <c r="E471" s="144"/>
      <c r="F471" s="10"/>
      <c r="G471" s="10"/>
    </row>
    <row r="472" spans="2:8">
      <c r="B472" s="133" t="s">
        <v>352</v>
      </c>
      <c r="C472" s="133"/>
      <c r="D472" s="134">
        <v>0</v>
      </c>
      <c r="E472" s="144"/>
      <c r="F472" s="10"/>
      <c r="G472" s="122"/>
    </row>
    <row r="473" spans="2:8">
      <c r="B473" s="133" t="s">
        <v>353</v>
      </c>
      <c r="C473" s="133"/>
      <c r="D473" s="134">
        <v>10718066.23</v>
      </c>
      <c r="E473" s="144"/>
      <c r="F473" s="10"/>
      <c r="G473" s="122"/>
    </row>
    <row r="474" spans="2:8">
      <c r="B474" s="133" t="s">
        <v>354</v>
      </c>
      <c r="C474" s="133"/>
      <c r="D474" s="134">
        <v>0</v>
      </c>
      <c r="E474" s="144"/>
      <c r="F474" s="10"/>
      <c r="G474" s="122"/>
      <c r="H474" s="145"/>
    </row>
    <row r="475" spans="2:8">
      <c r="B475" s="133" t="s">
        <v>355</v>
      </c>
      <c r="C475" s="133"/>
      <c r="D475" s="134">
        <v>0</v>
      </c>
      <c r="E475" s="144"/>
      <c r="F475" s="10"/>
      <c r="G475" s="122"/>
      <c r="H475" s="145"/>
    </row>
    <row r="476" spans="2:8">
      <c r="B476" s="133" t="s">
        <v>356</v>
      </c>
      <c r="C476" s="133"/>
      <c r="D476" s="134">
        <v>15162046.85</v>
      </c>
      <c r="E476" s="144"/>
      <c r="F476" s="10"/>
      <c r="G476" s="146"/>
    </row>
    <row r="477" spans="2:8">
      <c r="B477" s="133" t="s">
        <v>357</v>
      </c>
      <c r="C477" s="133"/>
      <c r="D477" s="134">
        <v>0</v>
      </c>
      <c r="E477" s="144"/>
      <c r="F477" s="10"/>
      <c r="G477" s="10"/>
    </row>
    <row r="478" spans="2:8">
      <c r="B478" s="133" t="s">
        <v>358</v>
      </c>
      <c r="C478" s="133"/>
      <c r="D478" s="134">
        <v>0</v>
      </c>
      <c r="E478" s="144"/>
      <c r="F478" s="10"/>
      <c r="G478" s="10"/>
    </row>
    <row r="479" spans="2:8" ht="12.75" customHeight="1">
      <c r="B479" s="133" t="s">
        <v>359</v>
      </c>
      <c r="C479" s="133"/>
      <c r="D479" s="134">
        <v>0</v>
      </c>
      <c r="E479" s="144"/>
      <c r="F479" s="10"/>
      <c r="G479" s="10"/>
    </row>
    <row r="480" spans="2:8">
      <c r="B480" s="147" t="s">
        <v>360</v>
      </c>
      <c r="C480" s="148"/>
      <c r="D480" s="134">
        <v>0</v>
      </c>
      <c r="E480" s="144"/>
      <c r="F480" s="10"/>
      <c r="G480" s="10"/>
    </row>
    <row r="481" spans="2:7">
      <c r="B481" s="129"/>
      <c r="C481" s="129"/>
      <c r="F481" s="10"/>
      <c r="G481" s="10"/>
    </row>
    <row r="482" spans="2:7">
      <c r="B482" s="143" t="s">
        <v>361</v>
      </c>
      <c r="C482" s="143"/>
      <c r="D482" s="131"/>
      <c r="E482" s="132">
        <f>SUM(D482:D489)</f>
        <v>10633615.24</v>
      </c>
      <c r="F482" s="10"/>
      <c r="G482" s="10"/>
    </row>
    <row r="483" spans="2:7">
      <c r="B483" s="133" t="s">
        <v>362</v>
      </c>
      <c r="C483" s="133"/>
      <c r="D483" s="134">
        <v>0</v>
      </c>
      <c r="E483" s="144"/>
      <c r="F483" s="10"/>
      <c r="G483" s="10"/>
    </row>
    <row r="484" spans="2:7">
      <c r="B484" s="133" t="s">
        <v>363</v>
      </c>
      <c r="C484" s="133"/>
      <c r="D484" s="134">
        <v>0</v>
      </c>
      <c r="E484" s="144"/>
      <c r="F484" s="10"/>
      <c r="G484" s="10"/>
    </row>
    <row r="485" spans="2:7">
      <c r="B485" s="133" t="s">
        <v>364</v>
      </c>
      <c r="C485" s="133"/>
      <c r="D485" s="134">
        <v>0</v>
      </c>
      <c r="E485" s="144"/>
      <c r="F485" s="10"/>
      <c r="G485" s="10"/>
    </row>
    <row r="486" spans="2:7">
      <c r="B486" s="133" t="s">
        <v>365</v>
      </c>
      <c r="C486" s="133"/>
      <c r="D486" s="134">
        <v>0</v>
      </c>
      <c r="E486" s="144"/>
      <c r="F486" s="10"/>
      <c r="G486" s="10"/>
    </row>
    <row r="487" spans="2:7">
      <c r="B487" s="133" t="s">
        <v>366</v>
      </c>
      <c r="C487" s="133"/>
      <c r="D487" s="134">
        <v>0</v>
      </c>
      <c r="E487" s="144"/>
      <c r="F487" s="10"/>
      <c r="G487" s="10"/>
    </row>
    <row r="488" spans="2:7">
      <c r="B488" s="133" t="s">
        <v>367</v>
      </c>
      <c r="C488" s="133"/>
      <c r="D488" s="134">
        <v>10633615.24</v>
      </c>
      <c r="E488" s="144"/>
      <c r="F488" s="10"/>
      <c r="G488" s="10"/>
    </row>
    <row r="489" spans="2:7">
      <c r="B489" s="147" t="s">
        <v>368</v>
      </c>
      <c r="C489" s="148"/>
      <c r="D489" s="134">
        <v>0</v>
      </c>
      <c r="E489" s="144"/>
      <c r="F489" s="10"/>
      <c r="G489" s="10"/>
    </row>
    <row r="490" spans="2:7">
      <c r="B490" s="129"/>
      <c r="C490" s="129"/>
      <c r="F490" s="10"/>
      <c r="G490" s="10"/>
    </row>
    <row r="491" spans="2:7">
      <c r="B491" s="149" t="s">
        <v>369</v>
      </c>
      <c r="E491" s="142">
        <f>+E461-E463+E482</f>
        <v>42352491.450000003</v>
      </c>
      <c r="F491" s="122"/>
      <c r="G491" s="122"/>
    </row>
    <row r="492" spans="2:7">
      <c r="F492" s="150"/>
      <c r="G492" s="10"/>
    </row>
    <row r="493" spans="2:7">
      <c r="E493" s="145"/>
      <c r="F493" s="151"/>
      <c r="G493" s="10"/>
    </row>
    <row r="494" spans="2:7">
      <c r="F494" s="10"/>
      <c r="G494" s="10"/>
    </row>
    <row r="495" spans="2:7">
      <c r="B495" s="152" t="s">
        <v>370</v>
      </c>
      <c r="C495" s="152"/>
      <c r="D495" s="152"/>
      <c r="E495" s="152"/>
      <c r="F495" s="152"/>
      <c r="G495" s="10"/>
    </row>
    <row r="496" spans="2:7">
      <c r="B496" s="153"/>
      <c r="C496" s="153"/>
      <c r="D496" s="153"/>
      <c r="E496" s="153"/>
      <c r="F496" s="153"/>
      <c r="G496" s="10"/>
    </row>
    <row r="497" spans="2:7">
      <c r="B497" s="153"/>
      <c r="C497" s="153"/>
      <c r="D497" s="153"/>
      <c r="E497" s="153"/>
      <c r="F497" s="153"/>
      <c r="G497" s="10"/>
    </row>
    <row r="498" spans="2:7" ht="21" customHeight="1">
      <c r="B498" s="73" t="s">
        <v>371</v>
      </c>
      <c r="C498" s="74" t="s">
        <v>49</v>
      </c>
      <c r="D498" s="100" t="s">
        <v>50</v>
      </c>
      <c r="E498" s="100" t="s">
        <v>51</v>
      </c>
      <c r="F498" s="10"/>
      <c r="G498" s="10"/>
    </row>
    <row r="499" spans="2:7">
      <c r="B499" s="26" t="s">
        <v>372</v>
      </c>
      <c r="C499" s="154">
        <v>0</v>
      </c>
      <c r="D499" s="109"/>
      <c r="E499" s="109"/>
      <c r="F499" s="10"/>
      <c r="G499" s="10"/>
    </row>
    <row r="500" spans="2:7">
      <c r="B500" s="28"/>
      <c r="C500" s="155">
        <v>0</v>
      </c>
      <c r="D500" s="48"/>
      <c r="E500" s="48"/>
      <c r="F500" s="10"/>
      <c r="G500" s="10"/>
    </row>
    <row r="501" spans="2:7">
      <c r="B501" s="30"/>
      <c r="C501" s="156">
        <v>0</v>
      </c>
      <c r="D501" s="157">
        <v>0</v>
      </c>
      <c r="E501" s="157">
        <v>0</v>
      </c>
      <c r="F501" s="10"/>
      <c r="G501" s="10"/>
    </row>
    <row r="502" spans="2:7" ht="21" customHeight="1">
      <c r="C502" s="25">
        <f>SUM(C500:C501)</f>
        <v>0</v>
      </c>
      <c r="D502" s="25">
        <f>SUM(D500:D501)</f>
        <v>0</v>
      </c>
      <c r="E502" s="25">
        <f>SUM(E500:E501)</f>
        <v>0</v>
      </c>
      <c r="F502" s="10"/>
      <c r="G502" s="10"/>
    </row>
    <row r="503" spans="2:7">
      <c r="F503" s="10"/>
      <c r="G503" s="10"/>
    </row>
    <row r="504" spans="2:7">
      <c r="B504" s="158" t="s">
        <v>373</v>
      </c>
      <c r="F504" s="10"/>
      <c r="G504" s="10"/>
    </row>
    <row r="505" spans="2:7" ht="12" customHeight="1">
      <c r="F505" s="10"/>
      <c r="G505" s="10"/>
    </row>
    <row r="506" spans="2:7">
      <c r="C506" s="58"/>
      <c r="D506" s="58"/>
      <c r="E506" s="58"/>
    </row>
    <row r="507" spans="2:7">
      <c r="C507" s="58"/>
      <c r="D507" s="58"/>
      <c r="E507" s="58"/>
    </row>
    <row r="508" spans="2:7">
      <c r="C508" s="58"/>
      <c r="D508" s="58"/>
      <c r="E508" s="58"/>
    </row>
    <row r="509" spans="2:7">
      <c r="G509" s="10"/>
    </row>
    <row r="510" spans="2:7">
      <c r="B510" s="159"/>
      <c r="C510" s="58"/>
      <c r="D510" s="159"/>
      <c r="E510" s="159"/>
      <c r="F510" s="160"/>
      <c r="G510" s="160"/>
    </row>
    <row r="511" spans="2:7">
      <c r="B511" s="161" t="s">
        <v>374</v>
      </c>
      <c r="C511" s="58"/>
      <c r="D511" s="162" t="s">
        <v>375</v>
      </c>
      <c r="E511" s="162"/>
      <c r="F511" s="10"/>
      <c r="G511" s="163"/>
    </row>
    <row r="512" spans="2:7">
      <c r="B512" s="161" t="s">
        <v>376</v>
      </c>
      <c r="C512" s="58"/>
      <c r="D512" s="164" t="s">
        <v>377</v>
      </c>
      <c r="E512" s="164"/>
      <c r="F512" s="165"/>
      <c r="G512" s="165"/>
    </row>
    <row r="513" spans="2:7">
      <c r="B513" s="58"/>
      <c r="C513" s="58"/>
      <c r="D513" s="58"/>
      <c r="E513" s="58"/>
      <c r="F513" s="58"/>
      <c r="G513" s="58"/>
    </row>
    <row r="514" spans="2:7">
      <c r="B514" s="58"/>
      <c r="C514" s="58"/>
      <c r="D514" s="58"/>
      <c r="E514" s="58"/>
      <c r="F514" s="58"/>
      <c r="G514" s="58"/>
    </row>
    <row r="518" spans="2:7" ht="12.75" customHeight="1"/>
    <row r="521" spans="2:7" ht="12.75" customHeight="1"/>
  </sheetData>
  <mergeCells count="68">
    <mergeCell ref="D511:E511"/>
    <mergeCell ref="D512:E512"/>
    <mergeCell ref="B486:C486"/>
    <mergeCell ref="B487:C487"/>
    <mergeCell ref="B488:C488"/>
    <mergeCell ref="B489:C489"/>
    <mergeCell ref="B490:C490"/>
    <mergeCell ref="B495:F495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4:C454"/>
    <mergeCell ref="B455:C455"/>
    <mergeCell ref="B458:E458"/>
    <mergeCell ref="B459:E459"/>
    <mergeCell ref="B460:E460"/>
    <mergeCell ref="B461:C461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5:E435"/>
    <mergeCell ref="B437:E437"/>
    <mergeCell ref="B438:E438"/>
    <mergeCell ref="B439:E439"/>
    <mergeCell ref="B440:C440"/>
    <mergeCell ref="B441:C441"/>
    <mergeCell ref="D196:E196"/>
    <mergeCell ref="D203:E203"/>
    <mergeCell ref="D210:E210"/>
    <mergeCell ref="D246:E246"/>
    <mergeCell ref="D254:E254"/>
    <mergeCell ref="E385:F385"/>
    <mergeCell ref="A1:L1"/>
    <mergeCell ref="A2:L2"/>
    <mergeCell ref="A3:L3"/>
    <mergeCell ref="A8:L8"/>
    <mergeCell ref="D69:E69"/>
    <mergeCell ref="D189:E189"/>
  </mergeCells>
  <dataValidations count="4">
    <dataValidation allowBlank="1" showInputMessage="1" showErrorMessage="1" prompt="Especificar origen de dicho recurso: Federal, Estatal, Municipal, Particulares." sqref="D185 D192 D199"/>
    <dataValidation allowBlank="1" showInputMessage="1" showErrorMessage="1" prompt="Características cualitativas significativas que les impacten financieramente." sqref="D161:E161 E185 E192 E199"/>
    <dataValidation allowBlank="1" showInputMessage="1" showErrorMessage="1" prompt="Corresponde al número de la cuenta de acuerdo al Plan de Cuentas emitido por el CONAC (DOF 22/11/2010)." sqref="B161"/>
    <dataValidation allowBlank="1" showInputMessage="1" showErrorMessage="1" prompt="Saldo final del periodo que corresponde la cuenta pública presentada (mensual:  enero, febrero, marzo, etc.; trimestral: 1er, 2do, 3ro. o 4to.)." sqref="C161 C185 C192 C199"/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2018-04-27T22:05:57Z</dcterms:created>
  <dcterms:modified xsi:type="dcterms:W3CDTF">2018-04-27T22:27:09Z</dcterms:modified>
</cp:coreProperties>
</file>