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25725"/>
</workbook>
</file>

<file path=xl/calcChain.xml><?xml version="1.0" encoding="utf-8"?>
<calcChain xmlns="http://schemas.openxmlformats.org/spreadsheetml/2006/main">
  <c r="L74" i="1"/>
  <c r="K74"/>
  <c r="J74"/>
  <c r="I74"/>
  <c r="G74"/>
  <c r="F74"/>
  <c r="M73"/>
  <c r="O72"/>
  <c r="N72"/>
  <c r="M72"/>
  <c r="H72"/>
  <c r="O71"/>
  <c r="N71"/>
  <c r="M71"/>
  <c r="H71"/>
  <c r="O70"/>
  <c r="N70"/>
  <c r="M70"/>
  <c r="H70"/>
  <c r="O69"/>
  <c r="N69"/>
  <c r="M69"/>
  <c r="H69"/>
  <c r="O68"/>
  <c r="N68"/>
  <c r="M68"/>
  <c r="H68"/>
  <c r="O67"/>
  <c r="N67"/>
  <c r="M67"/>
  <c r="H67"/>
  <c r="O66"/>
  <c r="N66"/>
  <c r="M66"/>
  <c r="H66"/>
  <c r="O65"/>
  <c r="N65"/>
  <c r="M65"/>
  <c r="H65"/>
  <c r="H64"/>
  <c r="O64" s="1"/>
  <c r="M63"/>
  <c r="H63"/>
  <c r="O63" s="1"/>
  <c r="O62"/>
  <c r="N62"/>
  <c r="M62"/>
  <c r="H62"/>
  <c r="H61"/>
  <c r="O61" s="1"/>
  <c r="M60"/>
  <c r="H60"/>
  <c r="O60" s="1"/>
  <c r="H59"/>
  <c r="O59" s="1"/>
  <c r="M58"/>
  <c r="H58"/>
  <c r="O58" s="1"/>
  <c r="O57"/>
  <c r="N57"/>
  <c r="M57"/>
  <c r="H57"/>
  <c r="H56"/>
  <c r="O56" s="1"/>
  <c r="M55"/>
  <c r="H55"/>
  <c r="O55" s="1"/>
  <c r="H54"/>
  <c r="O54" s="1"/>
  <c r="M53"/>
  <c r="H53"/>
  <c r="O53" s="1"/>
  <c r="H52"/>
  <c r="O52" s="1"/>
  <c r="M51"/>
  <c r="H51"/>
  <c r="O51" s="1"/>
  <c r="H50"/>
  <c r="O50" s="1"/>
  <c r="M49"/>
  <c r="H49"/>
  <c r="O49" s="1"/>
  <c r="H48"/>
  <c r="O48" s="1"/>
  <c r="M47"/>
  <c r="H47"/>
  <c r="O47" s="1"/>
  <c r="H46"/>
  <c r="O46" s="1"/>
  <c r="M45"/>
  <c r="H45"/>
  <c r="O45" s="1"/>
  <c r="H44"/>
  <c r="O44" s="1"/>
  <c r="N43"/>
  <c r="H43"/>
  <c r="O43" s="1"/>
  <c r="N42"/>
  <c r="H42"/>
  <c r="O42" s="1"/>
  <c r="N41"/>
  <c r="H41"/>
  <c r="O41" s="1"/>
  <c r="N40"/>
  <c r="H40"/>
  <c r="O40" s="1"/>
  <c r="M39"/>
  <c r="H39"/>
  <c r="O39" s="1"/>
  <c r="H38"/>
  <c r="O38" s="1"/>
  <c r="M37"/>
  <c r="H37"/>
  <c r="O37" s="1"/>
  <c r="H36"/>
  <c r="O36" s="1"/>
  <c r="M35"/>
  <c r="H35"/>
  <c r="O35" s="1"/>
  <c r="H34"/>
  <c r="O34" s="1"/>
  <c r="M33"/>
  <c r="H33"/>
  <c r="O33" s="1"/>
  <c r="H32"/>
  <c r="O32" s="1"/>
  <c r="M31"/>
  <c r="H31"/>
  <c r="O31" s="1"/>
  <c r="H30"/>
  <c r="O30" s="1"/>
  <c r="M29"/>
  <c r="H29"/>
  <c r="O29" s="1"/>
  <c r="H28"/>
  <c r="O28" s="1"/>
  <c r="M27"/>
  <c r="H27"/>
  <c r="O27" s="1"/>
  <c r="O26"/>
  <c r="N26"/>
  <c r="M26"/>
  <c r="H26"/>
  <c r="H25"/>
  <c r="O25" s="1"/>
  <c r="N24"/>
  <c r="H24"/>
  <c r="O24" s="1"/>
  <c r="M23"/>
  <c r="H23"/>
  <c r="O23" s="1"/>
  <c r="H22"/>
  <c r="O22" s="1"/>
  <c r="M21"/>
  <c r="H21"/>
  <c r="O21" s="1"/>
  <c r="H20"/>
  <c r="O20" s="1"/>
  <c r="M19"/>
  <c r="H19"/>
  <c r="O19" s="1"/>
  <c r="H18"/>
  <c r="O18" s="1"/>
  <c r="N17"/>
  <c r="H17"/>
  <c r="O17" s="1"/>
  <c r="M16"/>
  <c r="H16"/>
  <c r="O16" s="1"/>
  <c r="H15"/>
  <c r="O15" s="1"/>
  <c r="M14"/>
  <c r="H14"/>
  <c r="O14" s="1"/>
  <c r="H13"/>
  <c r="O13" s="1"/>
  <c r="M12"/>
  <c r="H12"/>
  <c r="O12" s="1"/>
  <c r="H11"/>
  <c r="O11" s="1"/>
  <c r="M10"/>
  <c r="H10"/>
  <c r="H74" s="1"/>
  <c r="O9"/>
  <c r="M9"/>
  <c r="O10" l="1"/>
  <c r="M11"/>
  <c r="M74" s="1"/>
  <c r="M13"/>
  <c r="M15"/>
  <c r="M17"/>
  <c r="M18"/>
  <c r="M20"/>
  <c r="M22"/>
  <c r="M24"/>
  <c r="M25"/>
  <c r="M28"/>
  <c r="M30"/>
  <c r="M32"/>
  <c r="M34"/>
  <c r="M36"/>
  <c r="M38"/>
  <c r="M40"/>
  <c r="M41"/>
  <c r="M42"/>
  <c r="M43"/>
  <c r="M44"/>
  <c r="M46"/>
  <c r="M48"/>
  <c r="M50"/>
  <c r="M52"/>
  <c r="M54"/>
  <c r="M56"/>
  <c r="M59"/>
  <c r="M61"/>
  <c r="M64"/>
</calcChain>
</file>

<file path=xl/comments1.xml><?xml version="1.0" encoding="utf-8"?>
<comments xmlns="http://schemas.openxmlformats.org/spreadsheetml/2006/main">
  <authors>
    <author>DGCG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<sst xmlns="http://schemas.openxmlformats.org/spreadsheetml/2006/main" count="270" uniqueCount="99">
  <si>
    <t>PROGRAMAS Y PROYECTOS DE INVERSIÓN</t>
  </si>
  <si>
    <t>Del 1 de Enero al 30 de Junio  de 2017</t>
  </si>
  <si>
    <t>Ente Público:</t>
  </si>
  <si>
    <t>Instituto Estatal de la Cultura</t>
  </si>
  <si>
    <t>Tipos de Programas y Proyectos</t>
  </si>
  <si>
    <t>Programa o Proyecto</t>
  </si>
  <si>
    <t>Egresos</t>
  </si>
  <si>
    <t>Subejercicio</t>
  </si>
  <si>
    <t>% Avance Financiero</t>
  </si>
  <si>
    <t>Denominación</t>
  </si>
  <si>
    <t>UR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</si>
  <si>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</si>
  <si>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</si>
  <si>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</si>
  <si>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</si>
  <si>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</si>
  <si>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</si>
  <si>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</si>
  <si>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</si>
  <si>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</si>
  <si>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</si>
  <si>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</si>
  <si>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</si>
  <si>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</si>
  <si>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ADMINISTRACIÓN DE LOS RECURSOS HUMANOS, MATERIALES, FINANCIEROS Y DE SERVICIOS</t>
  </si>
  <si>
    <t>G1001</t>
  </si>
  <si>
    <t xml:space="preserve">EQUIPO DE COMPUTO Y DE TECNOLOGIAS DE LA INFORMACI          </t>
  </si>
  <si>
    <t>0201</t>
  </si>
  <si>
    <t xml:space="preserve">MUEBLES DE OFICINA Y ESTANTERIA                             </t>
  </si>
  <si>
    <t xml:space="preserve">OTROS MOBILIARIOS Y EQUIPOS DE ADMINISTRACION               </t>
  </si>
  <si>
    <t xml:space="preserve">EQUIPO DE COMUNICACION Y TELECOMUNICACION                   </t>
  </si>
  <si>
    <t xml:space="preserve">EQUIPOS DE GENERACION ELECTRICA, APARATOS Y ACCESO          </t>
  </si>
  <si>
    <t>DIRECCIÓN EDITORIAL</t>
  </si>
  <si>
    <t>P0429</t>
  </si>
  <si>
    <t>0701</t>
  </si>
  <si>
    <t>ESPACIOS CULTURALES REHABILITADOS Y EQUIPADOS</t>
  </si>
  <si>
    <t>P0430</t>
  </si>
  <si>
    <t xml:space="preserve">TRANSFERENCIAS OTORGADAS A ENTIDADES FEDERATIVAS Y          </t>
  </si>
  <si>
    <t>0301</t>
  </si>
  <si>
    <t>FESTIVAL INTERNACIONAL CERVANTINO</t>
  </si>
  <si>
    <t>P0431</t>
  </si>
  <si>
    <t>0601</t>
  </si>
  <si>
    <t xml:space="preserve">EQUIPO Y APARATOS AUDIOVISUALES                             </t>
  </si>
  <si>
    <t xml:space="preserve">EQUIPO MEDICO Y DE LABORATORIO                              </t>
  </si>
  <si>
    <t>FOMENTO A LA LECTURA</t>
  </si>
  <si>
    <t>P0432</t>
  </si>
  <si>
    <t>OPERACIÓN DE MUSEOS</t>
  </si>
  <si>
    <t>P0433</t>
  </si>
  <si>
    <t xml:space="preserve">MUEBLES, EXCEPTO DE OFICINA Y ESTANTERIA                    </t>
  </si>
  <si>
    <t>OPERACIÓN DE TEATROS</t>
  </si>
  <si>
    <t>P0434</t>
  </si>
  <si>
    <t>ARTE JOVEN</t>
  </si>
  <si>
    <t>Q0011</t>
  </si>
  <si>
    <t>0401</t>
  </si>
  <si>
    <t>PRESERVACIÓN DE ZONAS ARQUEOLÓGICAS,SITIO, SITIO  CAÑADA DE LA VIRGEN</t>
  </si>
  <si>
    <t>Q0014</t>
  </si>
  <si>
    <t>PRESERVACIÓN DE ZONAS ARQUEOLÓGICAS,SITIO, SITIO CAÑADA DE LA VIRGEN</t>
  </si>
  <si>
    <t xml:space="preserve">HERRAMIENTAS Y MAQUINAS-HERRAMIENTA                         </t>
  </si>
  <si>
    <t>PRESERVACIÓN DE ZONAS ARQUEOLÓGICAS,SITIO, SITIO EL CÓPORO</t>
  </si>
  <si>
    <t>Q0015</t>
  </si>
  <si>
    <t>PRESERVACIÓN DE ZONAS ARQUEOLÓGICAS,SITIO, SITIO CERRO DE LOS REMEDIOS</t>
  </si>
  <si>
    <t>Q0016</t>
  </si>
  <si>
    <t>Q0017</t>
  </si>
  <si>
    <t>PRESERVACIÓN DE ZONAS ARQUEOLÓGICAS,SITIO, SITIO PLAZUELAS</t>
  </si>
  <si>
    <t>Q0018</t>
  </si>
  <si>
    <t>PRESERVACIÓN DE ZONAS ARQUEOLÓGICAS,SITIO VICTORIA</t>
  </si>
  <si>
    <t>Q0019</t>
  </si>
  <si>
    <t>CONSERVACIÓN DEL PATRIMONIO ARTÍSTICO  DE LA ENTIDAD</t>
  </si>
  <si>
    <t>Q0025</t>
  </si>
  <si>
    <t xml:space="preserve">EDIFICACION NO HABITACIONAL                                 </t>
  </si>
  <si>
    <t>0501</t>
  </si>
  <si>
    <t xml:space="preserve">TRABAJOS DE ACABADOS EN EDIFICACIONES Y OTROS TRAB          </t>
  </si>
  <si>
    <t>GUANAJUATO LECTOR</t>
  </si>
  <si>
    <t>Q0388</t>
  </si>
  <si>
    <t xml:space="preserve">CARROCERIAS Y REMOLQUES                                     </t>
  </si>
  <si>
    <t>INSTITUCIONES ESTATALES DE LA CULTURA</t>
  </si>
  <si>
    <t>Q0421</t>
  </si>
  <si>
    <t>0101</t>
  </si>
  <si>
    <t xml:space="preserve">SISTEMAS DE AIRE ACONDICIONADO, CALEFACCION Y DE R          </t>
  </si>
  <si>
    <t>MUSEO DE ARTE OCTAVIO OCAMPO</t>
  </si>
  <si>
    <t>Q0672</t>
  </si>
  <si>
    <t>CONSERVACIÓN DE LA INFRAESTRUTURA CULTURAL EN LOS MUNICIPIOS</t>
  </si>
  <si>
    <t>Q0674</t>
  </si>
  <si>
    <t>PROYECTOS DE DESARROLLO REGIONAL INFRAESTRUCTRA CULTURAL</t>
  </si>
  <si>
    <t>Q1409</t>
  </si>
  <si>
    <t>PROYECTO INTEGRAL PARA LA CONSTRUCCIÓN DE LA CASA DE LA CULTURA  EN SALAMANCA</t>
  </si>
  <si>
    <t>Q2019</t>
  </si>
  <si>
    <t>FORTALECIMIENTO DE EDIFICIO HISTÓRICO Y TEATRO,</t>
  </si>
  <si>
    <t>Q2170</t>
  </si>
  <si>
    <t>AUDITORIO EN EL DESARROLLO PLAZA PURÍSIMA</t>
  </si>
  <si>
    <t>Q2495</t>
  </si>
  <si>
    <t>MUSEO DE LA CIUDAD DE PURÍSIMA DEL RINCÓN, GTO</t>
  </si>
  <si>
    <t>Q2499</t>
  </si>
  <si>
    <t xml:space="preserve">BIENES ARTISTICOS, CULTURALES Y CIENTIFICOS                 </t>
  </si>
  <si>
    <t>Total del Gasto</t>
  </si>
  <si>
    <t>Juan Alcocer Flores</t>
  </si>
  <si>
    <t>Ma.Guadalupe Martha Saucedo Serrano</t>
  </si>
  <si>
    <t>Director General</t>
  </si>
  <si>
    <t xml:space="preserve">Directora de Administración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</si>
</sst>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43" fontId="4" fillId="2" borderId="0" xfId="1" applyFont="1" applyFill="1"/>
    <xf numFmtId="0" fontId="3" fillId="2" borderId="0" xfId="0" applyFont="1" applyFill="1" applyBorder="1" applyAlignment="1">
      <alignment horizontal="right"/>
    </xf>
    <xf numFmtId="43" fontId="3" fillId="2" borderId="1" xfId="1" applyFont="1" applyFill="1" applyBorder="1" applyAlignment="1" applyProtection="1">
      <protection locked="0"/>
    </xf>
    <xf numFmtId="43" fontId="2" fillId="2" borderId="1" xfId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right" vertical="center" wrapText="1"/>
    </xf>
    <xf numFmtId="0" fontId="2" fillId="0" borderId="8" xfId="2" applyNumberFormat="1" applyFont="1" applyBorder="1"/>
    <xf numFmtId="9" fontId="2" fillId="0" borderId="8" xfId="2" applyFont="1" applyBorder="1"/>
    <xf numFmtId="43" fontId="2" fillId="0" borderId="0" xfId="1" applyFont="1"/>
    <xf numFmtId="0" fontId="2" fillId="2" borderId="11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right" vertical="top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43" fontId="5" fillId="2" borderId="8" xfId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9" xfId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left" vertical="center" wrapText="1" indent="3"/>
    </xf>
    <xf numFmtId="0" fontId="5" fillId="2" borderId="9" xfId="0" applyFont="1" applyFill="1" applyBorder="1" applyAlignment="1">
      <alignment horizontal="right" vertical="center" wrapText="1"/>
    </xf>
    <xf numFmtId="43" fontId="5" fillId="2" borderId="9" xfId="1" applyFont="1" applyFill="1" applyBorder="1" applyAlignment="1">
      <alignment horizontal="right" vertical="center" wrapText="1"/>
    </xf>
    <xf numFmtId="43" fontId="5" fillId="2" borderId="7" xfId="1" applyFont="1" applyFill="1" applyBorder="1" applyAlignment="1">
      <alignment horizontal="right" vertical="center" wrapText="1"/>
    </xf>
    <xf numFmtId="0" fontId="5" fillId="0" borderId="0" xfId="0" applyFont="1"/>
    <xf numFmtId="43" fontId="2" fillId="2" borderId="0" xfId="1" applyFont="1" applyFill="1"/>
    <xf numFmtId="0" fontId="2" fillId="0" borderId="1" xfId="0" applyFont="1" applyBorder="1"/>
    <xf numFmtId="43" fontId="6" fillId="0" borderId="0" xfId="1" applyFont="1"/>
    <xf numFmtId="0" fontId="2" fillId="0" borderId="0" xfId="0" applyFont="1" applyAlignment="1">
      <alignment horizontal="center"/>
    </xf>
    <xf numFmtId="9" fontId="5" fillId="2" borderId="4" xfId="2" applyFont="1" applyFill="1" applyBorder="1" applyAlignment="1">
      <alignment horizontal="center"/>
    </xf>
    <xf numFmtId="9" fontId="5" fillId="2" borderId="6" xfId="2" applyFont="1" applyFill="1" applyBorder="1" applyAlignment="1">
      <alignment horizontal="center"/>
    </xf>
    <xf numFmtId="43" fontId="6" fillId="0" borderId="13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center" vertical="center" wrapText="1"/>
    </xf>
    <xf numFmtId="43" fontId="3" fillId="3" borderId="7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workbookViewId="0">
      <selection activeCell="D13" sqref="D13"/>
    </sheetView>
  </sheetViews>
  <sheetFormatPr baseColWidth="10" defaultRowHeight="12.75"/>
  <cols>
    <col min="1" max="1" width="2.140625" style="1" customWidth="1"/>
    <col min="2" max="2" width="50.5703125" style="2" customWidth="1"/>
    <col min="3" max="3" width="11.140625" style="2" customWidth="1"/>
    <col min="4" max="4" width="42.5703125" style="2" customWidth="1"/>
    <col min="5" max="5" width="12.85546875" style="2" customWidth="1"/>
    <col min="6" max="6" width="14" style="21" bestFit="1" customWidth="1"/>
    <col min="7" max="7" width="14.7109375" style="21" customWidth="1"/>
    <col min="8" max="9" width="15.5703125" style="21" customWidth="1"/>
    <col min="10" max="10" width="15.140625" style="21" bestFit="1" customWidth="1"/>
    <col min="11" max="12" width="15.140625" style="21" customWidth="1"/>
    <col min="13" max="13" width="14.140625" style="21" bestFit="1" customWidth="1"/>
    <col min="14" max="14" width="14.5703125" style="1" customWidth="1"/>
    <col min="15" max="15" width="14" style="2" customWidth="1"/>
    <col min="16" max="16384" width="11.42578125" style="2"/>
  </cols>
  <sheetData>
    <row r="1" spans="2:18" ht="13.5" customHeight="1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8" ht="20.25" customHeight="1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s="1" customFormat="1" ht="8.25" customHeight="1"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</row>
    <row r="4" spans="2:18" s="1" customFormat="1" ht="18.75" customHeight="1">
      <c r="C4" s="5" t="s">
        <v>2</v>
      </c>
      <c r="D4" s="47" t="s">
        <v>3</v>
      </c>
      <c r="E4" s="47"/>
      <c r="F4" s="47"/>
      <c r="G4" s="48"/>
      <c r="H4" s="6"/>
      <c r="I4" s="6"/>
      <c r="J4" s="6"/>
      <c r="K4" s="6"/>
      <c r="L4" s="6"/>
      <c r="M4" s="6"/>
      <c r="N4" s="7"/>
    </row>
    <row r="5" spans="2:18" s="1" customFormat="1" ht="8.25" customHeight="1"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</row>
    <row r="6" spans="2:18" ht="15" customHeight="1">
      <c r="B6" s="49" t="s">
        <v>4</v>
      </c>
      <c r="C6" s="52" t="s">
        <v>5</v>
      </c>
      <c r="D6" s="8"/>
      <c r="E6" s="9"/>
      <c r="F6" s="55" t="s">
        <v>6</v>
      </c>
      <c r="G6" s="56"/>
      <c r="H6" s="56"/>
      <c r="I6" s="56"/>
      <c r="J6" s="56"/>
      <c r="K6" s="56"/>
      <c r="L6" s="57"/>
      <c r="M6" s="58" t="s">
        <v>7</v>
      </c>
      <c r="N6" s="59" t="s">
        <v>8</v>
      </c>
      <c r="O6" s="60"/>
    </row>
    <row r="7" spans="2:18" ht="25.5">
      <c r="B7" s="50"/>
      <c r="C7" s="53"/>
      <c r="D7" s="10" t="s">
        <v>9</v>
      </c>
      <c r="E7" s="10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58"/>
      <c r="N7" s="12" t="s">
        <v>18</v>
      </c>
      <c r="O7" s="12" t="s">
        <v>19</v>
      </c>
    </row>
    <row r="8" spans="2:18" ht="15.75" customHeight="1">
      <c r="B8" s="51"/>
      <c r="C8" s="54"/>
      <c r="D8" s="13"/>
      <c r="E8" s="13"/>
      <c r="F8" s="11">
        <v>1</v>
      </c>
      <c r="G8" s="11">
        <v>2</v>
      </c>
      <c r="H8" s="11" t="s">
        <v>20</v>
      </c>
      <c r="I8" s="11">
        <v>4</v>
      </c>
      <c r="J8" s="11">
        <v>5</v>
      </c>
      <c r="K8" s="11"/>
      <c r="L8" s="11">
        <v>7</v>
      </c>
      <c r="M8" s="11" t="s">
        <v>21</v>
      </c>
      <c r="N8" s="14" t="s">
        <v>22</v>
      </c>
      <c r="O8" s="14" t="s">
        <v>23</v>
      </c>
    </row>
    <row r="9" spans="2:18" ht="15" customHeight="1">
      <c r="B9" s="15" t="s">
        <v>24</v>
      </c>
      <c r="C9" s="16" t="s">
        <v>25</v>
      </c>
      <c r="D9" s="17" t="s">
        <v>26</v>
      </c>
      <c r="E9" s="17" t="s">
        <v>27</v>
      </c>
      <c r="F9" s="18">
        <v>0</v>
      </c>
      <c r="G9" s="18">
        <v>131000</v>
      </c>
      <c r="H9" s="18">
        <v>131000</v>
      </c>
      <c r="I9" s="18">
        <v>0</v>
      </c>
      <c r="J9" s="18">
        <v>0</v>
      </c>
      <c r="K9" s="18">
        <v>0</v>
      </c>
      <c r="L9" s="18">
        <v>0</v>
      </c>
      <c r="M9" s="18">
        <f t="shared" ref="M9:M73" si="0">+H9-J9</f>
        <v>131000</v>
      </c>
      <c r="N9" s="19"/>
      <c r="O9" s="20">
        <f t="shared" ref="O9:O72" si="1">J9/H9</f>
        <v>0</v>
      </c>
      <c r="P9" s="21"/>
    </row>
    <row r="10" spans="2:18" ht="15" customHeight="1">
      <c r="B10" s="22" t="s">
        <v>24</v>
      </c>
      <c r="C10" s="16" t="s">
        <v>25</v>
      </c>
      <c r="D10" s="17" t="s">
        <v>28</v>
      </c>
      <c r="E10" s="17" t="s">
        <v>27</v>
      </c>
      <c r="F10" s="18">
        <v>0</v>
      </c>
      <c r="G10" s="18">
        <v>1511.29</v>
      </c>
      <c r="H10" s="18">
        <f t="shared" ref="H10:H72" si="2">+F10+G10</f>
        <v>1511.29</v>
      </c>
      <c r="I10" s="18">
        <v>1511.29</v>
      </c>
      <c r="J10" s="18">
        <v>1511.29</v>
      </c>
      <c r="K10" s="18">
        <v>1511.29</v>
      </c>
      <c r="L10" s="18">
        <v>1511.29</v>
      </c>
      <c r="M10" s="18">
        <f t="shared" si="0"/>
        <v>0</v>
      </c>
      <c r="N10" s="19"/>
      <c r="O10" s="20">
        <f t="shared" si="1"/>
        <v>1</v>
      </c>
      <c r="P10" s="21"/>
    </row>
    <row r="11" spans="2:18" ht="15" customHeight="1">
      <c r="B11" s="22" t="s">
        <v>24</v>
      </c>
      <c r="C11" s="16" t="s">
        <v>25</v>
      </c>
      <c r="D11" s="17" t="s">
        <v>29</v>
      </c>
      <c r="E11" s="17" t="s">
        <v>27</v>
      </c>
      <c r="F11" s="18">
        <v>0</v>
      </c>
      <c r="G11" s="18">
        <v>4000</v>
      </c>
      <c r="H11" s="18">
        <f t="shared" si="2"/>
        <v>4000</v>
      </c>
      <c r="I11" s="18">
        <v>0</v>
      </c>
      <c r="J11" s="18">
        <v>0</v>
      </c>
      <c r="K11" s="18">
        <v>0</v>
      </c>
      <c r="L11" s="18">
        <v>0</v>
      </c>
      <c r="M11" s="18">
        <f t="shared" si="0"/>
        <v>4000</v>
      </c>
      <c r="N11" s="20"/>
      <c r="O11" s="20">
        <f t="shared" si="1"/>
        <v>0</v>
      </c>
      <c r="P11" s="21"/>
    </row>
    <row r="12" spans="2:18" ht="15" customHeight="1">
      <c r="B12" s="22" t="s">
        <v>24</v>
      </c>
      <c r="C12" s="16" t="s">
        <v>25</v>
      </c>
      <c r="D12" s="17" t="s">
        <v>30</v>
      </c>
      <c r="E12" s="17" t="s">
        <v>27</v>
      </c>
      <c r="F12" s="18">
        <v>0</v>
      </c>
      <c r="G12" s="18">
        <v>225000</v>
      </c>
      <c r="H12" s="18">
        <f t="shared" si="2"/>
        <v>225000</v>
      </c>
      <c r="I12" s="18">
        <v>0</v>
      </c>
      <c r="J12" s="18">
        <v>0</v>
      </c>
      <c r="K12" s="18">
        <v>0</v>
      </c>
      <c r="L12" s="18">
        <v>0</v>
      </c>
      <c r="M12" s="18">
        <f t="shared" si="0"/>
        <v>225000</v>
      </c>
      <c r="N12" s="20"/>
      <c r="O12" s="20">
        <f t="shared" si="1"/>
        <v>0</v>
      </c>
      <c r="P12" s="21"/>
    </row>
    <row r="13" spans="2:18" ht="15" customHeight="1">
      <c r="B13" s="22" t="s">
        <v>24</v>
      </c>
      <c r="C13" s="16" t="s">
        <v>25</v>
      </c>
      <c r="D13" s="17" t="s">
        <v>31</v>
      </c>
      <c r="E13" s="17" t="s">
        <v>27</v>
      </c>
      <c r="F13" s="18">
        <v>0</v>
      </c>
      <c r="G13" s="18">
        <v>20000</v>
      </c>
      <c r="H13" s="18">
        <f t="shared" si="2"/>
        <v>20000</v>
      </c>
      <c r="I13" s="18">
        <v>0</v>
      </c>
      <c r="J13" s="18">
        <v>0</v>
      </c>
      <c r="K13" s="18">
        <v>0</v>
      </c>
      <c r="L13" s="18">
        <v>0</v>
      </c>
      <c r="M13" s="18">
        <f t="shared" si="0"/>
        <v>20000</v>
      </c>
      <c r="N13" s="20"/>
      <c r="O13" s="20">
        <f t="shared" si="1"/>
        <v>0</v>
      </c>
      <c r="P13" s="21"/>
    </row>
    <row r="14" spans="2:18" ht="15" customHeight="1">
      <c r="B14" s="22" t="s">
        <v>24</v>
      </c>
      <c r="C14" s="16" t="s">
        <v>25</v>
      </c>
      <c r="D14" s="17" t="s">
        <v>26</v>
      </c>
      <c r="E14" s="17" t="s">
        <v>27</v>
      </c>
      <c r="F14" s="18">
        <v>0</v>
      </c>
      <c r="G14" s="18">
        <v>98000</v>
      </c>
      <c r="H14" s="18">
        <f t="shared" si="2"/>
        <v>98000</v>
      </c>
      <c r="I14" s="18">
        <v>0</v>
      </c>
      <c r="J14" s="18">
        <v>0</v>
      </c>
      <c r="K14" s="18">
        <v>0</v>
      </c>
      <c r="L14" s="18">
        <v>0</v>
      </c>
      <c r="M14" s="18">
        <f t="shared" si="0"/>
        <v>98000</v>
      </c>
      <c r="N14" s="19"/>
      <c r="O14" s="20">
        <f t="shared" si="1"/>
        <v>0</v>
      </c>
      <c r="P14" s="21"/>
    </row>
    <row r="15" spans="2:18" ht="15" customHeight="1">
      <c r="B15" s="22" t="s">
        <v>24</v>
      </c>
      <c r="C15" s="16" t="s">
        <v>25</v>
      </c>
      <c r="D15" s="17" t="s">
        <v>31</v>
      </c>
      <c r="E15" s="17" t="s">
        <v>27</v>
      </c>
      <c r="F15" s="23">
        <v>0</v>
      </c>
      <c r="G15" s="18">
        <v>12000</v>
      </c>
      <c r="H15" s="18">
        <f t="shared" si="2"/>
        <v>12000</v>
      </c>
      <c r="I15" s="18">
        <v>0</v>
      </c>
      <c r="J15" s="18">
        <v>0</v>
      </c>
      <c r="K15" s="18">
        <v>0</v>
      </c>
      <c r="L15" s="18">
        <v>0</v>
      </c>
      <c r="M15" s="18">
        <f t="shared" si="0"/>
        <v>12000</v>
      </c>
      <c r="N15" s="19"/>
      <c r="O15" s="20">
        <f t="shared" si="1"/>
        <v>0</v>
      </c>
    </row>
    <row r="16" spans="2:18" ht="15" customHeight="1">
      <c r="B16" s="22" t="s">
        <v>32</v>
      </c>
      <c r="C16" s="16" t="s">
        <v>33</v>
      </c>
      <c r="D16" s="17" t="s">
        <v>31</v>
      </c>
      <c r="E16" s="24" t="s">
        <v>34</v>
      </c>
      <c r="F16" s="23">
        <v>0</v>
      </c>
      <c r="G16" s="18">
        <v>8700</v>
      </c>
      <c r="H16" s="18">
        <f t="shared" si="2"/>
        <v>8700</v>
      </c>
      <c r="I16" s="18"/>
      <c r="J16" s="18"/>
      <c r="K16" s="18"/>
      <c r="L16" s="18"/>
      <c r="M16" s="18">
        <f t="shared" si="0"/>
        <v>8700</v>
      </c>
      <c r="N16" s="19"/>
      <c r="O16" s="20">
        <f t="shared" si="1"/>
        <v>0</v>
      </c>
    </row>
    <row r="17" spans="2:15" ht="25.5">
      <c r="B17" s="22" t="s">
        <v>35</v>
      </c>
      <c r="C17" s="16" t="s">
        <v>36</v>
      </c>
      <c r="D17" s="17" t="s">
        <v>37</v>
      </c>
      <c r="E17" s="17" t="s">
        <v>38</v>
      </c>
      <c r="F17" s="18">
        <v>461675</v>
      </c>
      <c r="G17" s="18">
        <v>0</v>
      </c>
      <c r="H17" s="18">
        <f t="shared" si="2"/>
        <v>461675</v>
      </c>
      <c r="I17" s="18">
        <v>461675</v>
      </c>
      <c r="J17" s="18">
        <v>461675</v>
      </c>
      <c r="K17" s="18">
        <v>461675</v>
      </c>
      <c r="L17" s="18">
        <v>461675</v>
      </c>
      <c r="M17" s="18">
        <f t="shared" si="0"/>
        <v>0</v>
      </c>
      <c r="N17" s="20">
        <f t="shared" ref="N17:N72" si="3">+J17/F17</f>
        <v>1</v>
      </c>
      <c r="O17" s="20">
        <f t="shared" si="1"/>
        <v>1</v>
      </c>
    </row>
    <row r="18" spans="2:15" ht="25.5">
      <c r="B18" s="22" t="s">
        <v>39</v>
      </c>
      <c r="C18" s="16" t="s">
        <v>40</v>
      </c>
      <c r="D18" s="17" t="s">
        <v>29</v>
      </c>
      <c r="E18" s="17" t="s">
        <v>41</v>
      </c>
      <c r="F18" s="18">
        <v>0</v>
      </c>
      <c r="G18" s="18">
        <v>295104</v>
      </c>
      <c r="H18" s="18">
        <f t="shared" si="2"/>
        <v>295104</v>
      </c>
      <c r="I18" s="18">
        <v>295104</v>
      </c>
      <c r="J18" s="18">
        <v>295104</v>
      </c>
      <c r="K18" s="18">
        <v>295104</v>
      </c>
      <c r="L18" s="18">
        <v>295104</v>
      </c>
      <c r="M18" s="18">
        <f t="shared" si="0"/>
        <v>0</v>
      </c>
      <c r="N18" s="19"/>
      <c r="O18" s="20">
        <f t="shared" si="1"/>
        <v>1</v>
      </c>
    </row>
    <row r="19" spans="2:15">
      <c r="B19" s="22" t="s">
        <v>39</v>
      </c>
      <c r="C19" s="16" t="s">
        <v>40</v>
      </c>
      <c r="D19" s="17" t="s">
        <v>42</v>
      </c>
      <c r="E19" s="17" t="s">
        <v>41</v>
      </c>
      <c r="F19" s="18">
        <v>0</v>
      </c>
      <c r="G19" s="18">
        <v>142000</v>
      </c>
      <c r="H19" s="18">
        <f t="shared" si="2"/>
        <v>142000</v>
      </c>
      <c r="I19" s="18"/>
      <c r="J19" s="18"/>
      <c r="K19" s="18"/>
      <c r="L19" s="18"/>
      <c r="M19" s="18">
        <f t="shared" si="0"/>
        <v>142000</v>
      </c>
      <c r="N19" s="19"/>
      <c r="O19" s="20">
        <f t="shared" si="1"/>
        <v>0</v>
      </c>
    </row>
    <row r="20" spans="2:15">
      <c r="B20" s="22" t="s">
        <v>39</v>
      </c>
      <c r="C20" s="16" t="s">
        <v>40</v>
      </c>
      <c r="D20" s="17" t="s">
        <v>43</v>
      </c>
      <c r="E20" s="17" t="s">
        <v>41</v>
      </c>
      <c r="F20" s="18">
        <v>0</v>
      </c>
      <c r="G20" s="18">
        <v>60000</v>
      </c>
      <c r="H20" s="18">
        <f t="shared" si="2"/>
        <v>60000</v>
      </c>
      <c r="I20" s="18"/>
      <c r="J20" s="18"/>
      <c r="K20" s="18"/>
      <c r="L20" s="18"/>
      <c r="M20" s="18">
        <f t="shared" si="0"/>
        <v>60000</v>
      </c>
      <c r="N20" s="19"/>
      <c r="O20" s="20">
        <f t="shared" si="1"/>
        <v>0</v>
      </c>
    </row>
    <row r="21" spans="2:15" ht="25.5">
      <c r="B21" s="22" t="s">
        <v>44</v>
      </c>
      <c r="C21" s="16" t="s">
        <v>45</v>
      </c>
      <c r="D21" s="17" t="s">
        <v>31</v>
      </c>
      <c r="E21" s="17" t="s">
        <v>41</v>
      </c>
      <c r="F21" s="18">
        <v>0</v>
      </c>
      <c r="G21" s="18">
        <v>12000</v>
      </c>
      <c r="H21" s="18">
        <f t="shared" si="2"/>
        <v>12000</v>
      </c>
      <c r="I21" s="18">
        <v>12000</v>
      </c>
      <c r="J21" s="18"/>
      <c r="K21" s="18"/>
      <c r="L21" s="18"/>
      <c r="M21" s="18">
        <f t="shared" si="0"/>
        <v>12000</v>
      </c>
      <c r="N21" s="19"/>
      <c r="O21" s="20">
        <f t="shared" si="1"/>
        <v>0</v>
      </c>
    </row>
    <row r="22" spans="2:15" ht="25.5">
      <c r="B22" s="22" t="s">
        <v>46</v>
      </c>
      <c r="C22" s="16" t="s">
        <v>47</v>
      </c>
      <c r="D22" s="17" t="s">
        <v>26</v>
      </c>
      <c r="E22" s="17">
        <v>1001</v>
      </c>
      <c r="F22" s="18">
        <v>0</v>
      </c>
      <c r="G22" s="18">
        <v>4000</v>
      </c>
      <c r="H22" s="18">
        <f t="shared" si="2"/>
        <v>4000</v>
      </c>
      <c r="I22" s="18">
        <v>4000</v>
      </c>
      <c r="J22" s="18">
        <v>0</v>
      </c>
      <c r="K22" s="18">
        <v>0</v>
      </c>
      <c r="L22" s="18">
        <v>0</v>
      </c>
      <c r="M22" s="18">
        <f t="shared" si="0"/>
        <v>4000</v>
      </c>
      <c r="N22" s="19"/>
      <c r="O22" s="20">
        <f t="shared" si="1"/>
        <v>0</v>
      </c>
    </row>
    <row r="23" spans="2:15" ht="25.5">
      <c r="B23" s="22" t="s">
        <v>46</v>
      </c>
      <c r="C23" s="16" t="s">
        <v>47</v>
      </c>
      <c r="D23" s="17" t="s">
        <v>29</v>
      </c>
      <c r="E23" s="17">
        <v>1001</v>
      </c>
      <c r="F23" s="18">
        <v>0</v>
      </c>
      <c r="G23" s="18">
        <v>15000</v>
      </c>
      <c r="H23" s="18">
        <f t="shared" si="2"/>
        <v>15000</v>
      </c>
      <c r="I23" s="18">
        <v>0</v>
      </c>
      <c r="J23" s="18">
        <v>0</v>
      </c>
      <c r="K23" s="18">
        <v>0</v>
      </c>
      <c r="L23" s="18">
        <v>0</v>
      </c>
      <c r="M23" s="18">
        <f t="shared" si="0"/>
        <v>15000</v>
      </c>
      <c r="N23" s="19"/>
      <c r="O23" s="20">
        <f t="shared" si="1"/>
        <v>0</v>
      </c>
    </row>
    <row r="24" spans="2:15" ht="25.5">
      <c r="B24" s="22" t="s">
        <v>46</v>
      </c>
      <c r="C24" s="16" t="s">
        <v>47</v>
      </c>
      <c r="D24" s="17" t="s">
        <v>48</v>
      </c>
      <c r="E24" s="17">
        <v>1001</v>
      </c>
      <c r="F24" s="18">
        <v>680000</v>
      </c>
      <c r="G24" s="18">
        <v>0</v>
      </c>
      <c r="H24" s="18">
        <f t="shared" si="2"/>
        <v>680000</v>
      </c>
      <c r="I24" s="18">
        <v>0</v>
      </c>
      <c r="J24" s="18">
        <v>0</v>
      </c>
      <c r="K24" s="18">
        <v>0</v>
      </c>
      <c r="L24" s="18">
        <v>0</v>
      </c>
      <c r="M24" s="18">
        <f t="shared" si="0"/>
        <v>680000</v>
      </c>
      <c r="N24" s="19">
        <f t="shared" si="3"/>
        <v>0</v>
      </c>
      <c r="O24" s="20">
        <f t="shared" si="1"/>
        <v>0</v>
      </c>
    </row>
    <row r="25" spans="2:15">
      <c r="B25" s="22" t="s">
        <v>49</v>
      </c>
      <c r="C25" s="16" t="s">
        <v>50</v>
      </c>
      <c r="D25" s="17" t="s">
        <v>28</v>
      </c>
      <c r="E25" s="17" t="s">
        <v>41</v>
      </c>
      <c r="F25" s="18">
        <v>0</v>
      </c>
      <c r="G25" s="18">
        <v>18618</v>
      </c>
      <c r="H25" s="18">
        <f t="shared" si="2"/>
        <v>18618</v>
      </c>
      <c r="I25" s="18">
        <v>18618</v>
      </c>
      <c r="J25" s="18">
        <v>18618</v>
      </c>
      <c r="K25" s="18">
        <v>18618</v>
      </c>
      <c r="L25" s="18">
        <v>18618</v>
      </c>
      <c r="M25" s="18">
        <f t="shared" si="0"/>
        <v>0</v>
      </c>
      <c r="N25" s="19"/>
      <c r="O25" s="20">
        <f t="shared" si="1"/>
        <v>1</v>
      </c>
    </row>
    <row r="26" spans="2:15" ht="25.5">
      <c r="B26" s="22" t="s">
        <v>51</v>
      </c>
      <c r="C26" s="16" t="s">
        <v>52</v>
      </c>
      <c r="D26" s="17" t="s">
        <v>37</v>
      </c>
      <c r="E26" s="17" t="s">
        <v>53</v>
      </c>
      <c r="F26" s="18">
        <v>40000</v>
      </c>
      <c r="G26" s="18">
        <v>0</v>
      </c>
      <c r="H26" s="18">
        <f t="shared" si="2"/>
        <v>40000</v>
      </c>
      <c r="I26" s="18">
        <v>0</v>
      </c>
      <c r="J26" s="18">
        <v>0</v>
      </c>
      <c r="K26" s="18">
        <v>0</v>
      </c>
      <c r="L26" s="18">
        <v>0</v>
      </c>
      <c r="M26" s="18">
        <f t="shared" si="0"/>
        <v>40000</v>
      </c>
      <c r="N26" s="19">
        <f t="shared" si="3"/>
        <v>0</v>
      </c>
      <c r="O26" s="20">
        <f t="shared" si="1"/>
        <v>0</v>
      </c>
    </row>
    <row r="27" spans="2:15" ht="25.5">
      <c r="B27" s="22" t="s">
        <v>54</v>
      </c>
      <c r="C27" s="16" t="s">
        <v>55</v>
      </c>
      <c r="D27" s="17" t="s">
        <v>26</v>
      </c>
      <c r="E27" s="17">
        <v>1101</v>
      </c>
      <c r="F27" s="18">
        <v>0</v>
      </c>
      <c r="G27" s="18">
        <v>20000</v>
      </c>
      <c r="H27" s="18">
        <f t="shared" si="2"/>
        <v>20000</v>
      </c>
      <c r="I27" s="18">
        <v>20000</v>
      </c>
      <c r="J27" s="18">
        <v>0</v>
      </c>
      <c r="K27" s="18">
        <v>0</v>
      </c>
      <c r="L27" s="18">
        <v>0</v>
      </c>
      <c r="M27" s="18">
        <f t="shared" si="0"/>
        <v>20000</v>
      </c>
      <c r="N27" s="19"/>
      <c r="O27" s="20">
        <f t="shared" si="1"/>
        <v>0</v>
      </c>
    </row>
    <row r="28" spans="2:15" ht="25.5">
      <c r="B28" s="22" t="s">
        <v>56</v>
      </c>
      <c r="C28" s="16" t="s">
        <v>55</v>
      </c>
      <c r="D28" s="17" t="s">
        <v>28</v>
      </c>
      <c r="E28" s="17">
        <v>1101</v>
      </c>
      <c r="F28" s="18"/>
      <c r="G28" s="18">
        <v>18500</v>
      </c>
      <c r="H28" s="18">
        <f t="shared" si="2"/>
        <v>18500</v>
      </c>
      <c r="I28" s="18">
        <v>18500</v>
      </c>
      <c r="J28" s="18"/>
      <c r="K28" s="18"/>
      <c r="L28" s="18"/>
      <c r="M28" s="18">
        <f t="shared" si="0"/>
        <v>18500</v>
      </c>
      <c r="N28" s="19"/>
      <c r="O28" s="20">
        <f t="shared" si="1"/>
        <v>0</v>
      </c>
    </row>
    <row r="29" spans="2:15" ht="25.5">
      <c r="B29" s="22" t="s">
        <v>56</v>
      </c>
      <c r="C29" s="16" t="s">
        <v>55</v>
      </c>
      <c r="D29" s="17" t="s">
        <v>57</v>
      </c>
      <c r="E29" s="17">
        <v>1101</v>
      </c>
      <c r="F29" s="18"/>
      <c r="G29" s="18">
        <v>25000</v>
      </c>
      <c r="H29" s="18">
        <f t="shared" si="2"/>
        <v>25000</v>
      </c>
      <c r="I29" s="18">
        <v>25000</v>
      </c>
      <c r="J29" s="18"/>
      <c r="K29" s="18"/>
      <c r="L29" s="18"/>
      <c r="M29" s="18">
        <f t="shared" si="0"/>
        <v>25000</v>
      </c>
      <c r="N29" s="19"/>
      <c r="O29" s="20">
        <f t="shared" si="1"/>
        <v>0</v>
      </c>
    </row>
    <row r="30" spans="2:15" ht="25.5">
      <c r="B30" s="22" t="s">
        <v>58</v>
      </c>
      <c r="C30" s="16" t="s">
        <v>59</v>
      </c>
      <c r="D30" s="17" t="s">
        <v>26</v>
      </c>
      <c r="E30" s="17">
        <v>1101</v>
      </c>
      <c r="F30" s="18"/>
      <c r="G30" s="18">
        <v>20000</v>
      </c>
      <c r="H30" s="18">
        <f t="shared" si="2"/>
        <v>20000</v>
      </c>
      <c r="I30" s="18">
        <v>20000</v>
      </c>
      <c r="J30" s="18"/>
      <c r="K30" s="18"/>
      <c r="L30" s="18"/>
      <c r="M30" s="18">
        <f t="shared" si="0"/>
        <v>20000</v>
      </c>
      <c r="N30" s="19"/>
      <c r="O30" s="20">
        <f t="shared" si="1"/>
        <v>0</v>
      </c>
    </row>
    <row r="31" spans="2:15" ht="25.5">
      <c r="B31" s="22" t="s">
        <v>58</v>
      </c>
      <c r="C31" s="16" t="s">
        <v>59</v>
      </c>
      <c r="D31" s="17" t="s">
        <v>30</v>
      </c>
      <c r="E31" s="17">
        <v>1101</v>
      </c>
      <c r="F31" s="18"/>
      <c r="G31" s="18">
        <v>19500</v>
      </c>
      <c r="H31" s="18">
        <f t="shared" si="2"/>
        <v>19500</v>
      </c>
      <c r="I31" s="18">
        <v>19500</v>
      </c>
      <c r="J31" s="18"/>
      <c r="K31" s="18"/>
      <c r="L31" s="18"/>
      <c r="M31" s="18">
        <f t="shared" si="0"/>
        <v>19500</v>
      </c>
      <c r="N31" s="19"/>
      <c r="O31" s="20">
        <f t="shared" si="1"/>
        <v>0</v>
      </c>
    </row>
    <row r="32" spans="2:15" ht="25.5">
      <c r="B32" s="22" t="s">
        <v>60</v>
      </c>
      <c r="C32" s="16" t="s">
        <v>61</v>
      </c>
      <c r="D32" s="17" t="s">
        <v>31</v>
      </c>
      <c r="E32" s="17">
        <v>1101</v>
      </c>
      <c r="F32" s="18"/>
      <c r="G32" s="18">
        <v>2000</v>
      </c>
      <c r="H32" s="18">
        <f t="shared" si="2"/>
        <v>2000</v>
      </c>
      <c r="I32" s="18">
        <v>2000</v>
      </c>
      <c r="J32" s="18"/>
      <c r="K32" s="18"/>
      <c r="L32" s="18"/>
      <c r="M32" s="18">
        <f t="shared" si="0"/>
        <v>2000</v>
      </c>
      <c r="N32" s="19"/>
      <c r="O32" s="20">
        <f t="shared" si="1"/>
        <v>0</v>
      </c>
    </row>
    <row r="33" spans="2:15" ht="25.5">
      <c r="B33" s="22" t="s">
        <v>60</v>
      </c>
      <c r="C33" s="16" t="s">
        <v>61</v>
      </c>
      <c r="D33" s="17" t="s">
        <v>57</v>
      </c>
      <c r="E33" s="17">
        <v>1101</v>
      </c>
      <c r="F33" s="18"/>
      <c r="G33" s="18">
        <v>15000</v>
      </c>
      <c r="H33" s="18">
        <f t="shared" si="2"/>
        <v>15000</v>
      </c>
      <c r="I33" s="18">
        <v>15000</v>
      </c>
      <c r="J33" s="18"/>
      <c r="K33" s="18"/>
      <c r="L33" s="18"/>
      <c r="M33" s="18">
        <f t="shared" si="0"/>
        <v>15000</v>
      </c>
      <c r="N33" s="19"/>
      <c r="O33" s="20">
        <f t="shared" si="1"/>
        <v>0</v>
      </c>
    </row>
    <row r="34" spans="2:15" ht="25.5">
      <c r="B34" s="22" t="s">
        <v>60</v>
      </c>
      <c r="C34" s="16" t="s">
        <v>62</v>
      </c>
      <c r="D34" s="17" t="s">
        <v>26</v>
      </c>
      <c r="E34" s="17">
        <v>1101</v>
      </c>
      <c r="F34" s="18"/>
      <c r="G34" s="18">
        <v>20000</v>
      </c>
      <c r="H34" s="18">
        <f t="shared" si="2"/>
        <v>20000</v>
      </c>
      <c r="I34" s="18">
        <v>20000</v>
      </c>
      <c r="J34" s="18"/>
      <c r="K34" s="18"/>
      <c r="L34" s="18"/>
      <c r="M34" s="18">
        <f t="shared" si="0"/>
        <v>20000</v>
      </c>
      <c r="N34" s="19"/>
      <c r="O34" s="20">
        <f t="shared" si="1"/>
        <v>0</v>
      </c>
    </row>
    <row r="35" spans="2:15" ht="25.5">
      <c r="B35" s="22" t="s">
        <v>60</v>
      </c>
      <c r="C35" s="16" t="s">
        <v>62</v>
      </c>
      <c r="D35" s="17" t="s">
        <v>30</v>
      </c>
      <c r="E35" s="17">
        <v>1101</v>
      </c>
      <c r="F35" s="18"/>
      <c r="G35" s="18">
        <v>32500</v>
      </c>
      <c r="H35" s="18">
        <f t="shared" si="2"/>
        <v>32500</v>
      </c>
      <c r="I35" s="18">
        <v>32500</v>
      </c>
      <c r="J35" s="18"/>
      <c r="K35" s="18"/>
      <c r="L35" s="18"/>
      <c r="M35" s="18">
        <f t="shared" si="0"/>
        <v>32500</v>
      </c>
      <c r="N35" s="19"/>
      <c r="O35" s="20">
        <f t="shared" si="1"/>
        <v>0</v>
      </c>
    </row>
    <row r="36" spans="2:15" ht="25.5">
      <c r="B36" s="22" t="s">
        <v>63</v>
      </c>
      <c r="C36" s="16" t="s">
        <v>64</v>
      </c>
      <c r="D36" s="17" t="s">
        <v>26</v>
      </c>
      <c r="E36" s="17">
        <v>1101</v>
      </c>
      <c r="F36" s="18"/>
      <c r="G36" s="18">
        <v>20000</v>
      </c>
      <c r="H36" s="18">
        <f t="shared" si="2"/>
        <v>20000</v>
      </c>
      <c r="I36" s="18">
        <v>20000</v>
      </c>
      <c r="J36" s="18"/>
      <c r="K36" s="18"/>
      <c r="L36" s="18"/>
      <c r="M36" s="18">
        <f t="shared" si="0"/>
        <v>20000</v>
      </c>
      <c r="N36" s="19"/>
      <c r="O36" s="20">
        <f t="shared" si="1"/>
        <v>0</v>
      </c>
    </row>
    <row r="37" spans="2:15" ht="25.5">
      <c r="B37" s="22" t="s">
        <v>63</v>
      </c>
      <c r="C37" s="16" t="s">
        <v>64</v>
      </c>
      <c r="D37" s="17" t="s">
        <v>30</v>
      </c>
      <c r="E37" s="17">
        <v>1101</v>
      </c>
      <c r="F37" s="18"/>
      <c r="G37" s="18">
        <v>52000</v>
      </c>
      <c r="H37" s="18">
        <f t="shared" si="2"/>
        <v>52000</v>
      </c>
      <c r="I37" s="18">
        <v>52000</v>
      </c>
      <c r="J37" s="18"/>
      <c r="K37" s="18"/>
      <c r="L37" s="18"/>
      <c r="M37" s="18">
        <f t="shared" si="0"/>
        <v>52000</v>
      </c>
      <c r="N37" s="19"/>
      <c r="O37" s="20">
        <f t="shared" si="1"/>
        <v>0</v>
      </c>
    </row>
    <row r="38" spans="2:15" ht="25.5">
      <c r="B38" s="22" t="s">
        <v>65</v>
      </c>
      <c r="C38" s="16" t="s">
        <v>66</v>
      </c>
      <c r="D38" s="17" t="s">
        <v>30</v>
      </c>
      <c r="E38" s="17">
        <v>1101</v>
      </c>
      <c r="F38" s="18"/>
      <c r="G38" s="18">
        <v>32500</v>
      </c>
      <c r="H38" s="18">
        <f t="shared" si="2"/>
        <v>32500</v>
      </c>
      <c r="I38" s="18">
        <v>32500</v>
      </c>
      <c r="J38" s="18"/>
      <c r="K38" s="18"/>
      <c r="L38" s="18"/>
      <c r="M38" s="18">
        <f t="shared" si="0"/>
        <v>32500</v>
      </c>
      <c r="N38" s="19"/>
      <c r="O38" s="20">
        <f t="shared" si="1"/>
        <v>0</v>
      </c>
    </row>
    <row r="39" spans="2:15" ht="25.5">
      <c r="B39" s="22" t="s">
        <v>67</v>
      </c>
      <c r="C39" s="16" t="s">
        <v>68</v>
      </c>
      <c r="D39" s="17" t="s">
        <v>69</v>
      </c>
      <c r="E39" s="17" t="s">
        <v>70</v>
      </c>
      <c r="F39" s="18">
        <v>0</v>
      </c>
      <c r="G39" s="18">
        <v>999945.73</v>
      </c>
      <c r="H39" s="18">
        <f t="shared" si="2"/>
        <v>999945.73</v>
      </c>
      <c r="I39" s="18">
        <v>970749.39</v>
      </c>
      <c r="J39" s="18">
        <v>970749.39</v>
      </c>
      <c r="K39" s="18">
        <v>970749.39</v>
      </c>
      <c r="L39" s="18">
        <v>970749.39</v>
      </c>
      <c r="M39" s="18">
        <f t="shared" si="0"/>
        <v>29196.339999999967</v>
      </c>
      <c r="N39" s="19"/>
      <c r="O39" s="20">
        <f t="shared" si="1"/>
        <v>0.9708020754286335</v>
      </c>
    </row>
    <row r="40" spans="2:15" ht="25.5">
      <c r="B40" s="22" t="s">
        <v>67</v>
      </c>
      <c r="C40" s="16" t="s">
        <v>68</v>
      </c>
      <c r="D40" s="17" t="s">
        <v>71</v>
      </c>
      <c r="E40" s="17" t="s">
        <v>70</v>
      </c>
      <c r="F40" s="18">
        <v>9468061.5</v>
      </c>
      <c r="G40" s="18">
        <v>-5068061.5</v>
      </c>
      <c r="H40" s="18">
        <f t="shared" si="2"/>
        <v>4400000</v>
      </c>
      <c r="I40" s="18">
        <v>0</v>
      </c>
      <c r="J40" s="18">
        <v>0</v>
      </c>
      <c r="K40" s="18">
        <v>0</v>
      </c>
      <c r="L40" s="18">
        <v>0</v>
      </c>
      <c r="M40" s="18">
        <f t="shared" si="0"/>
        <v>4400000</v>
      </c>
      <c r="N40" s="19">
        <f t="shared" si="3"/>
        <v>0</v>
      </c>
      <c r="O40" s="20">
        <f t="shared" si="1"/>
        <v>0</v>
      </c>
    </row>
    <row r="41" spans="2:15">
      <c r="B41" s="22" t="s">
        <v>72</v>
      </c>
      <c r="C41" s="16" t="s">
        <v>73</v>
      </c>
      <c r="D41" s="25" t="s">
        <v>74</v>
      </c>
      <c r="E41" s="25" t="s">
        <v>38</v>
      </c>
      <c r="F41" s="18">
        <v>50000</v>
      </c>
      <c r="G41" s="18">
        <v>0</v>
      </c>
      <c r="H41" s="18">
        <f t="shared" si="2"/>
        <v>50000</v>
      </c>
      <c r="I41" s="18">
        <v>26436.799999999999</v>
      </c>
      <c r="J41" s="18">
        <v>0</v>
      </c>
      <c r="K41" s="18">
        <v>0</v>
      </c>
      <c r="L41" s="18">
        <v>0</v>
      </c>
      <c r="M41" s="18">
        <f t="shared" si="0"/>
        <v>50000</v>
      </c>
      <c r="N41" s="19">
        <f t="shared" si="3"/>
        <v>0</v>
      </c>
      <c r="O41" s="20">
        <f t="shared" si="1"/>
        <v>0</v>
      </c>
    </row>
    <row r="42" spans="2:15" ht="25.5">
      <c r="B42" s="22" t="s">
        <v>72</v>
      </c>
      <c r="C42" s="16" t="s">
        <v>73</v>
      </c>
      <c r="D42" s="25" t="s">
        <v>29</v>
      </c>
      <c r="E42" s="25" t="s">
        <v>38</v>
      </c>
      <c r="F42" s="18">
        <v>18000</v>
      </c>
      <c r="G42" s="18">
        <v>0</v>
      </c>
      <c r="H42" s="18">
        <f t="shared" si="2"/>
        <v>18000</v>
      </c>
      <c r="I42" s="18">
        <v>18000</v>
      </c>
      <c r="J42" s="18">
        <v>0</v>
      </c>
      <c r="K42" s="18">
        <v>0</v>
      </c>
      <c r="L42" s="18">
        <v>0</v>
      </c>
      <c r="M42" s="18">
        <f t="shared" si="0"/>
        <v>18000</v>
      </c>
      <c r="N42" s="19">
        <f t="shared" si="3"/>
        <v>0</v>
      </c>
      <c r="O42" s="20">
        <f t="shared" si="1"/>
        <v>0</v>
      </c>
    </row>
    <row r="43" spans="2:15">
      <c r="B43" s="22" t="s">
        <v>72</v>
      </c>
      <c r="C43" s="16" t="s">
        <v>73</v>
      </c>
      <c r="D43" s="17" t="s">
        <v>42</v>
      </c>
      <c r="E43" s="17" t="s">
        <v>38</v>
      </c>
      <c r="F43" s="18">
        <v>100000</v>
      </c>
      <c r="G43" s="18">
        <v>0</v>
      </c>
      <c r="H43" s="18">
        <f t="shared" si="2"/>
        <v>100000</v>
      </c>
      <c r="I43" s="18">
        <v>71536</v>
      </c>
      <c r="J43" s="18">
        <v>0</v>
      </c>
      <c r="K43" s="18">
        <v>0</v>
      </c>
      <c r="L43" s="18">
        <v>0</v>
      </c>
      <c r="M43" s="18">
        <f t="shared" si="0"/>
        <v>100000</v>
      </c>
      <c r="N43" s="19">
        <f t="shared" si="3"/>
        <v>0</v>
      </c>
      <c r="O43" s="20">
        <f t="shared" si="1"/>
        <v>0</v>
      </c>
    </row>
    <row r="44" spans="2:15">
      <c r="B44" s="22" t="s">
        <v>75</v>
      </c>
      <c r="C44" s="16" t="s">
        <v>76</v>
      </c>
      <c r="D44" s="17" t="s">
        <v>69</v>
      </c>
      <c r="E44" s="17" t="s">
        <v>77</v>
      </c>
      <c r="F44" s="18">
        <v>0</v>
      </c>
      <c r="G44" s="18">
        <v>500000</v>
      </c>
      <c r="H44" s="18">
        <f t="shared" si="2"/>
        <v>500000</v>
      </c>
      <c r="I44" s="18">
        <v>0</v>
      </c>
      <c r="J44" s="18">
        <v>0</v>
      </c>
      <c r="K44" s="18">
        <v>0</v>
      </c>
      <c r="L44" s="18">
        <v>0</v>
      </c>
      <c r="M44" s="18">
        <f t="shared" si="0"/>
        <v>500000</v>
      </c>
      <c r="N44" s="19"/>
      <c r="O44" s="20">
        <f t="shared" si="1"/>
        <v>0</v>
      </c>
    </row>
    <row r="45" spans="2:15" ht="25.5">
      <c r="B45" s="22" t="s">
        <v>75</v>
      </c>
      <c r="C45" s="16" t="s">
        <v>76</v>
      </c>
      <c r="D45" s="17" t="s">
        <v>71</v>
      </c>
      <c r="E45" s="17" t="s">
        <v>77</v>
      </c>
      <c r="F45" s="18">
        <v>0</v>
      </c>
      <c r="G45" s="18">
        <v>1800000</v>
      </c>
      <c r="H45" s="18">
        <f t="shared" si="2"/>
        <v>1800000</v>
      </c>
      <c r="I45" s="18">
        <v>0</v>
      </c>
      <c r="J45" s="18">
        <v>0</v>
      </c>
      <c r="K45" s="18">
        <v>0</v>
      </c>
      <c r="L45" s="18">
        <v>0</v>
      </c>
      <c r="M45" s="18">
        <f t="shared" si="0"/>
        <v>1800000</v>
      </c>
      <c r="N45" s="19"/>
      <c r="O45" s="20">
        <f t="shared" si="1"/>
        <v>0</v>
      </c>
    </row>
    <row r="46" spans="2:15">
      <c r="B46" s="22" t="s">
        <v>75</v>
      </c>
      <c r="C46" s="16" t="s">
        <v>76</v>
      </c>
      <c r="D46" s="17" t="s">
        <v>69</v>
      </c>
      <c r="E46" s="17" t="s">
        <v>77</v>
      </c>
      <c r="F46" s="18">
        <v>0</v>
      </c>
      <c r="G46" s="18">
        <v>500000</v>
      </c>
      <c r="H46" s="18">
        <f t="shared" si="2"/>
        <v>500000</v>
      </c>
      <c r="I46" s="18">
        <v>93936.06</v>
      </c>
      <c r="J46" s="18">
        <v>93936.06</v>
      </c>
      <c r="K46" s="18">
        <v>93936.06</v>
      </c>
      <c r="L46" s="18">
        <v>93936.06</v>
      </c>
      <c r="M46" s="18">
        <f t="shared" si="0"/>
        <v>406063.94</v>
      </c>
      <c r="N46" s="19"/>
      <c r="O46" s="20">
        <f t="shared" si="1"/>
        <v>0.18787212</v>
      </c>
    </row>
    <row r="47" spans="2:15" ht="25.5">
      <c r="B47" s="22" t="s">
        <v>75</v>
      </c>
      <c r="C47" s="16" t="s">
        <v>76</v>
      </c>
      <c r="D47" s="17" t="s">
        <v>71</v>
      </c>
      <c r="E47" s="17" t="s">
        <v>77</v>
      </c>
      <c r="F47" s="18">
        <v>0</v>
      </c>
      <c r="G47" s="18">
        <v>1800000</v>
      </c>
      <c r="H47" s="18">
        <f t="shared" si="2"/>
        <v>1800000</v>
      </c>
      <c r="I47" s="18">
        <v>0</v>
      </c>
      <c r="J47" s="18">
        <v>0</v>
      </c>
      <c r="K47" s="18">
        <v>0</v>
      </c>
      <c r="L47" s="18">
        <v>0</v>
      </c>
      <c r="M47" s="18">
        <f t="shared" si="0"/>
        <v>1800000</v>
      </c>
      <c r="N47" s="19"/>
      <c r="O47" s="20">
        <f t="shared" si="1"/>
        <v>0</v>
      </c>
    </row>
    <row r="48" spans="2:15" ht="25.5">
      <c r="B48" s="22" t="s">
        <v>75</v>
      </c>
      <c r="C48" s="16" t="s">
        <v>76</v>
      </c>
      <c r="D48" s="17" t="s">
        <v>26</v>
      </c>
      <c r="E48" s="17" t="s">
        <v>77</v>
      </c>
      <c r="F48" s="26">
        <v>0</v>
      </c>
      <c r="G48" s="18">
        <v>570342.93000000005</v>
      </c>
      <c r="H48" s="18">
        <f t="shared" si="2"/>
        <v>570342.93000000005</v>
      </c>
      <c r="I48" s="18">
        <v>129044.84</v>
      </c>
      <c r="J48" s="18">
        <v>129044.84</v>
      </c>
      <c r="K48" s="18">
        <v>129044.84</v>
      </c>
      <c r="L48" s="18">
        <v>129044.84</v>
      </c>
      <c r="M48" s="18">
        <f t="shared" si="0"/>
        <v>441298.09000000008</v>
      </c>
      <c r="N48" s="19"/>
      <c r="O48" s="20">
        <f t="shared" si="1"/>
        <v>0.22625833198283002</v>
      </c>
    </row>
    <row r="49" spans="2:15">
      <c r="B49" s="22" t="s">
        <v>75</v>
      </c>
      <c r="C49" s="16" t="s">
        <v>76</v>
      </c>
      <c r="D49" s="17" t="s">
        <v>28</v>
      </c>
      <c r="E49" s="17" t="s">
        <v>77</v>
      </c>
      <c r="F49" s="26">
        <v>0</v>
      </c>
      <c r="G49" s="18">
        <v>61559.24</v>
      </c>
      <c r="H49" s="18">
        <f t="shared" si="2"/>
        <v>61559.24</v>
      </c>
      <c r="I49" s="18">
        <v>0</v>
      </c>
      <c r="J49" s="18">
        <v>0</v>
      </c>
      <c r="K49" s="18">
        <v>0</v>
      </c>
      <c r="L49" s="18">
        <v>0</v>
      </c>
      <c r="M49" s="18">
        <f t="shared" si="0"/>
        <v>61559.24</v>
      </c>
      <c r="N49" s="19"/>
      <c r="O49" s="20">
        <f t="shared" si="1"/>
        <v>0</v>
      </c>
    </row>
    <row r="50" spans="2:15" ht="25.5">
      <c r="B50" s="22" t="s">
        <v>75</v>
      </c>
      <c r="C50" s="16" t="s">
        <v>76</v>
      </c>
      <c r="D50" s="17" t="s">
        <v>48</v>
      </c>
      <c r="E50" s="17" t="s">
        <v>77</v>
      </c>
      <c r="F50" s="26">
        <v>0</v>
      </c>
      <c r="G50" s="18">
        <v>135000</v>
      </c>
      <c r="H50" s="18">
        <f t="shared" si="2"/>
        <v>135000</v>
      </c>
      <c r="I50" s="18">
        <v>0</v>
      </c>
      <c r="J50" s="18">
        <v>0</v>
      </c>
      <c r="K50" s="18">
        <v>0</v>
      </c>
      <c r="L50" s="18">
        <v>0</v>
      </c>
      <c r="M50" s="18">
        <f t="shared" si="0"/>
        <v>135000</v>
      </c>
      <c r="N50" s="19"/>
      <c r="O50" s="20">
        <f t="shared" si="1"/>
        <v>0</v>
      </c>
    </row>
    <row r="51" spans="2:15" ht="25.5">
      <c r="B51" s="22" t="s">
        <v>75</v>
      </c>
      <c r="C51" s="16" t="s">
        <v>76</v>
      </c>
      <c r="D51" s="17" t="s">
        <v>29</v>
      </c>
      <c r="E51" s="17" t="s">
        <v>77</v>
      </c>
      <c r="F51" s="26">
        <v>0</v>
      </c>
      <c r="G51" s="18">
        <v>743679.57</v>
      </c>
      <c r="H51" s="18">
        <f t="shared" si="2"/>
        <v>743679.57</v>
      </c>
      <c r="I51" s="18">
        <v>297123.71999999997</v>
      </c>
      <c r="J51" s="18">
        <v>63163.72</v>
      </c>
      <c r="K51" s="18">
        <v>63163.72</v>
      </c>
      <c r="L51" s="18">
        <v>63163.72</v>
      </c>
      <c r="M51" s="18">
        <f t="shared" si="0"/>
        <v>680515.85</v>
      </c>
      <c r="N51" s="19"/>
      <c r="O51" s="20">
        <f t="shared" si="1"/>
        <v>8.4934052981985239E-2</v>
      </c>
    </row>
    <row r="52" spans="2:15">
      <c r="B52" s="22" t="s">
        <v>75</v>
      </c>
      <c r="C52" s="16" t="s">
        <v>76</v>
      </c>
      <c r="D52" s="17" t="s">
        <v>42</v>
      </c>
      <c r="E52" s="17" t="s">
        <v>77</v>
      </c>
      <c r="F52" s="26">
        <v>0</v>
      </c>
      <c r="G52" s="18">
        <v>140000</v>
      </c>
      <c r="H52" s="18">
        <f t="shared" si="2"/>
        <v>140000</v>
      </c>
      <c r="I52" s="18">
        <v>93489.04</v>
      </c>
      <c r="J52" s="18">
        <v>93489.04</v>
      </c>
      <c r="K52" s="18">
        <v>93489.04</v>
      </c>
      <c r="L52" s="18">
        <v>93489.04</v>
      </c>
      <c r="M52" s="18">
        <f t="shared" si="0"/>
        <v>46510.960000000006</v>
      </c>
      <c r="N52" s="19"/>
      <c r="O52" s="20">
        <f t="shared" si="1"/>
        <v>0.66777885714285712</v>
      </c>
    </row>
    <row r="53" spans="2:15">
      <c r="B53" s="22" t="s">
        <v>75</v>
      </c>
      <c r="C53" s="16" t="s">
        <v>76</v>
      </c>
      <c r="D53" s="17" t="s">
        <v>43</v>
      </c>
      <c r="E53" s="17" t="s">
        <v>77</v>
      </c>
      <c r="F53" s="26"/>
      <c r="G53" s="18">
        <v>68488</v>
      </c>
      <c r="H53" s="18">
        <f t="shared" si="2"/>
        <v>68488</v>
      </c>
      <c r="I53" s="18"/>
      <c r="J53" s="18"/>
      <c r="K53" s="18"/>
      <c r="L53" s="18"/>
      <c r="M53" s="18">
        <f t="shared" si="0"/>
        <v>68488</v>
      </c>
      <c r="N53" s="19"/>
      <c r="O53" s="20">
        <f t="shared" si="1"/>
        <v>0</v>
      </c>
    </row>
    <row r="54" spans="2:15" ht="25.5">
      <c r="B54" s="27" t="s">
        <v>75</v>
      </c>
      <c r="C54" s="16" t="s">
        <v>76</v>
      </c>
      <c r="D54" s="17" t="s">
        <v>78</v>
      </c>
      <c r="E54" s="17" t="s">
        <v>77</v>
      </c>
      <c r="F54" s="18">
        <v>0</v>
      </c>
      <c r="G54" s="18">
        <v>120000</v>
      </c>
      <c r="H54" s="18">
        <f t="shared" si="2"/>
        <v>120000</v>
      </c>
      <c r="I54" s="18">
        <v>0</v>
      </c>
      <c r="J54" s="18">
        <v>0</v>
      </c>
      <c r="K54" s="18">
        <v>0</v>
      </c>
      <c r="L54" s="18">
        <v>0</v>
      </c>
      <c r="M54" s="18">
        <f t="shared" si="0"/>
        <v>120000</v>
      </c>
      <c r="N54" s="19"/>
      <c r="O54" s="20">
        <f t="shared" si="1"/>
        <v>0</v>
      </c>
    </row>
    <row r="55" spans="2:15" ht="25.5">
      <c r="B55" s="27" t="s">
        <v>75</v>
      </c>
      <c r="C55" s="16" t="s">
        <v>76</v>
      </c>
      <c r="D55" s="17" t="s">
        <v>30</v>
      </c>
      <c r="E55" s="17" t="s">
        <v>77</v>
      </c>
      <c r="F55" s="18">
        <v>0</v>
      </c>
      <c r="G55" s="18">
        <v>155027.94</v>
      </c>
      <c r="H55" s="18">
        <f t="shared" si="2"/>
        <v>155027.94</v>
      </c>
      <c r="I55" s="18">
        <v>125000</v>
      </c>
      <c r="J55" s="18">
        <v>0</v>
      </c>
      <c r="K55" s="18">
        <v>0</v>
      </c>
      <c r="L55" s="18">
        <v>0</v>
      </c>
      <c r="M55" s="18">
        <f t="shared" si="0"/>
        <v>155027.94</v>
      </c>
      <c r="N55" s="19"/>
      <c r="O55" s="20">
        <f t="shared" si="1"/>
        <v>0</v>
      </c>
    </row>
    <row r="56" spans="2:15" ht="25.5">
      <c r="B56" s="27" t="s">
        <v>75</v>
      </c>
      <c r="C56" s="16" t="s">
        <v>76</v>
      </c>
      <c r="D56" s="17" t="s">
        <v>31</v>
      </c>
      <c r="E56" s="17" t="s">
        <v>77</v>
      </c>
      <c r="F56" s="18">
        <v>0</v>
      </c>
      <c r="G56" s="18">
        <v>12500</v>
      </c>
      <c r="H56" s="18">
        <f t="shared" si="2"/>
        <v>12500</v>
      </c>
      <c r="I56" s="18">
        <v>12499</v>
      </c>
      <c r="J56" s="18">
        <v>12499</v>
      </c>
      <c r="K56" s="18">
        <v>12499</v>
      </c>
      <c r="L56" s="18">
        <v>12499</v>
      </c>
      <c r="M56" s="18">
        <f t="shared" si="0"/>
        <v>1</v>
      </c>
      <c r="N56" s="19"/>
      <c r="O56" s="20">
        <f t="shared" si="1"/>
        <v>0.99992000000000003</v>
      </c>
    </row>
    <row r="57" spans="2:15" ht="25.5">
      <c r="B57" s="27" t="s">
        <v>75</v>
      </c>
      <c r="C57" s="16" t="s">
        <v>76</v>
      </c>
      <c r="D57" s="17" t="s">
        <v>29</v>
      </c>
      <c r="E57" s="17" t="s">
        <v>77</v>
      </c>
      <c r="F57" s="18">
        <v>200000</v>
      </c>
      <c r="G57" s="18">
        <v>0</v>
      </c>
      <c r="H57" s="18">
        <f t="shared" si="2"/>
        <v>200000</v>
      </c>
      <c r="I57" s="18">
        <v>101848</v>
      </c>
      <c r="J57" s="18">
        <v>0</v>
      </c>
      <c r="K57" s="18">
        <v>0</v>
      </c>
      <c r="L57" s="18">
        <v>0</v>
      </c>
      <c r="M57" s="18">
        <f t="shared" si="0"/>
        <v>200000</v>
      </c>
      <c r="N57" s="19">
        <f t="shared" si="3"/>
        <v>0</v>
      </c>
      <c r="O57" s="20">
        <f t="shared" si="1"/>
        <v>0</v>
      </c>
    </row>
    <row r="58" spans="2:15" ht="25.5">
      <c r="B58" s="27" t="s">
        <v>75</v>
      </c>
      <c r="C58" s="16" t="s">
        <v>76</v>
      </c>
      <c r="D58" s="17" t="s">
        <v>37</v>
      </c>
      <c r="E58" s="17" t="s">
        <v>77</v>
      </c>
      <c r="F58" s="18"/>
      <c r="G58" s="18">
        <v>200000</v>
      </c>
      <c r="H58" s="18">
        <f t="shared" si="2"/>
        <v>200000</v>
      </c>
      <c r="I58" s="18">
        <v>0</v>
      </c>
      <c r="J58" s="18">
        <v>0</v>
      </c>
      <c r="K58" s="18">
        <v>0</v>
      </c>
      <c r="L58" s="18">
        <v>0</v>
      </c>
      <c r="M58" s="18">
        <f t="shared" si="0"/>
        <v>200000</v>
      </c>
      <c r="N58" s="19"/>
      <c r="O58" s="20">
        <f t="shared" si="1"/>
        <v>0</v>
      </c>
    </row>
    <row r="59" spans="2:15" ht="25.5">
      <c r="B59" s="27" t="s">
        <v>79</v>
      </c>
      <c r="C59" s="16" t="s">
        <v>80</v>
      </c>
      <c r="D59" s="17" t="s">
        <v>71</v>
      </c>
      <c r="E59" s="17" t="s">
        <v>70</v>
      </c>
      <c r="F59" s="18">
        <v>0</v>
      </c>
      <c r="G59" s="18">
        <v>1527.61</v>
      </c>
      <c r="H59" s="18">
        <f t="shared" si="2"/>
        <v>1527.61</v>
      </c>
      <c r="I59" s="18">
        <v>0</v>
      </c>
      <c r="J59" s="18">
        <v>0</v>
      </c>
      <c r="K59" s="18">
        <v>0</v>
      </c>
      <c r="L59" s="18">
        <v>0</v>
      </c>
      <c r="M59" s="18">
        <f t="shared" si="0"/>
        <v>1527.61</v>
      </c>
      <c r="N59" s="19"/>
      <c r="O59" s="20">
        <f t="shared" si="1"/>
        <v>0</v>
      </c>
    </row>
    <row r="60" spans="2:15" ht="25.5">
      <c r="B60" s="27" t="s">
        <v>81</v>
      </c>
      <c r="C60" s="16" t="s">
        <v>82</v>
      </c>
      <c r="D60" s="17" t="s">
        <v>69</v>
      </c>
      <c r="E60" s="17" t="s">
        <v>70</v>
      </c>
      <c r="F60" s="18">
        <v>0</v>
      </c>
      <c r="G60" s="18">
        <v>100448.51</v>
      </c>
      <c r="H60" s="18">
        <f t="shared" si="2"/>
        <v>100448.51</v>
      </c>
      <c r="I60" s="18">
        <v>100448.51</v>
      </c>
      <c r="J60" s="18">
        <v>100448.51</v>
      </c>
      <c r="K60" s="18">
        <v>100448.51</v>
      </c>
      <c r="L60" s="18">
        <v>100448.51</v>
      </c>
      <c r="M60" s="18">
        <f t="shared" si="0"/>
        <v>0</v>
      </c>
      <c r="N60" s="19"/>
      <c r="O60" s="20">
        <f t="shared" si="1"/>
        <v>1</v>
      </c>
    </row>
    <row r="61" spans="2:15" ht="25.5">
      <c r="B61" s="27" t="s">
        <v>83</v>
      </c>
      <c r="C61" s="16" t="s">
        <v>84</v>
      </c>
      <c r="D61" s="17" t="s">
        <v>37</v>
      </c>
      <c r="E61" s="17" t="s">
        <v>70</v>
      </c>
      <c r="F61" s="18">
        <v>0</v>
      </c>
      <c r="G61" s="18">
        <v>4945000</v>
      </c>
      <c r="H61" s="18">
        <f t="shared" si="2"/>
        <v>4945000</v>
      </c>
      <c r="I61" s="18">
        <v>4945000</v>
      </c>
      <c r="J61" s="18">
        <v>4945000</v>
      </c>
      <c r="K61" s="18">
        <v>4945000</v>
      </c>
      <c r="L61" s="18">
        <v>4945000</v>
      </c>
      <c r="M61" s="18">
        <f t="shared" si="0"/>
        <v>0</v>
      </c>
      <c r="N61" s="19"/>
      <c r="O61" s="20">
        <f t="shared" si="1"/>
        <v>1</v>
      </c>
    </row>
    <row r="62" spans="2:15" ht="25.5">
      <c r="B62" s="28" t="s">
        <v>85</v>
      </c>
      <c r="C62" s="16" t="s">
        <v>86</v>
      </c>
      <c r="D62" s="17" t="s">
        <v>69</v>
      </c>
      <c r="E62" s="17" t="s">
        <v>70</v>
      </c>
      <c r="F62" s="18">
        <v>4500000</v>
      </c>
      <c r="G62" s="18">
        <v>0</v>
      </c>
      <c r="H62" s="18">
        <f t="shared" si="2"/>
        <v>4500000</v>
      </c>
      <c r="I62" s="23">
        <v>0</v>
      </c>
      <c r="J62" s="18">
        <v>0</v>
      </c>
      <c r="K62" s="18">
        <v>0</v>
      </c>
      <c r="L62" s="18">
        <v>0</v>
      </c>
      <c r="M62" s="18">
        <f t="shared" si="0"/>
        <v>4500000</v>
      </c>
      <c r="N62" s="19">
        <f t="shared" si="3"/>
        <v>0</v>
      </c>
      <c r="O62" s="20">
        <f t="shared" si="1"/>
        <v>0</v>
      </c>
    </row>
    <row r="63" spans="2:15" ht="25.5">
      <c r="B63" s="28" t="s">
        <v>87</v>
      </c>
      <c r="C63" s="16" t="s">
        <v>88</v>
      </c>
      <c r="D63" s="17" t="s">
        <v>69</v>
      </c>
      <c r="E63" s="17" t="s">
        <v>70</v>
      </c>
      <c r="F63" s="18">
        <v>0</v>
      </c>
      <c r="G63" s="18">
        <v>1358263.62</v>
      </c>
      <c r="H63" s="18">
        <f t="shared" si="2"/>
        <v>1358263.62</v>
      </c>
      <c r="I63" s="18">
        <v>967006.49</v>
      </c>
      <c r="J63" s="18">
        <v>967006.49</v>
      </c>
      <c r="K63" s="18">
        <v>967006.49</v>
      </c>
      <c r="L63" s="18">
        <v>967006.49</v>
      </c>
      <c r="M63" s="18">
        <f t="shared" si="0"/>
        <v>391257.13000000012</v>
      </c>
      <c r="N63" s="19"/>
      <c r="O63" s="20">
        <f t="shared" si="1"/>
        <v>0.71194315724954771</v>
      </c>
    </row>
    <row r="64" spans="2:15">
      <c r="B64" s="28" t="s">
        <v>89</v>
      </c>
      <c r="C64" s="16" t="s">
        <v>90</v>
      </c>
      <c r="D64" s="17" t="s">
        <v>69</v>
      </c>
      <c r="E64" s="17" t="s">
        <v>70</v>
      </c>
      <c r="F64" s="18">
        <v>0</v>
      </c>
      <c r="G64" s="18">
        <v>57873898.020000003</v>
      </c>
      <c r="H64" s="18">
        <f t="shared" si="2"/>
        <v>57873898.020000003</v>
      </c>
      <c r="I64" s="23">
        <v>0</v>
      </c>
      <c r="J64" s="18">
        <v>0</v>
      </c>
      <c r="K64" s="18">
        <v>0</v>
      </c>
      <c r="L64" s="18">
        <v>0</v>
      </c>
      <c r="M64" s="18">
        <f t="shared" si="0"/>
        <v>57873898.020000003</v>
      </c>
      <c r="N64" s="19"/>
      <c r="O64" s="20">
        <f t="shared" si="1"/>
        <v>0</v>
      </c>
    </row>
    <row r="65" spans="1:15" ht="25.5">
      <c r="B65" s="28" t="s">
        <v>91</v>
      </c>
      <c r="C65" s="16" t="s">
        <v>92</v>
      </c>
      <c r="D65" s="17" t="s">
        <v>71</v>
      </c>
      <c r="E65" s="17" t="s">
        <v>70</v>
      </c>
      <c r="F65" s="18">
        <v>3399421.03</v>
      </c>
      <c r="G65" s="18">
        <v>0</v>
      </c>
      <c r="H65" s="18">
        <f t="shared" si="2"/>
        <v>3399421.03</v>
      </c>
      <c r="I65" s="23">
        <v>0</v>
      </c>
      <c r="J65" s="18">
        <v>0</v>
      </c>
      <c r="K65" s="18">
        <v>0</v>
      </c>
      <c r="L65" s="18">
        <v>0</v>
      </c>
      <c r="M65" s="18">
        <f t="shared" si="0"/>
        <v>3399421.03</v>
      </c>
      <c r="N65" s="19">
        <f t="shared" si="3"/>
        <v>0</v>
      </c>
      <c r="O65" s="20">
        <f t="shared" si="1"/>
        <v>0</v>
      </c>
    </row>
    <row r="66" spans="1:15" ht="25.5">
      <c r="B66" s="28" t="s">
        <v>91</v>
      </c>
      <c r="C66" s="16" t="s">
        <v>92</v>
      </c>
      <c r="D66" s="17" t="s">
        <v>26</v>
      </c>
      <c r="E66" s="17" t="s">
        <v>70</v>
      </c>
      <c r="F66" s="18">
        <v>101000</v>
      </c>
      <c r="G66" s="18">
        <v>0</v>
      </c>
      <c r="H66" s="18">
        <f t="shared" si="2"/>
        <v>101000</v>
      </c>
      <c r="I66" s="18">
        <v>0</v>
      </c>
      <c r="J66" s="18">
        <v>0</v>
      </c>
      <c r="K66" s="18">
        <v>0</v>
      </c>
      <c r="L66" s="18">
        <v>0</v>
      </c>
      <c r="M66" s="18">
        <f t="shared" si="0"/>
        <v>101000</v>
      </c>
      <c r="N66" s="19">
        <f t="shared" si="3"/>
        <v>0</v>
      </c>
      <c r="O66" s="20">
        <f t="shared" si="1"/>
        <v>0</v>
      </c>
    </row>
    <row r="67" spans="1:15" ht="25.5">
      <c r="B67" s="27" t="s">
        <v>91</v>
      </c>
      <c r="C67" s="16" t="s">
        <v>92</v>
      </c>
      <c r="D67" s="17" t="s">
        <v>28</v>
      </c>
      <c r="E67" s="17" t="s">
        <v>70</v>
      </c>
      <c r="F67" s="18">
        <v>211000</v>
      </c>
      <c r="G67" s="18">
        <v>0</v>
      </c>
      <c r="H67" s="18">
        <f t="shared" si="2"/>
        <v>211000</v>
      </c>
      <c r="I67" s="18">
        <v>210000</v>
      </c>
      <c r="J67" s="18">
        <v>0</v>
      </c>
      <c r="K67" s="18">
        <v>0</v>
      </c>
      <c r="L67" s="18">
        <v>0</v>
      </c>
      <c r="M67" s="18">
        <f t="shared" si="0"/>
        <v>211000</v>
      </c>
      <c r="N67" s="19">
        <f t="shared" si="3"/>
        <v>0</v>
      </c>
      <c r="O67" s="20">
        <f t="shared" si="1"/>
        <v>0</v>
      </c>
    </row>
    <row r="68" spans="1:15" ht="25.5">
      <c r="B68" s="28" t="s">
        <v>91</v>
      </c>
      <c r="C68" s="16" t="s">
        <v>92</v>
      </c>
      <c r="D68" s="17" t="s">
        <v>48</v>
      </c>
      <c r="E68" s="17" t="s">
        <v>70</v>
      </c>
      <c r="F68" s="18">
        <v>250000</v>
      </c>
      <c r="G68" s="18">
        <v>-18000</v>
      </c>
      <c r="H68" s="18">
        <f t="shared" si="2"/>
        <v>232000</v>
      </c>
      <c r="I68" s="18">
        <v>231999.94</v>
      </c>
      <c r="J68" s="18">
        <v>0</v>
      </c>
      <c r="K68" s="18">
        <v>0</v>
      </c>
      <c r="L68" s="18">
        <v>0</v>
      </c>
      <c r="M68" s="18">
        <f t="shared" si="0"/>
        <v>232000</v>
      </c>
      <c r="N68" s="19">
        <f t="shared" si="3"/>
        <v>0</v>
      </c>
      <c r="O68" s="20">
        <f t="shared" si="1"/>
        <v>0</v>
      </c>
    </row>
    <row r="69" spans="1:15" ht="25.5">
      <c r="B69" s="28" t="s">
        <v>91</v>
      </c>
      <c r="C69" s="16" t="s">
        <v>92</v>
      </c>
      <c r="D69" s="17" t="s">
        <v>29</v>
      </c>
      <c r="E69" s="17" t="s">
        <v>70</v>
      </c>
      <c r="F69" s="18">
        <v>56000</v>
      </c>
      <c r="G69" s="18">
        <v>18000</v>
      </c>
      <c r="H69" s="18">
        <f t="shared" si="2"/>
        <v>74000</v>
      </c>
      <c r="I69" s="18">
        <v>56000</v>
      </c>
      <c r="J69" s="18">
        <v>0</v>
      </c>
      <c r="K69" s="18">
        <v>0</v>
      </c>
      <c r="L69" s="18">
        <v>0</v>
      </c>
      <c r="M69" s="18">
        <f t="shared" si="0"/>
        <v>74000</v>
      </c>
      <c r="N69" s="19">
        <f t="shared" si="3"/>
        <v>0</v>
      </c>
      <c r="O69" s="20">
        <f t="shared" si="1"/>
        <v>0</v>
      </c>
    </row>
    <row r="70" spans="1:15" ht="25.5">
      <c r="B70" s="28" t="s">
        <v>91</v>
      </c>
      <c r="C70" s="16" t="s">
        <v>92</v>
      </c>
      <c r="D70" s="17" t="s">
        <v>42</v>
      </c>
      <c r="E70" s="17" t="s">
        <v>70</v>
      </c>
      <c r="F70" s="18">
        <v>30000</v>
      </c>
      <c r="G70" s="18">
        <v>0</v>
      </c>
      <c r="H70" s="18">
        <f t="shared" si="2"/>
        <v>30000</v>
      </c>
      <c r="I70" s="18">
        <v>30000</v>
      </c>
      <c r="J70" s="18">
        <v>0</v>
      </c>
      <c r="K70" s="18">
        <v>0</v>
      </c>
      <c r="L70" s="18">
        <v>0</v>
      </c>
      <c r="M70" s="18">
        <f t="shared" si="0"/>
        <v>30000</v>
      </c>
      <c r="N70" s="19">
        <f t="shared" si="3"/>
        <v>0</v>
      </c>
      <c r="O70" s="20">
        <f t="shared" si="1"/>
        <v>0</v>
      </c>
    </row>
    <row r="71" spans="1:15" ht="25.5">
      <c r="B71" s="28" t="s">
        <v>91</v>
      </c>
      <c r="C71" s="16" t="s">
        <v>92</v>
      </c>
      <c r="D71" s="17" t="s">
        <v>31</v>
      </c>
      <c r="E71" s="17" t="s">
        <v>70</v>
      </c>
      <c r="F71" s="18">
        <v>8000</v>
      </c>
      <c r="G71" s="18">
        <v>0</v>
      </c>
      <c r="H71" s="18">
        <f t="shared" si="2"/>
        <v>8000</v>
      </c>
      <c r="I71" s="18">
        <v>8000</v>
      </c>
      <c r="J71" s="18">
        <v>0</v>
      </c>
      <c r="K71" s="18">
        <v>0</v>
      </c>
      <c r="L71" s="18">
        <v>0</v>
      </c>
      <c r="M71" s="18">
        <f t="shared" si="0"/>
        <v>8000</v>
      </c>
      <c r="N71" s="19">
        <f t="shared" si="3"/>
        <v>0</v>
      </c>
      <c r="O71" s="20">
        <f t="shared" si="1"/>
        <v>0</v>
      </c>
    </row>
    <row r="72" spans="1:15" ht="25.5">
      <c r="B72" s="28" t="s">
        <v>91</v>
      </c>
      <c r="C72" s="16" t="s">
        <v>92</v>
      </c>
      <c r="D72" s="17" t="s">
        <v>93</v>
      </c>
      <c r="E72" s="17" t="s">
        <v>70</v>
      </c>
      <c r="F72" s="18">
        <v>1000000</v>
      </c>
      <c r="G72" s="18">
        <v>0</v>
      </c>
      <c r="H72" s="18">
        <f t="shared" si="2"/>
        <v>1000000</v>
      </c>
      <c r="I72" s="18">
        <v>0</v>
      </c>
      <c r="J72" s="18">
        <v>0</v>
      </c>
      <c r="K72" s="18">
        <v>0</v>
      </c>
      <c r="L72" s="18">
        <v>0</v>
      </c>
      <c r="M72" s="18">
        <f t="shared" si="0"/>
        <v>1000000</v>
      </c>
      <c r="N72" s="19">
        <f t="shared" si="3"/>
        <v>0</v>
      </c>
      <c r="O72" s="20">
        <f t="shared" si="1"/>
        <v>0</v>
      </c>
    </row>
    <row r="73" spans="1:15">
      <c r="B73" s="29"/>
      <c r="C73" s="30"/>
      <c r="D73" s="30"/>
      <c r="E73" s="30"/>
      <c r="F73" s="31"/>
      <c r="G73" s="31"/>
      <c r="H73" s="31"/>
      <c r="I73" s="31"/>
      <c r="J73" s="31"/>
      <c r="K73" s="31"/>
      <c r="L73" s="31"/>
      <c r="M73" s="18">
        <f t="shared" si="0"/>
        <v>0</v>
      </c>
      <c r="N73" s="19"/>
      <c r="O73" s="20"/>
    </row>
    <row r="74" spans="1:15" s="37" customFormat="1">
      <c r="A74" s="32"/>
      <c r="B74" s="33" t="s">
        <v>94</v>
      </c>
      <c r="C74" s="34">
        <v>0</v>
      </c>
      <c r="D74" s="34">
        <v>0</v>
      </c>
      <c r="E74" s="34"/>
      <c r="F74" s="35">
        <f t="shared" ref="F74:M74" si="4">SUM(F9:F73)</f>
        <v>20573157.530000001</v>
      </c>
      <c r="G74" s="35">
        <f t="shared" si="4"/>
        <v>68341552.960000008</v>
      </c>
      <c r="H74" s="35">
        <f t="shared" si="4"/>
        <v>88914710.49000001</v>
      </c>
      <c r="I74" s="35">
        <f t="shared" si="4"/>
        <v>9558026.0800000001</v>
      </c>
      <c r="J74" s="35">
        <f t="shared" si="4"/>
        <v>8152245.3399999999</v>
      </c>
      <c r="K74" s="35">
        <f t="shared" si="4"/>
        <v>8152245.3399999999</v>
      </c>
      <c r="L74" s="35">
        <f t="shared" si="4"/>
        <v>8152245.3399999999</v>
      </c>
      <c r="M74" s="36">
        <f t="shared" si="4"/>
        <v>80762465.150000006</v>
      </c>
      <c r="N74" s="42"/>
      <c r="O74" s="43"/>
    </row>
    <row r="75" spans="1:15">
      <c r="F75" s="38"/>
      <c r="G75" s="38"/>
      <c r="H75" s="38"/>
      <c r="I75" s="38"/>
      <c r="J75" s="38"/>
      <c r="K75" s="38"/>
      <c r="L75" s="38"/>
      <c r="M75" s="38"/>
    </row>
    <row r="78" spans="1:15">
      <c r="B78" s="39"/>
      <c r="F78" s="40"/>
      <c r="G78" s="40"/>
      <c r="H78" s="40"/>
      <c r="I78" s="40"/>
      <c r="J78" s="40"/>
      <c r="K78" s="40"/>
      <c r="L78" s="40"/>
      <c r="M78" s="40"/>
    </row>
    <row r="79" spans="1:15">
      <c r="B79" s="41" t="s">
        <v>95</v>
      </c>
      <c r="F79" s="44" t="s">
        <v>96</v>
      </c>
      <c r="G79" s="44"/>
      <c r="H79" s="44"/>
      <c r="I79" s="44"/>
      <c r="J79" s="44"/>
      <c r="K79" s="44"/>
      <c r="L79" s="44"/>
      <c r="M79" s="44"/>
    </row>
    <row r="80" spans="1:15">
      <c r="B80" s="41" t="s">
        <v>97</v>
      </c>
      <c r="F80" s="45" t="s">
        <v>98</v>
      </c>
      <c r="G80" s="45"/>
      <c r="H80" s="45"/>
      <c r="I80" s="45"/>
      <c r="J80" s="45"/>
      <c r="K80" s="45"/>
      <c r="L80" s="45"/>
      <c r="M80" s="45"/>
    </row>
    <row r="81" spans="14:14">
      <c r="N81" s="38"/>
    </row>
    <row r="82" spans="14:14">
      <c r="N82" s="38"/>
    </row>
    <row r="83" spans="14:14">
      <c r="N83" s="38"/>
    </row>
  </sheetData>
  <mergeCells count="11">
    <mergeCell ref="N74:O74"/>
    <mergeCell ref="F79:M79"/>
    <mergeCell ref="F80:M80"/>
    <mergeCell ref="B1:R1"/>
    <mergeCell ref="B2:R2"/>
    <mergeCell ref="D4:G4"/>
    <mergeCell ref="B6:B8"/>
    <mergeCell ref="C6:C8"/>
    <mergeCell ref="F6:L6"/>
    <mergeCell ref="M6:M7"/>
    <mergeCell ref="N6:O6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N6"/>
  </dataValidations>
  <pageMargins left="0.51181102362204722" right="0.11811023622047245" top="0.19685039370078741" bottom="0.15748031496062992" header="0.31496062992125984" footer="0.31496062992125984"/>
  <pageSetup scale="43" fitToHeight="1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2017-07-18T14:32:30Z</cp:lastPrinted>
  <dcterms:created xsi:type="dcterms:W3CDTF">2017-07-14T19:40:52Z</dcterms:created>
  <dcterms:modified xsi:type="dcterms:W3CDTF">2017-07-18T14:32:37Z</dcterms:modified>
</cp:coreProperties>
</file>