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52" i="1"/>
  <c r="H152" s="1"/>
  <c r="E151"/>
  <c r="H151" s="1"/>
  <c r="E150"/>
  <c r="H150" s="1"/>
  <c r="E149"/>
  <c r="H149" s="1"/>
  <c r="E148"/>
  <c r="H148" s="1"/>
  <c r="E147"/>
  <c r="H147" s="1"/>
  <c r="E146"/>
  <c r="H146" s="1"/>
  <c r="G145"/>
  <c r="F145"/>
  <c r="E145"/>
  <c r="H145" s="1"/>
  <c r="D145"/>
  <c r="C145"/>
  <c r="E144"/>
  <c r="H144" s="1"/>
  <c r="E143"/>
  <c r="H143" s="1"/>
  <c r="E142"/>
  <c r="H142" s="1"/>
  <c r="G141"/>
  <c r="F141"/>
  <c r="E141"/>
  <c r="H141" s="1"/>
  <c r="D141"/>
  <c r="C141"/>
  <c r="E140"/>
  <c r="H140" s="1"/>
  <c r="E139"/>
  <c r="H139" s="1"/>
  <c r="E138"/>
  <c r="H138" s="1"/>
  <c r="E137"/>
  <c r="H137" s="1"/>
  <c r="E136"/>
  <c r="H136" s="1"/>
  <c r="E135"/>
  <c r="H135" s="1"/>
  <c r="E134"/>
  <c r="H134" s="1"/>
  <c r="E133"/>
  <c r="H133" s="1"/>
  <c r="G132"/>
  <c r="F132"/>
  <c r="E132"/>
  <c r="H132" s="1"/>
  <c r="D132"/>
  <c r="C132"/>
  <c r="E131"/>
  <c r="H131" s="1"/>
  <c r="E130"/>
  <c r="H130" s="1"/>
  <c r="E129"/>
  <c r="H129" s="1"/>
  <c r="G128"/>
  <c r="F128"/>
  <c r="E128"/>
  <c r="H128" s="1"/>
  <c r="D128"/>
  <c r="C128"/>
  <c r="E127"/>
  <c r="H127" s="1"/>
  <c r="E126"/>
  <c r="H126" s="1"/>
  <c r="E125"/>
  <c r="H125" s="1"/>
  <c r="E124"/>
  <c r="H124" s="1"/>
  <c r="E123"/>
  <c r="H123" s="1"/>
  <c r="E122"/>
  <c r="H122" s="1"/>
  <c r="E121"/>
  <c r="H121" s="1"/>
  <c r="E120"/>
  <c r="H120" s="1"/>
  <c r="E119"/>
  <c r="H119" s="1"/>
  <c r="G118"/>
  <c r="F118"/>
  <c r="E118"/>
  <c r="H118" s="1"/>
  <c r="D118"/>
  <c r="C118"/>
  <c r="E117"/>
  <c r="H117" s="1"/>
  <c r="E116"/>
  <c r="H116" s="1"/>
  <c r="E115"/>
  <c r="H115" s="1"/>
  <c r="E114"/>
  <c r="H114" s="1"/>
  <c r="E113"/>
  <c r="H113" s="1"/>
  <c r="E112"/>
  <c r="H112" s="1"/>
  <c r="E111"/>
  <c r="H111" s="1"/>
  <c r="E110"/>
  <c r="H110" s="1"/>
  <c r="E109"/>
  <c r="H109" s="1"/>
  <c r="G108"/>
  <c r="F108"/>
  <c r="E108"/>
  <c r="H108" s="1"/>
  <c r="D108"/>
  <c r="C108"/>
  <c r="E107"/>
  <c r="H107" s="1"/>
  <c r="E106"/>
  <c r="H106" s="1"/>
  <c r="E105"/>
  <c r="H105" s="1"/>
  <c r="E104"/>
  <c r="H104" s="1"/>
  <c r="E103"/>
  <c r="H103" s="1"/>
  <c r="E102"/>
  <c r="H102" s="1"/>
  <c r="E101"/>
  <c r="H101" s="1"/>
  <c r="E100"/>
  <c r="H100" s="1"/>
  <c r="E99"/>
  <c r="H99" s="1"/>
  <c r="G98"/>
  <c r="F98"/>
  <c r="E98"/>
  <c r="H98" s="1"/>
  <c r="D98"/>
  <c r="C98"/>
  <c r="E97"/>
  <c r="H97" s="1"/>
  <c r="E96"/>
  <c r="H96" s="1"/>
  <c r="E95"/>
  <c r="H95" s="1"/>
  <c r="E94"/>
  <c r="H94" s="1"/>
  <c r="E93"/>
  <c r="H93" s="1"/>
  <c r="E92"/>
  <c r="H92" s="1"/>
  <c r="E91"/>
  <c r="H91" s="1"/>
  <c r="E90"/>
  <c r="H90" s="1"/>
  <c r="E89"/>
  <c r="H89" s="1"/>
  <c r="G88"/>
  <c r="F88"/>
  <c r="E88"/>
  <c r="H88" s="1"/>
  <c r="D88"/>
  <c r="C88"/>
  <c r="E87"/>
  <c r="H87" s="1"/>
  <c r="E86"/>
  <c r="H86" s="1"/>
  <c r="E85"/>
  <c r="H85" s="1"/>
  <c r="E84"/>
  <c r="H84" s="1"/>
  <c r="E83"/>
  <c r="H83" s="1"/>
  <c r="E82"/>
  <c r="H82" s="1"/>
  <c r="E81"/>
  <c r="H81" s="1"/>
  <c r="G80"/>
  <c r="F80"/>
  <c r="E80"/>
  <c r="D80"/>
  <c r="C80"/>
  <c r="G79"/>
  <c r="F79"/>
  <c r="E79"/>
  <c r="D79"/>
  <c r="C79"/>
  <c r="E77"/>
  <c r="H77" s="1"/>
  <c r="E76"/>
  <c r="H76" s="1"/>
  <c r="E75"/>
  <c r="H75" s="1"/>
  <c r="E74"/>
  <c r="H74" s="1"/>
  <c r="E73"/>
  <c r="H73" s="1"/>
  <c r="E72"/>
  <c r="H72" s="1"/>
  <c r="E71"/>
  <c r="H71" s="1"/>
  <c r="G70"/>
  <c r="F70"/>
  <c r="E70"/>
  <c r="H70" s="1"/>
  <c r="D70"/>
  <c r="C70"/>
  <c r="E69"/>
  <c r="H69" s="1"/>
  <c r="E68"/>
  <c r="H68" s="1"/>
  <c r="E67"/>
  <c r="H67" s="1"/>
  <c r="G66"/>
  <c r="F66"/>
  <c r="E66"/>
  <c r="H66" s="1"/>
  <c r="D66"/>
  <c r="C66"/>
  <c r="E65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G57"/>
  <c r="F57"/>
  <c r="E57"/>
  <c r="H57" s="1"/>
  <c r="D57"/>
  <c r="C57"/>
  <c r="E56"/>
  <c r="H56" s="1"/>
  <c r="E55"/>
  <c r="H55" s="1"/>
  <c r="E54"/>
  <c r="H54" s="1"/>
  <c r="G53"/>
  <c r="F53"/>
  <c r="E53"/>
  <c r="H53" s="1"/>
  <c r="D53"/>
  <c r="C53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G43"/>
  <c r="F43"/>
  <c r="E43"/>
  <c r="H43" s="1"/>
  <c r="D43"/>
  <c r="C43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G33"/>
  <c r="F33"/>
  <c r="E33"/>
  <c r="H33" s="1"/>
  <c r="D33"/>
  <c r="C33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G23"/>
  <c r="F23"/>
  <c r="E23"/>
  <c r="H23" s="1"/>
  <c r="D23"/>
  <c r="C23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G13"/>
  <c r="F13"/>
  <c r="E13"/>
  <c r="H13" s="1"/>
  <c r="D13"/>
  <c r="C13"/>
  <c r="E12"/>
  <c r="H12" s="1"/>
  <c r="E11"/>
  <c r="H11" s="1"/>
  <c r="E10"/>
  <c r="H10" s="1"/>
  <c r="E9"/>
  <c r="H9" s="1"/>
  <c r="E8"/>
  <c r="H8" s="1"/>
  <c r="E7"/>
  <c r="H7" s="1"/>
  <c r="E6"/>
  <c r="H6" s="1"/>
  <c r="G5"/>
  <c r="F5"/>
  <c r="E5"/>
  <c r="D5"/>
  <c r="C5"/>
  <c r="G4"/>
  <c r="G154" s="1"/>
  <c r="F4"/>
  <c r="F154" s="1"/>
  <c r="E4"/>
  <c r="E154" s="1"/>
  <c r="D4"/>
  <c r="D154" s="1"/>
  <c r="C4"/>
  <c r="C154" s="1"/>
  <c r="H5" l="1"/>
  <c r="H4" s="1"/>
  <c r="H80"/>
  <c r="H79" s="1"/>
  <c r="H154" l="1"/>
</calcChain>
</file>

<file path=xl/sharedStrings.xml><?xml version="1.0" encoding="utf-8"?>
<sst xmlns="http://schemas.openxmlformats.org/spreadsheetml/2006/main" count="280" uniqueCount="207">
  <si>
    <t>INSTITUTO ESTATAL DE LA CULTURA DEL ESTADO DE GUANAJUATO
Clasificación por Objeto del Gasto (Capítulo y Concepto)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</si>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</sst>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5"/>
  <sheetViews>
    <sheetView tabSelected="1" workbookViewId="0">
      <selection activeCell="B14" sqref="B14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6384" width="11.42578125" style="1"/>
  </cols>
  <sheetData>
    <row r="1" spans="1:8" ht="45.9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29"/>
      <c r="B2" s="32"/>
      <c r="C2" s="33" t="s">
        <v>1</v>
      </c>
      <c r="D2" s="33"/>
      <c r="E2" s="33"/>
      <c r="F2" s="33"/>
      <c r="G2" s="33"/>
      <c r="H2" s="2"/>
    </row>
    <row r="3" spans="1:8" ht="22.5">
      <c r="A3" s="34" t="s">
        <v>2</v>
      </c>
      <c r="B3" s="35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6" t="s">
        <v>9</v>
      </c>
      <c r="B4" s="37"/>
      <c r="C4" s="6">
        <f>C5+C13+C23+C33+C43+C53+C57+C66+C70</f>
        <v>220576496.67000002</v>
      </c>
      <c r="D4" s="6">
        <f t="shared" ref="D4:H4" si="0">D5+D13+D23+D33+D43+D53+D57+D66+D70</f>
        <v>86143976.809999987</v>
      </c>
      <c r="E4" s="6">
        <f t="shared" si="0"/>
        <v>306720473.47999996</v>
      </c>
      <c r="F4" s="6">
        <f t="shared" si="0"/>
        <v>92763172.030000001</v>
      </c>
      <c r="G4" s="6">
        <f t="shared" si="0"/>
        <v>92763172.030000001</v>
      </c>
      <c r="H4" s="6">
        <f t="shared" si="0"/>
        <v>213957301.44999999</v>
      </c>
    </row>
    <row r="5" spans="1:8">
      <c r="A5" s="25" t="s">
        <v>10</v>
      </c>
      <c r="B5" s="26"/>
      <c r="C5" s="7">
        <f>SUM(C6:C12)</f>
        <v>84630032.359999999</v>
      </c>
      <c r="D5" s="7">
        <f t="shared" ref="D5:H5" si="1">SUM(D6:D12)</f>
        <v>12993917.859999999</v>
      </c>
      <c r="E5" s="7">
        <f t="shared" si="1"/>
        <v>97623950.219999999</v>
      </c>
      <c r="F5" s="7">
        <f t="shared" si="1"/>
        <v>39825555.479999997</v>
      </c>
      <c r="G5" s="7">
        <f t="shared" si="1"/>
        <v>39825555.479999997</v>
      </c>
      <c r="H5" s="7">
        <f t="shared" si="1"/>
        <v>57798394.740000002</v>
      </c>
    </row>
    <row r="6" spans="1:8">
      <c r="A6" s="8" t="s">
        <v>11</v>
      </c>
      <c r="B6" s="9" t="s">
        <v>12</v>
      </c>
      <c r="C6" s="10">
        <v>22401744</v>
      </c>
      <c r="D6" s="10">
        <v>217078.68</v>
      </c>
      <c r="E6" s="10">
        <f>C6+D6</f>
        <v>22618822.68</v>
      </c>
      <c r="F6" s="10">
        <v>10209202.439999999</v>
      </c>
      <c r="G6" s="10">
        <v>10209202.439999999</v>
      </c>
      <c r="H6" s="10">
        <f>E6-F6</f>
        <v>12409620.24</v>
      </c>
    </row>
    <row r="7" spans="1:8">
      <c r="A7" s="8" t="s">
        <v>13</v>
      </c>
      <c r="B7" s="9" t="s">
        <v>14</v>
      </c>
      <c r="C7" s="10">
        <v>4389905.7</v>
      </c>
      <c r="D7" s="10">
        <v>9024397.2300000004</v>
      </c>
      <c r="E7" s="10">
        <f t="shared" ref="E7:E12" si="2">C7+D7</f>
        <v>13414302.93</v>
      </c>
      <c r="F7" s="10">
        <v>5519916.1699999999</v>
      </c>
      <c r="G7" s="10">
        <v>5519916.1699999999</v>
      </c>
      <c r="H7" s="10">
        <f t="shared" ref="H7:H70" si="3">E7-F7</f>
        <v>7894386.7599999998</v>
      </c>
    </row>
    <row r="8" spans="1:8">
      <c r="A8" s="8" t="s">
        <v>15</v>
      </c>
      <c r="B8" s="9" t="s">
        <v>16</v>
      </c>
      <c r="C8" s="10">
        <v>25159210.809999999</v>
      </c>
      <c r="D8" s="10">
        <v>468384.34</v>
      </c>
      <c r="E8" s="10">
        <f t="shared" si="2"/>
        <v>25627595.149999999</v>
      </c>
      <c r="F8" s="10">
        <v>7883112.5099999998</v>
      </c>
      <c r="G8" s="10">
        <v>7883112.5099999998</v>
      </c>
      <c r="H8" s="10">
        <f t="shared" si="3"/>
        <v>17744482.640000001</v>
      </c>
    </row>
    <row r="9" spans="1:8">
      <c r="A9" s="8" t="s">
        <v>17</v>
      </c>
      <c r="B9" s="9" t="s">
        <v>18</v>
      </c>
      <c r="C9" s="10">
        <v>7847824.2400000002</v>
      </c>
      <c r="D9" s="10">
        <v>990588.75</v>
      </c>
      <c r="E9" s="10">
        <f t="shared" si="2"/>
        <v>8838412.9900000002</v>
      </c>
      <c r="F9" s="10">
        <v>4011008.7</v>
      </c>
      <c r="G9" s="10">
        <v>4011008.7</v>
      </c>
      <c r="H9" s="10">
        <f t="shared" si="3"/>
        <v>4827404.29</v>
      </c>
    </row>
    <row r="10" spans="1:8">
      <c r="A10" s="8" t="s">
        <v>19</v>
      </c>
      <c r="B10" s="9" t="s">
        <v>20</v>
      </c>
      <c r="C10" s="10">
        <v>24346206.609999999</v>
      </c>
      <c r="D10" s="10">
        <v>2290649.66</v>
      </c>
      <c r="E10" s="10">
        <f t="shared" si="2"/>
        <v>26636856.27</v>
      </c>
      <c r="F10" s="10">
        <v>12055844.92</v>
      </c>
      <c r="G10" s="10">
        <v>12055844.92</v>
      </c>
      <c r="H10" s="10">
        <f t="shared" si="3"/>
        <v>14581011.35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485141</v>
      </c>
      <c r="D12" s="10">
        <v>2819.2</v>
      </c>
      <c r="E12" s="10">
        <f t="shared" si="2"/>
        <v>487960.2</v>
      </c>
      <c r="F12" s="10">
        <v>146470.74</v>
      </c>
      <c r="G12" s="10">
        <v>146470.74</v>
      </c>
      <c r="H12" s="10">
        <f t="shared" si="3"/>
        <v>341489.46</v>
      </c>
    </row>
    <row r="13" spans="1:8">
      <c r="A13" s="25" t="s">
        <v>25</v>
      </c>
      <c r="B13" s="26"/>
      <c r="C13" s="7">
        <f>SUM(C14:C22)</f>
        <v>7497766.8200000003</v>
      </c>
      <c r="D13" s="7">
        <f t="shared" ref="D13:G13" si="4">SUM(D14:D22)</f>
        <v>3670376</v>
      </c>
      <c r="E13" s="7">
        <f t="shared" si="4"/>
        <v>11168142.82</v>
      </c>
      <c r="F13" s="7">
        <f t="shared" si="4"/>
        <v>1900182.87</v>
      </c>
      <c r="G13" s="7">
        <f t="shared" si="4"/>
        <v>1900182.87</v>
      </c>
      <c r="H13" s="7">
        <f t="shared" si="3"/>
        <v>9267959.9499999993</v>
      </c>
    </row>
    <row r="14" spans="1:8">
      <c r="A14" s="8" t="s">
        <v>26</v>
      </c>
      <c r="B14" s="9" t="s">
        <v>27</v>
      </c>
      <c r="C14" s="10">
        <v>2858246.82</v>
      </c>
      <c r="D14" s="10">
        <v>196728</v>
      </c>
      <c r="E14" s="10">
        <f t="shared" ref="E14:E22" si="5">C14+D14</f>
        <v>3054974.82</v>
      </c>
      <c r="F14" s="10">
        <v>754638.3</v>
      </c>
      <c r="G14" s="10">
        <v>754638.3</v>
      </c>
      <c r="H14" s="10">
        <f t="shared" si="3"/>
        <v>2300336.5199999996</v>
      </c>
    </row>
    <row r="15" spans="1:8">
      <c r="A15" s="8" t="s">
        <v>28</v>
      </c>
      <c r="B15" s="9" t="s">
        <v>29</v>
      </c>
      <c r="C15" s="10">
        <v>701548</v>
      </c>
      <c r="D15" s="10">
        <v>4500</v>
      </c>
      <c r="E15" s="10">
        <f t="shared" si="5"/>
        <v>706048</v>
      </c>
      <c r="F15" s="10">
        <v>139783.16</v>
      </c>
      <c r="G15" s="10">
        <v>139783.16</v>
      </c>
      <c r="H15" s="10">
        <f t="shared" si="3"/>
        <v>566264.84</v>
      </c>
    </row>
    <row r="16" spans="1:8">
      <c r="A16" s="8" t="s">
        <v>30</v>
      </c>
      <c r="B16" s="9" t="s">
        <v>31</v>
      </c>
      <c r="C16" s="10">
        <v>130000</v>
      </c>
      <c r="D16" s="10">
        <v>0</v>
      </c>
      <c r="E16" s="10">
        <f t="shared" si="5"/>
        <v>130000</v>
      </c>
      <c r="F16" s="10">
        <v>4014.05</v>
      </c>
      <c r="G16" s="10">
        <v>4014.05</v>
      </c>
      <c r="H16" s="10">
        <f t="shared" si="3"/>
        <v>125985.95</v>
      </c>
    </row>
    <row r="17" spans="1:8">
      <c r="A17" s="8" t="s">
        <v>32</v>
      </c>
      <c r="B17" s="9" t="s">
        <v>33</v>
      </c>
      <c r="C17" s="10">
        <v>901767</v>
      </c>
      <c r="D17" s="10">
        <v>1305500</v>
      </c>
      <c r="E17" s="10">
        <f t="shared" si="5"/>
        <v>2207267</v>
      </c>
      <c r="F17" s="10">
        <v>206720.05</v>
      </c>
      <c r="G17" s="10">
        <v>206720.05</v>
      </c>
      <c r="H17" s="10">
        <f t="shared" si="3"/>
        <v>2000546.95</v>
      </c>
    </row>
    <row r="18" spans="1:8">
      <c r="A18" s="8" t="s">
        <v>34</v>
      </c>
      <c r="B18" s="9" t="s">
        <v>35</v>
      </c>
      <c r="C18" s="10">
        <v>102692</v>
      </c>
      <c r="D18" s="10">
        <v>0</v>
      </c>
      <c r="E18" s="10">
        <f t="shared" si="5"/>
        <v>102692</v>
      </c>
      <c r="F18" s="10">
        <v>7393.5</v>
      </c>
      <c r="G18" s="10">
        <v>7393.5</v>
      </c>
      <c r="H18" s="10">
        <f t="shared" si="3"/>
        <v>95298.5</v>
      </c>
    </row>
    <row r="19" spans="1:8">
      <c r="A19" s="8" t="s">
        <v>36</v>
      </c>
      <c r="B19" s="9" t="s">
        <v>37</v>
      </c>
      <c r="C19" s="10">
        <v>2354509</v>
      </c>
      <c r="D19" s="10">
        <v>15000</v>
      </c>
      <c r="E19" s="10">
        <f t="shared" si="5"/>
        <v>2369509</v>
      </c>
      <c r="F19" s="10">
        <v>682815.23</v>
      </c>
      <c r="G19" s="10">
        <v>682815.23</v>
      </c>
      <c r="H19" s="10">
        <f t="shared" si="3"/>
        <v>1686693.77</v>
      </c>
    </row>
    <row r="20" spans="1:8">
      <c r="A20" s="8" t="s">
        <v>38</v>
      </c>
      <c r="B20" s="9" t="s">
        <v>39</v>
      </c>
      <c r="C20" s="10">
        <v>230924</v>
      </c>
      <c r="D20" s="10">
        <v>2148648</v>
      </c>
      <c r="E20" s="10">
        <f t="shared" si="5"/>
        <v>2379572</v>
      </c>
      <c r="F20" s="10">
        <v>78215.05</v>
      </c>
      <c r="G20" s="10">
        <v>78215.05</v>
      </c>
      <c r="H20" s="10">
        <f t="shared" si="3"/>
        <v>2301356.9500000002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218080</v>
      </c>
      <c r="D22" s="10">
        <v>0</v>
      </c>
      <c r="E22" s="10">
        <f t="shared" si="5"/>
        <v>218080</v>
      </c>
      <c r="F22" s="10">
        <v>26603.53</v>
      </c>
      <c r="G22" s="10">
        <v>26603.53</v>
      </c>
      <c r="H22" s="10">
        <f t="shared" si="3"/>
        <v>191476.47</v>
      </c>
    </row>
    <row r="23" spans="1:8">
      <c r="A23" s="25" t="s">
        <v>44</v>
      </c>
      <c r="B23" s="26"/>
      <c r="C23" s="7">
        <f>SUM(C24:C32)</f>
        <v>66035138.49000001</v>
      </c>
      <c r="D23" s="7">
        <f t="shared" ref="D23:G23" si="6">SUM(D24:D32)</f>
        <v>9186927.5</v>
      </c>
      <c r="E23" s="7">
        <f t="shared" si="6"/>
        <v>75222065.989999995</v>
      </c>
      <c r="F23" s="7">
        <f t="shared" si="6"/>
        <v>21517793.16</v>
      </c>
      <c r="G23" s="7">
        <f t="shared" si="6"/>
        <v>21517793.16</v>
      </c>
      <c r="H23" s="7">
        <f t="shared" si="3"/>
        <v>53704272.829999998</v>
      </c>
    </row>
    <row r="24" spans="1:8">
      <c r="A24" s="8" t="s">
        <v>45</v>
      </c>
      <c r="B24" s="9" t="s">
        <v>46</v>
      </c>
      <c r="C24" s="10">
        <v>3566329</v>
      </c>
      <c r="D24" s="10">
        <v>180078.72</v>
      </c>
      <c r="E24" s="10">
        <f t="shared" ref="E24:E32" si="7">C24+D24</f>
        <v>3746407.72</v>
      </c>
      <c r="F24" s="10">
        <v>1858911.61</v>
      </c>
      <c r="G24" s="10">
        <v>1858911.61</v>
      </c>
      <c r="H24" s="10">
        <f t="shared" si="3"/>
        <v>1887496.11</v>
      </c>
    </row>
    <row r="25" spans="1:8">
      <c r="A25" s="8" t="s">
        <v>47</v>
      </c>
      <c r="B25" s="9" t="s">
        <v>48</v>
      </c>
      <c r="C25" s="10">
        <v>4262396</v>
      </c>
      <c r="D25" s="10">
        <v>1223246.3899999999</v>
      </c>
      <c r="E25" s="10">
        <f t="shared" si="7"/>
        <v>5485642.3899999997</v>
      </c>
      <c r="F25" s="10">
        <v>1594520.89</v>
      </c>
      <c r="G25" s="10">
        <v>1594520.89</v>
      </c>
      <c r="H25" s="10">
        <f t="shared" si="3"/>
        <v>3891121.5</v>
      </c>
    </row>
    <row r="26" spans="1:8">
      <c r="A26" s="8" t="s">
        <v>49</v>
      </c>
      <c r="B26" s="9" t="s">
        <v>50</v>
      </c>
      <c r="C26" s="10">
        <v>3146802.57</v>
      </c>
      <c r="D26" s="10">
        <v>335278.93</v>
      </c>
      <c r="E26" s="10">
        <f t="shared" si="7"/>
        <v>3482081.5</v>
      </c>
      <c r="F26" s="10">
        <v>657057.59</v>
      </c>
      <c r="G26" s="10">
        <v>657057.59</v>
      </c>
      <c r="H26" s="10">
        <f t="shared" si="3"/>
        <v>2825023.91</v>
      </c>
    </row>
    <row r="27" spans="1:8">
      <c r="A27" s="8" t="s">
        <v>51</v>
      </c>
      <c r="B27" s="9" t="s">
        <v>52</v>
      </c>
      <c r="C27" s="10">
        <v>1756951</v>
      </c>
      <c r="D27" s="10">
        <v>526655.71</v>
      </c>
      <c r="E27" s="10">
        <f t="shared" si="7"/>
        <v>2283606.71</v>
      </c>
      <c r="F27" s="10">
        <v>1053960.1399999999</v>
      </c>
      <c r="G27" s="10">
        <v>1053960.1399999999</v>
      </c>
      <c r="H27" s="10">
        <f t="shared" si="3"/>
        <v>1229646.57</v>
      </c>
    </row>
    <row r="28" spans="1:8">
      <c r="A28" s="8" t="s">
        <v>53</v>
      </c>
      <c r="B28" s="9" t="s">
        <v>54</v>
      </c>
      <c r="C28" s="10">
        <v>7356668</v>
      </c>
      <c r="D28" s="10">
        <v>2815364.58</v>
      </c>
      <c r="E28" s="10">
        <f t="shared" si="7"/>
        <v>10172032.58</v>
      </c>
      <c r="F28" s="10">
        <v>1333975.6299999999</v>
      </c>
      <c r="G28" s="10">
        <v>1333975.6299999999</v>
      </c>
      <c r="H28" s="10">
        <f t="shared" si="3"/>
        <v>8838056.9499999993</v>
      </c>
    </row>
    <row r="29" spans="1:8">
      <c r="A29" s="8" t="s">
        <v>55</v>
      </c>
      <c r="B29" s="9" t="s">
        <v>56</v>
      </c>
      <c r="C29" s="10">
        <v>4605914.05</v>
      </c>
      <c r="D29" s="10">
        <v>280000</v>
      </c>
      <c r="E29" s="10">
        <f t="shared" si="7"/>
        <v>4885914.05</v>
      </c>
      <c r="F29" s="10">
        <v>1038655.8</v>
      </c>
      <c r="G29" s="10">
        <v>1038655.8</v>
      </c>
      <c r="H29" s="10">
        <f t="shared" si="3"/>
        <v>3847258.25</v>
      </c>
    </row>
    <row r="30" spans="1:8">
      <c r="A30" s="8" t="s">
        <v>57</v>
      </c>
      <c r="B30" s="9" t="s">
        <v>58</v>
      </c>
      <c r="C30" s="10">
        <v>2698656</v>
      </c>
      <c r="D30" s="10">
        <v>11092.96</v>
      </c>
      <c r="E30" s="10">
        <f t="shared" si="7"/>
        <v>2709748.96</v>
      </c>
      <c r="F30" s="10">
        <v>470275.83</v>
      </c>
      <c r="G30" s="10">
        <v>470275.83</v>
      </c>
      <c r="H30" s="10">
        <f t="shared" si="3"/>
        <v>2239473.13</v>
      </c>
    </row>
    <row r="31" spans="1:8">
      <c r="A31" s="8" t="s">
        <v>59</v>
      </c>
      <c r="B31" s="9" t="s">
        <v>60</v>
      </c>
      <c r="C31" s="10">
        <v>37172817.560000002</v>
      </c>
      <c r="D31" s="10">
        <v>3585043.7</v>
      </c>
      <c r="E31" s="10">
        <f t="shared" si="7"/>
        <v>40757861.260000005</v>
      </c>
      <c r="F31" s="10">
        <v>12853914.57</v>
      </c>
      <c r="G31" s="10">
        <v>12853914.57</v>
      </c>
      <c r="H31" s="10">
        <f t="shared" si="3"/>
        <v>27903946.690000005</v>
      </c>
    </row>
    <row r="32" spans="1:8">
      <c r="A32" s="8" t="s">
        <v>61</v>
      </c>
      <c r="B32" s="9" t="s">
        <v>62</v>
      </c>
      <c r="C32" s="10">
        <v>1468604.31</v>
      </c>
      <c r="D32" s="10">
        <v>230166.51</v>
      </c>
      <c r="E32" s="10">
        <f t="shared" si="7"/>
        <v>1698770.82</v>
      </c>
      <c r="F32" s="10">
        <v>656521.1</v>
      </c>
      <c r="G32" s="10">
        <v>656521.1</v>
      </c>
      <c r="H32" s="10">
        <f t="shared" si="3"/>
        <v>1042249.7200000001</v>
      </c>
    </row>
    <row r="33" spans="1:8">
      <c r="A33" s="25" t="s">
        <v>63</v>
      </c>
      <c r="B33" s="26"/>
      <c r="C33" s="7">
        <f>SUM(C34:C42)</f>
        <v>12189939</v>
      </c>
      <c r="D33" s="7">
        <f t="shared" ref="D33:G33" si="8">SUM(D34:D42)</f>
        <v>572134.57999999996</v>
      </c>
      <c r="E33" s="7">
        <f t="shared" si="8"/>
        <v>12762073.579999998</v>
      </c>
      <c r="F33" s="7">
        <f t="shared" si="8"/>
        <v>4589324.1100000003</v>
      </c>
      <c r="G33" s="7">
        <f t="shared" si="8"/>
        <v>4589324.1100000003</v>
      </c>
      <c r="H33" s="7">
        <f t="shared" si="3"/>
        <v>8172749.4699999979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>
        <v>11041443</v>
      </c>
      <c r="D35" s="10">
        <v>112538.79</v>
      </c>
      <c r="E35" s="10">
        <f t="shared" si="9"/>
        <v>11153981.789999999</v>
      </c>
      <c r="F35" s="10">
        <v>3764629.66</v>
      </c>
      <c r="G35" s="10">
        <v>3764629.66</v>
      </c>
      <c r="H35" s="10">
        <f t="shared" si="3"/>
        <v>7389352.129999999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763500</v>
      </c>
      <c r="D37" s="10">
        <v>459595.79</v>
      </c>
      <c r="E37" s="10">
        <f t="shared" si="9"/>
        <v>1223095.79</v>
      </c>
      <c r="F37" s="10">
        <v>516820.78</v>
      </c>
      <c r="G37" s="10">
        <v>516820.78</v>
      </c>
      <c r="H37" s="10">
        <f t="shared" si="3"/>
        <v>706275.01</v>
      </c>
    </row>
    <row r="38" spans="1:8">
      <c r="A38" s="8" t="s">
        <v>72</v>
      </c>
      <c r="B38" s="9" t="s">
        <v>73</v>
      </c>
      <c r="C38" s="10">
        <v>384996</v>
      </c>
      <c r="D38" s="10">
        <v>0</v>
      </c>
      <c r="E38" s="10">
        <f t="shared" si="9"/>
        <v>384996</v>
      </c>
      <c r="F38" s="10">
        <v>307873.67</v>
      </c>
      <c r="G38" s="10">
        <v>307873.67</v>
      </c>
      <c r="H38" s="10">
        <f t="shared" si="3"/>
        <v>77122.330000000016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5" t="s">
        <v>80</v>
      </c>
      <c r="B43" s="26"/>
      <c r="C43" s="7">
        <f>SUM(C44:C52)</f>
        <v>2704000</v>
      </c>
      <c r="D43" s="7">
        <f t="shared" ref="D43:G43" si="10">SUM(D44:D52)</f>
        <v>1323933.29</v>
      </c>
      <c r="E43" s="7">
        <f t="shared" si="10"/>
        <v>4027933.29</v>
      </c>
      <c r="F43" s="7">
        <f t="shared" si="10"/>
        <v>315233.28999999998</v>
      </c>
      <c r="G43" s="7">
        <f t="shared" si="10"/>
        <v>315233.28999999998</v>
      </c>
      <c r="H43" s="7">
        <f t="shared" si="3"/>
        <v>3712700</v>
      </c>
    </row>
    <row r="44" spans="1:8">
      <c r="A44" s="8" t="s">
        <v>81</v>
      </c>
      <c r="B44" s="9" t="s">
        <v>82</v>
      </c>
      <c r="C44" s="10">
        <v>2516000</v>
      </c>
      <c r="D44" s="10">
        <v>665733.29</v>
      </c>
      <c r="E44" s="10">
        <f t="shared" ref="E44:E52" si="11">C44+D44</f>
        <v>3181733.29</v>
      </c>
      <c r="F44" s="10">
        <v>315233.28999999998</v>
      </c>
      <c r="G44" s="10">
        <v>315233.28999999998</v>
      </c>
      <c r="H44" s="10">
        <f t="shared" si="3"/>
        <v>2866500</v>
      </c>
    </row>
    <row r="45" spans="1:8">
      <c r="A45" s="8" t="s">
        <v>83</v>
      </c>
      <c r="B45" s="9" t="s">
        <v>84</v>
      </c>
      <c r="C45" s="10">
        <v>130000</v>
      </c>
      <c r="D45" s="10">
        <v>142000</v>
      </c>
      <c r="E45" s="10">
        <f t="shared" si="11"/>
        <v>272000</v>
      </c>
      <c r="F45" s="10">
        <v>0</v>
      </c>
      <c r="G45" s="10">
        <v>0</v>
      </c>
      <c r="H45" s="10">
        <f t="shared" si="3"/>
        <v>272000</v>
      </c>
    </row>
    <row r="46" spans="1:8">
      <c r="A46" s="8" t="s">
        <v>85</v>
      </c>
      <c r="B46" s="9" t="s">
        <v>86</v>
      </c>
      <c r="C46" s="10">
        <v>0</v>
      </c>
      <c r="D46" s="10">
        <v>60000</v>
      </c>
      <c r="E46" s="10">
        <f t="shared" si="11"/>
        <v>60000</v>
      </c>
      <c r="F46" s="10">
        <v>0</v>
      </c>
      <c r="G46" s="10">
        <v>0</v>
      </c>
      <c r="H46" s="10">
        <f t="shared" si="3"/>
        <v>60000</v>
      </c>
    </row>
    <row r="47" spans="1:8">
      <c r="A47" s="8" t="s">
        <v>87</v>
      </c>
      <c r="B47" s="9" t="s">
        <v>88</v>
      </c>
      <c r="C47" s="10">
        <v>50000</v>
      </c>
      <c r="D47" s="10">
        <v>0</v>
      </c>
      <c r="E47" s="10">
        <f t="shared" si="11"/>
        <v>50000</v>
      </c>
      <c r="F47" s="10">
        <v>0</v>
      </c>
      <c r="G47" s="10">
        <v>0</v>
      </c>
      <c r="H47" s="10">
        <f t="shared" si="3"/>
        <v>50000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8000</v>
      </c>
      <c r="D49" s="10">
        <v>456200</v>
      </c>
      <c r="E49" s="10">
        <f t="shared" si="11"/>
        <v>464200</v>
      </c>
      <c r="F49" s="10">
        <v>0</v>
      </c>
      <c r="G49" s="10">
        <v>0</v>
      </c>
      <c r="H49" s="10">
        <f t="shared" si="3"/>
        <v>464200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5" t="s">
        <v>99</v>
      </c>
      <c r="B53" s="26"/>
      <c r="C53" s="7">
        <f>SUM(C54:C56)</f>
        <v>17367482.530000001</v>
      </c>
      <c r="D53" s="7">
        <f t="shared" ref="D53:G53" si="12">SUM(D54:D56)</f>
        <v>57564494.379999995</v>
      </c>
      <c r="E53" s="7">
        <f t="shared" si="12"/>
        <v>74931976.909999996</v>
      </c>
      <c r="F53" s="7">
        <f t="shared" si="12"/>
        <v>2038204.3900000001</v>
      </c>
      <c r="G53" s="7">
        <f t="shared" si="12"/>
        <v>2038204.3900000001</v>
      </c>
      <c r="H53" s="7">
        <f t="shared" si="3"/>
        <v>72893772.519999996</v>
      </c>
    </row>
    <row r="54" spans="1:8">
      <c r="A54" s="8" t="s">
        <v>100</v>
      </c>
      <c r="B54" s="9" t="s">
        <v>101</v>
      </c>
      <c r="C54" s="10">
        <v>12867482.529999999</v>
      </c>
      <c r="D54" s="10">
        <v>-4068115.77</v>
      </c>
      <c r="E54" s="10">
        <f t="shared" ref="E54:E56" si="13">C54+D54</f>
        <v>8799366.7599999998</v>
      </c>
      <c r="F54" s="10">
        <v>970749.39</v>
      </c>
      <c r="G54" s="10">
        <v>970749.39</v>
      </c>
      <c r="H54" s="10">
        <f t="shared" si="3"/>
        <v>7828617.3700000001</v>
      </c>
    </row>
    <row r="55" spans="1:8">
      <c r="A55" s="8" t="s">
        <v>102</v>
      </c>
      <c r="B55" s="9" t="s">
        <v>103</v>
      </c>
      <c r="C55" s="10">
        <v>4500000</v>
      </c>
      <c r="D55" s="10">
        <v>61632610.149999999</v>
      </c>
      <c r="E55" s="10">
        <f t="shared" si="13"/>
        <v>66132610.149999999</v>
      </c>
      <c r="F55" s="10">
        <v>1067455</v>
      </c>
      <c r="G55" s="10">
        <v>1067455</v>
      </c>
      <c r="H55" s="10">
        <f t="shared" si="3"/>
        <v>65065155.149999999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5" t="s">
        <v>106</v>
      </c>
      <c r="B57" s="26"/>
      <c r="C57" s="7">
        <f>SUM(C58:C65)</f>
        <v>30152137.469999999</v>
      </c>
      <c r="D57" s="7">
        <f t="shared" ref="D57:G57" si="14">SUM(D58:D65)</f>
        <v>832193.2</v>
      </c>
      <c r="E57" s="7">
        <f t="shared" si="14"/>
        <v>30984330.669999998</v>
      </c>
      <c r="F57" s="7">
        <f t="shared" si="14"/>
        <v>22576878.73</v>
      </c>
      <c r="G57" s="7">
        <f t="shared" si="14"/>
        <v>22576878.73</v>
      </c>
      <c r="H57" s="7">
        <f t="shared" si="3"/>
        <v>8407451.9399999976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>
        <v>25175983.469999999</v>
      </c>
      <c r="D62" s="10">
        <v>50000</v>
      </c>
      <c r="E62" s="10">
        <f t="shared" si="15"/>
        <v>25225983.469999999</v>
      </c>
      <c r="F62" s="10">
        <v>22576878.73</v>
      </c>
      <c r="G62" s="10">
        <v>22576878.73</v>
      </c>
      <c r="H62" s="10">
        <f t="shared" si="3"/>
        <v>2649104.7399999984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4976154</v>
      </c>
      <c r="D65" s="10">
        <v>782193.2</v>
      </c>
      <c r="E65" s="10">
        <f t="shared" si="15"/>
        <v>5758347.2000000002</v>
      </c>
      <c r="F65" s="10">
        <v>0</v>
      </c>
      <c r="G65" s="10">
        <v>0</v>
      </c>
      <c r="H65" s="10">
        <f t="shared" si="3"/>
        <v>5758347.2000000002</v>
      </c>
    </row>
    <row r="66" spans="1:8">
      <c r="A66" s="25" t="s">
        <v>122</v>
      </c>
      <c r="B66" s="2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5" t="s">
        <v>129</v>
      </c>
      <c r="B70" s="2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7" t="s">
        <v>144</v>
      </c>
      <c r="B79" s="28"/>
      <c r="C79" s="14">
        <f>C80+C88+C98+C108+C118+C128+C132+C141+C145</f>
        <v>0</v>
      </c>
      <c r="D79" s="14">
        <f t="shared" ref="D79:H79" si="21">D80+D88+D98+D108+D118+D128+D132+D141+D145</f>
        <v>26079322.75</v>
      </c>
      <c r="E79" s="14">
        <f t="shared" si="21"/>
        <v>26079322.75</v>
      </c>
      <c r="F79" s="14">
        <f t="shared" si="21"/>
        <v>10887448.98</v>
      </c>
      <c r="G79" s="14">
        <f t="shared" si="21"/>
        <v>10887448.98</v>
      </c>
      <c r="H79" s="14">
        <f t="shared" si="21"/>
        <v>15191873.769999996</v>
      </c>
    </row>
    <row r="80" spans="1:8">
      <c r="A80" s="23" t="s">
        <v>10</v>
      </c>
      <c r="B80" s="24"/>
      <c r="C80" s="14">
        <f>SUM(C81:C87)</f>
        <v>0</v>
      </c>
      <c r="D80" s="14">
        <f t="shared" ref="D80:H80" si="22">SUM(D81:D87)</f>
        <v>0</v>
      </c>
      <c r="E80" s="14">
        <f t="shared" si="22"/>
        <v>0</v>
      </c>
      <c r="F80" s="14">
        <f t="shared" si="22"/>
        <v>0</v>
      </c>
      <c r="G80" s="14">
        <f t="shared" si="22"/>
        <v>0</v>
      </c>
      <c r="H80" s="14">
        <f t="shared" si="22"/>
        <v>0</v>
      </c>
    </row>
    <row r="81" spans="1:8">
      <c r="A81" s="8" t="s">
        <v>145</v>
      </c>
      <c r="B81" s="15" t="s">
        <v>12</v>
      </c>
      <c r="C81" s="16"/>
      <c r="D81" s="16"/>
      <c r="E81" s="10">
        <f t="shared" ref="E81:E87" si="23">C81+D81</f>
        <v>0</v>
      </c>
      <c r="F81" s="16"/>
      <c r="G81" s="16"/>
      <c r="H81" s="16">
        <f t="shared" ref="H81:H144" si="24">E81-F81</f>
        <v>0</v>
      </c>
    </row>
    <row r="82" spans="1:8">
      <c r="A82" s="8" t="s">
        <v>146</v>
      </c>
      <c r="B82" s="15" t="s">
        <v>14</v>
      </c>
      <c r="C82" s="16"/>
      <c r="D82" s="16"/>
      <c r="E82" s="10">
        <f t="shared" si="23"/>
        <v>0</v>
      </c>
      <c r="F82" s="16"/>
      <c r="G82" s="16"/>
      <c r="H82" s="16">
        <f t="shared" si="24"/>
        <v>0</v>
      </c>
    </row>
    <row r="83" spans="1:8">
      <c r="A83" s="8" t="s">
        <v>147</v>
      </c>
      <c r="B83" s="15" t="s">
        <v>16</v>
      </c>
      <c r="C83" s="16"/>
      <c r="D83" s="16"/>
      <c r="E83" s="10">
        <f t="shared" si="23"/>
        <v>0</v>
      </c>
      <c r="F83" s="16"/>
      <c r="G83" s="16"/>
      <c r="H83" s="16">
        <f t="shared" si="24"/>
        <v>0</v>
      </c>
    </row>
    <row r="84" spans="1:8">
      <c r="A84" s="8" t="s">
        <v>148</v>
      </c>
      <c r="B84" s="15" t="s">
        <v>18</v>
      </c>
      <c r="C84" s="16"/>
      <c r="D84" s="16"/>
      <c r="E84" s="10">
        <f t="shared" si="23"/>
        <v>0</v>
      </c>
      <c r="F84" s="16"/>
      <c r="G84" s="16"/>
      <c r="H84" s="16">
        <f t="shared" si="24"/>
        <v>0</v>
      </c>
    </row>
    <row r="85" spans="1:8">
      <c r="A85" s="8" t="s">
        <v>149</v>
      </c>
      <c r="B85" s="15" t="s">
        <v>20</v>
      </c>
      <c r="C85" s="16"/>
      <c r="D85" s="16"/>
      <c r="E85" s="10">
        <f t="shared" si="23"/>
        <v>0</v>
      </c>
      <c r="F85" s="16"/>
      <c r="G85" s="16"/>
      <c r="H85" s="16">
        <f t="shared" si="24"/>
        <v>0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23" t="s">
        <v>25</v>
      </c>
      <c r="B88" s="24"/>
      <c r="C88" s="14">
        <f>SUM(C89:C97)</f>
        <v>0</v>
      </c>
      <c r="D88" s="14">
        <f t="shared" ref="D88:G88" si="25">SUM(D89:D97)</f>
        <v>1353595.5499999998</v>
      </c>
      <c r="E88" s="14">
        <f t="shared" si="25"/>
        <v>1353595.5499999998</v>
      </c>
      <c r="F88" s="14">
        <f t="shared" si="25"/>
        <v>124121.01</v>
      </c>
      <c r="G88" s="14">
        <f t="shared" si="25"/>
        <v>124121.01</v>
      </c>
      <c r="H88" s="14">
        <f t="shared" si="24"/>
        <v>1229474.5399999998</v>
      </c>
    </row>
    <row r="89" spans="1:8">
      <c r="A89" s="8" t="s">
        <v>152</v>
      </c>
      <c r="B89" s="15" t="s">
        <v>27</v>
      </c>
      <c r="C89" s="16">
        <v>0</v>
      </c>
      <c r="D89" s="16">
        <v>644422.92000000004</v>
      </c>
      <c r="E89" s="10">
        <f t="shared" ref="E89:E97" si="26">C89+D89</f>
        <v>644422.92000000004</v>
      </c>
      <c r="F89" s="16">
        <v>9004.81</v>
      </c>
      <c r="G89" s="16">
        <v>9004.81</v>
      </c>
      <c r="H89" s="16">
        <f t="shared" si="24"/>
        <v>635418.11</v>
      </c>
    </row>
    <row r="90" spans="1:8">
      <c r="A90" s="8" t="s">
        <v>153</v>
      </c>
      <c r="B90" s="15" t="s">
        <v>29</v>
      </c>
      <c r="C90" s="16">
        <v>0</v>
      </c>
      <c r="D90" s="16">
        <v>4000</v>
      </c>
      <c r="E90" s="10">
        <f t="shared" si="26"/>
        <v>4000</v>
      </c>
      <c r="F90" s="16">
        <v>0</v>
      </c>
      <c r="G90" s="16">
        <v>0</v>
      </c>
      <c r="H90" s="16">
        <f t="shared" si="24"/>
        <v>4000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0</v>
      </c>
      <c r="D92" s="16">
        <v>503276.98</v>
      </c>
      <c r="E92" s="10">
        <f t="shared" si="26"/>
        <v>503276.98</v>
      </c>
      <c r="F92" s="16">
        <v>0</v>
      </c>
      <c r="G92" s="16">
        <v>0</v>
      </c>
      <c r="H92" s="16">
        <f t="shared" si="24"/>
        <v>503276.98</v>
      </c>
    </row>
    <row r="93" spans="1:8">
      <c r="A93" s="8" t="s">
        <v>156</v>
      </c>
      <c r="B93" s="15" t="s">
        <v>35</v>
      </c>
      <c r="C93" s="16">
        <v>0</v>
      </c>
      <c r="D93" s="16">
        <v>1000</v>
      </c>
      <c r="E93" s="10">
        <f t="shared" si="26"/>
        <v>1000</v>
      </c>
      <c r="F93" s="16">
        <v>0</v>
      </c>
      <c r="G93" s="16">
        <v>0</v>
      </c>
      <c r="H93" s="16">
        <f t="shared" si="24"/>
        <v>1000</v>
      </c>
    </row>
    <row r="94" spans="1:8">
      <c r="A94" s="8" t="s">
        <v>157</v>
      </c>
      <c r="B94" s="15" t="s">
        <v>37</v>
      </c>
      <c r="C94" s="16">
        <v>0</v>
      </c>
      <c r="D94" s="16">
        <v>5000</v>
      </c>
      <c r="E94" s="10">
        <f t="shared" si="26"/>
        <v>5000</v>
      </c>
      <c r="F94" s="16">
        <v>0</v>
      </c>
      <c r="G94" s="16">
        <v>0</v>
      </c>
      <c r="H94" s="16">
        <f t="shared" si="24"/>
        <v>5000</v>
      </c>
    </row>
    <row r="95" spans="1:8">
      <c r="A95" s="8" t="s">
        <v>158</v>
      </c>
      <c r="B95" s="15" t="s">
        <v>39</v>
      </c>
      <c r="C95" s="16"/>
      <c r="D95" s="16"/>
      <c r="E95" s="10">
        <f t="shared" si="26"/>
        <v>0</v>
      </c>
      <c r="F95" s="16"/>
      <c r="G95" s="16"/>
      <c r="H95" s="16">
        <f t="shared" si="24"/>
        <v>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195895.65</v>
      </c>
      <c r="E97" s="10">
        <f t="shared" si="26"/>
        <v>195895.65</v>
      </c>
      <c r="F97" s="16">
        <v>115116.2</v>
      </c>
      <c r="G97" s="16">
        <v>115116.2</v>
      </c>
      <c r="H97" s="16">
        <f t="shared" si="24"/>
        <v>80779.45</v>
      </c>
    </row>
    <row r="98" spans="1:8">
      <c r="A98" s="23" t="s">
        <v>44</v>
      </c>
      <c r="B98" s="24"/>
      <c r="C98" s="14">
        <f>SUM(C99:C107)</f>
        <v>0</v>
      </c>
      <c r="D98" s="14">
        <f t="shared" ref="D98:G98" si="27">SUM(D99:D107)</f>
        <v>12912661.949999999</v>
      </c>
      <c r="E98" s="14">
        <f t="shared" si="27"/>
        <v>12912661.949999999</v>
      </c>
      <c r="F98" s="14">
        <f t="shared" si="27"/>
        <v>5282295.3100000005</v>
      </c>
      <c r="G98" s="14">
        <f t="shared" si="27"/>
        <v>5282295.3100000005</v>
      </c>
      <c r="H98" s="14">
        <f t="shared" si="24"/>
        <v>7630366.6399999987</v>
      </c>
    </row>
    <row r="99" spans="1:8">
      <c r="A99" s="8" t="s">
        <v>161</v>
      </c>
      <c r="B99" s="15" t="s">
        <v>46</v>
      </c>
      <c r="C99" s="16">
        <v>0</v>
      </c>
      <c r="D99" s="16">
        <v>500000</v>
      </c>
      <c r="E99" s="10">
        <f t="shared" ref="E99:E107" si="28">C99+D99</f>
        <v>500000</v>
      </c>
      <c r="F99" s="16">
        <v>325000</v>
      </c>
      <c r="G99" s="16">
        <v>325000</v>
      </c>
      <c r="H99" s="16">
        <f t="shared" si="24"/>
        <v>175000</v>
      </c>
    </row>
    <row r="100" spans="1:8">
      <c r="A100" s="8" t="s">
        <v>162</v>
      </c>
      <c r="B100" s="15" t="s">
        <v>48</v>
      </c>
      <c r="C100" s="16">
        <v>0</v>
      </c>
      <c r="D100" s="16">
        <v>1520243.4</v>
      </c>
      <c r="E100" s="10">
        <f t="shared" si="28"/>
        <v>1520243.4</v>
      </c>
      <c r="F100" s="16">
        <v>341126.9</v>
      </c>
      <c r="G100" s="16">
        <v>341126.9</v>
      </c>
      <c r="H100" s="16">
        <f t="shared" si="24"/>
        <v>1179116.5</v>
      </c>
    </row>
    <row r="101" spans="1:8">
      <c r="A101" s="8" t="s">
        <v>163</v>
      </c>
      <c r="B101" s="15" t="s">
        <v>50</v>
      </c>
      <c r="C101" s="16">
        <v>0</v>
      </c>
      <c r="D101" s="16">
        <v>45197</v>
      </c>
      <c r="E101" s="10">
        <f t="shared" si="28"/>
        <v>45197</v>
      </c>
      <c r="F101" s="16">
        <v>6197</v>
      </c>
      <c r="G101" s="16">
        <v>6197</v>
      </c>
      <c r="H101" s="16">
        <f t="shared" si="24"/>
        <v>39000</v>
      </c>
    </row>
    <row r="102" spans="1:8">
      <c r="A102" s="8" t="s">
        <v>164</v>
      </c>
      <c r="B102" s="15" t="s">
        <v>52</v>
      </c>
      <c r="C102" s="16">
        <v>0</v>
      </c>
      <c r="D102" s="16">
        <v>1160</v>
      </c>
      <c r="E102" s="10">
        <f t="shared" si="28"/>
        <v>1160</v>
      </c>
      <c r="F102" s="16">
        <v>1160</v>
      </c>
      <c r="G102" s="16">
        <v>1160</v>
      </c>
      <c r="H102" s="16">
        <f t="shared" si="24"/>
        <v>0</v>
      </c>
    </row>
    <row r="103" spans="1:8">
      <c r="A103" s="8" t="s">
        <v>165</v>
      </c>
      <c r="B103" s="15" t="s">
        <v>54</v>
      </c>
      <c r="C103" s="16">
        <v>0</v>
      </c>
      <c r="D103" s="16">
        <v>835000</v>
      </c>
      <c r="E103" s="10">
        <f t="shared" si="28"/>
        <v>835000</v>
      </c>
      <c r="F103" s="16">
        <v>320277.45</v>
      </c>
      <c r="G103" s="16">
        <v>320277.45</v>
      </c>
      <c r="H103" s="16">
        <f t="shared" si="24"/>
        <v>514722.55</v>
      </c>
    </row>
    <row r="104" spans="1:8">
      <c r="A104" s="8" t="s">
        <v>166</v>
      </c>
      <c r="B104" s="15" t="s">
        <v>56</v>
      </c>
      <c r="C104" s="16">
        <v>0</v>
      </c>
      <c r="D104" s="16">
        <v>1144285.45</v>
      </c>
      <c r="E104" s="10">
        <f t="shared" si="28"/>
        <v>1144285.45</v>
      </c>
      <c r="F104" s="16">
        <v>221288.44</v>
      </c>
      <c r="G104" s="16">
        <v>221288.44</v>
      </c>
      <c r="H104" s="16">
        <f t="shared" si="24"/>
        <v>922997.01</v>
      </c>
    </row>
    <row r="105" spans="1:8">
      <c r="A105" s="8" t="s">
        <v>167</v>
      </c>
      <c r="B105" s="15" t="s">
        <v>58</v>
      </c>
      <c r="C105" s="16">
        <v>0</v>
      </c>
      <c r="D105" s="16">
        <v>1177584.1100000001</v>
      </c>
      <c r="E105" s="10">
        <f t="shared" si="28"/>
        <v>1177584.1100000001</v>
      </c>
      <c r="F105" s="16">
        <v>580154.59</v>
      </c>
      <c r="G105" s="16">
        <v>580154.59</v>
      </c>
      <c r="H105" s="16">
        <f t="shared" si="24"/>
        <v>597429.52000000014</v>
      </c>
    </row>
    <row r="106" spans="1:8">
      <c r="A106" s="8" t="s">
        <v>168</v>
      </c>
      <c r="B106" s="15" t="s">
        <v>60</v>
      </c>
      <c r="C106" s="16">
        <v>0</v>
      </c>
      <c r="D106" s="16">
        <v>7689191.9900000002</v>
      </c>
      <c r="E106" s="10">
        <f t="shared" si="28"/>
        <v>7689191.9900000002</v>
      </c>
      <c r="F106" s="16">
        <v>3487090.93</v>
      </c>
      <c r="G106" s="16">
        <v>3487090.93</v>
      </c>
      <c r="H106" s="16">
        <f t="shared" si="24"/>
        <v>4202101.0600000005</v>
      </c>
    </row>
    <row r="107" spans="1:8">
      <c r="A107" s="8" t="s">
        <v>169</v>
      </c>
      <c r="B107" s="15" t="s">
        <v>62</v>
      </c>
      <c r="C107" s="16"/>
      <c r="D107" s="16"/>
      <c r="E107" s="10">
        <f t="shared" si="28"/>
        <v>0</v>
      </c>
      <c r="F107" s="16"/>
      <c r="G107" s="16"/>
      <c r="H107" s="16">
        <f t="shared" si="24"/>
        <v>0</v>
      </c>
    </row>
    <row r="108" spans="1:8">
      <c r="A108" s="23" t="s">
        <v>63</v>
      </c>
      <c r="B108" s="24"/>
      <c r="C108" s="14">
        <f>SUM(C109:C117)</f>
        <v>0</v>
      </c>
      <c r="D108" s="14">
        <f t="shared" ref="D108:G108" si="29">SUM(D109:D117)</f>
        <v>6004939.96</v>
      </c>
      <c r="E108" s="14">
        <f t="shared" si="29"/>
        <v>6004939.96</v>
      </c>
      <c r="F108" s="14">
        <f t="shared" si="29"/>
        <v>5088900</v>
      </c>
      <c r="G108" s="14">
        <f t="shared" si="29"/>
        <v>5088900</v>
      </c>
      <c r="H108" s="14">
        <f t="shared" si="24"/>
        <v>916039.96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>
        <v>0</v>
      </c>
      <c r="D110" s="16">
        <v>5939939.96</v>
      </c>
      <c r="E110" s="10">
        <f t="shared" si="30"/>
        <v>5939939.96</v>
      </c>
      <c r="F110" s="16">
        <v>5055150</v>
      </c>
      <c r="G110" s="16">
        <v>5055150</v>
      </c>
      <c r="H110" s="16">
        <f t="shared" si="24"/>
        <v>884789.96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>
        <v>0</v>
      </c>
      <c r="D112" s="16">
        <v>65000</v>
      </c>
      <c r="E112" s="10">
        <f t="shared" si="30"/>
        <v>65000</v>
      </c>
      <c r="F112" s="16">
        <v>33750</v>
      </c>
      <c r="G112" s="16">
        <v>33750</v>
      </c>
      <c r="H112" s="16">
        <f t="shared" si="24"/>
        <v>31250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3" t="s">
        <v>80</v>
      </c>
      <c r="B118" s="24"/>
      <c r="C118" s="14">
        <f>SUM(C119:C127)</f>
        <v>0</v>
      </c>
      <c r="D118" s="14">
        <f t="shared" ref="D118:G118" si="31">SUM(D119:D127)</f>
        <v>2006597.68</v>
      </c>
      <c r="E118" s="14">
        <f t="shared" si="31"/>
        <v>2006597.68</v>
      </c>
      <c r="F118" s="14">
        <f t="shared" si="31"/>
        <v>298196.59999999998</v>
      </c>
      <c r="G118" s="14">
        <f t="shared" si="31"/>
        <v>298196.59999999998</v>
      </c>
      <c r="H118" s="14">
        <f t="shared" si="24"/>
        <v>1708401.08</v>
      </c>
    </row>
    <row r="119" spans="1:8">
      <c r="A119" s="8" t="s">
        <v>177</v>
      </c>
      <c r="B119" s="15" t="s">
        <v>82</v>
      </c>
      <c r="C119" s="16">
        <v>0</v>
      </c>
      <c r="D119" s="16">
        <v>1510581.74</v>
      </c>
      <c r="E119" s="10">
        <f t="shared" ref="E119:E127" si="32">C119+D119</f>
        <v>1510581.74</v>
      </c>
      <c r="F119" s="16">
        <v>192208.56</v>
      </c>
      <c r="G119" s="16">
        <v>192208.56</v>
      </c>
      <c r="H119" s="16">
        <f t="shared" si="24"/>
        <v>1318373.18</v>
      </c>
    </row>
    <row r="120" spans="1:8">
      <c r="A120" s="8" t="s">
        <v>178</v>
      </c>
      <c r="B120" s="15" t="s">
        <v>84</v>
      </c>
      <c r="C120" s="16">
        <v>0</v>
      </c>
      <c r="D120" s="16">
        <v>140000</v>
      </c>
      <c r="E120" s="10">
        <f t="shared" si="32"/>
        <v>140000</v>
      </c>
      <c r="F120" s="16">
        <v>93489.04</v>
      </c>
      <c r="G120" s="16">
        <v>93489.04</v>
      </c>
      <c r="H120" s="16">
        <f t="shared" si="24"/>
        <v>46510.960000000006</v>
      </c>
    </row>
    <row r="121" spans="1:8">
      <c r="A121" s="8" t="s">
        <v>179</v>
      </c>
      <c r="B121" s="15" t="s">
        <v>86</v>
      </c>
      <c r="C121" s="16">
        <v>0</v>
      </c>
      <c r="D121" s="16">
        <v>68488</v>
      </c>
      <c r="E121" s="10">
        <f t="shared" si="32"/>
        <v>68488</v>
      </c>
      <c r="F121" s="16">
        <v>0</v>
      </c>
      <c r="G121" s="16">
        <v>0</v>
      </c>
      <c r="H121" s="16">
        <f t="shared" si="24"/>
        <v>68488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287527.94</v>
      </c>
      <c r="E124" s="10">
        <f t="shared" si="32"/>
        <v>287527.94</v>
      </c>
      <c r="F124" s="16">
        <v>12499</v>
      </c>
      <c r="G124" s="16">
        <v>12499</v>
      </c>
      <c r="H124" s="16">
        <f t="shared" si="24"/>
        <v>275028.94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3" t="s">
        <v>99</v>
      </c>
      <c r="B128" s="24"/>
      <c r="C128" s="14">
        <f>SUM(C129:C131)</f>
        <v>0</v>
      </c>
      <c r="D128" s="14">
        <f t="shared" ref="D128:G128" si="33">SUM(D129:D131)</f>
        <v>2301527.61</v>
      </c>
      <c r="E128" s="14">
        <f t="shared" si="33"/>
        <v>2301527.61</v>
      </c>
      <c r="F128" s="14">
        <f t="shared" si="33"/>
        <v>93936.06</v>
      </c>
      <c r="G128" s="14">
        <f t="shared" si="33"/>
        <v>93936.06</v>
      </c>
      <c r="H128" s="14">
        <f t="shared" si="24"/>
        <v>2207591.5499999998</v>
      </c>
    </row>
    <row r="129" spans="1:8">
      <c r="A129" s="8" t="s">
        <v>186</v>
      </c>
      <c r="B129" s="15" t="s">
        <v>101</v>
      </c>
      <c r="C129" s="16">
        <v>0</v>
      </c>
      <c r="D129" s="16">
        <v>1527.61</v>
      </c>
      <c r="E129" s="10">
        <f t="shared" ref="E129:E131" si="34">C129+D129</f>
        <v>1527.61</v>
      </c>
      <c r="F129" s="16">
        <v>0</v>
      </c>
      <c r="G129" s="16">
        <v>0</v>
      </c>
      <c r="H129" s="16">
        <f t="shared" si="24"/>
        <v>1527.61</v>
      </c>
    </row>
    <row r="130" spans="1:8">
      <c r="A130" s="8" t="s">
        <v>187</v>
      </c>
      <c r="B130" s="15" t="s">
        <v>103</v>
      </c>
      <c r="C130" s="16">
        <v>0</v>
      </c>
      <c r="D130" s="16">
        <v>2300000</v>
      </c>
      <c r="E130" s="10">
        <f t="shared" si="34"/>
        <v>2300000</v>
      </c>
      <c r="F130" s="16">
        <v>93936.06</v>
      </c>
      <c r="G130" s="16">
        <v>93936.06</v>
      </c>
      <c r="H130" s="16">
        <f t="shared" si="24"/>
        <v>2206063.94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3" t="s">
        <v>106</v>
      </c>
      <c r="B132" s="24"/>
      <c r="C132" s="14">
        <f>SUM(C133:C140)</f>
        <v>0</v>
      </c>
      <c r="D132" s="14">
        <f t="shared" ref="D132:G132" si="35">SUM(D133:D140)</f>
        <v>1500000</v>
      </c>
      <c r="E132" s="14">
        <f t="shared" si="35"/>
        <v>1500000</v>
      </c>
      <c r="F132" s="14">
        <f t="shared" si="35"/>
        <v>0</v>
      </c>
      <c r="G132" s="14">
        <f t="shared" si="35"/>
        <v>0</v>
      </c>
      <c r="H132" s="14">
        <f t="shared" si="24"/>
        <v>1500000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>
        <v>0</v>
      </c>
      <c r="D137" s="16">
        <v>1500000</v>
      </c>
      <c r="E137" s="10">
        <f t="shared" si="36"/>
        <v>1500000</v>
      </c>
      <c r="F137" s="16">
        <v>0</v>
      </c>
      <c r="G137" s="16">
        <v>0</v>
      </c>
      <c r="H137" s="16">
        <f t="shared" si="24"/>
        <v>1500000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23" t="s">
        <v>122</v>
      </c>
      <c r="B141" s="24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3" t="s">
        <v>129</v>
      </c>
      <c r="B145" s="24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1" t="s">
        <v>206</v>
      </c>
      <c r="B154" s="22"/>
      <c r="C154" s="14">
        <f>C4+C79</f>
        <v>220576496.67000002</v>
      </c>
      <c r="D154" s="14">
        <f t="shared" ref="D154:H154" si="42">D4+D79</f>
        <v>112223299.55999999</v>
      </c>
      <c r="E154" s="14">
        <f t="shared" si="42"/>
        <v>332799796.22999996</v>
      </c>
      <c r="F154" s="14">
        <f t="shared" si="42"/>
        <v>103650621.01000001</v>
      </c>
      <c r="G154" s="14">
        <f t="shared" si="42"/>
        <v>103650621.01000001</v>
      </c>
      <c r="H154" s="14">
        <f t="shared" si="42"/>
        <v>229149175.21999997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2017-07-17T22:52:54Z</dcterms:created>
  <dcterms:modified xsi:type="dcterms:W3CDTF">2017-08-08T21:39:51Z</dcterms:modified>
</cp:coreProperties>
</file>