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INFORMACION PRESUPUESTARI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 l="1"/>
  <c r="J57" i="1"/>
  <c r="G57" i="1"/>
  <c r="I56" i="1"/>
  <c r="J56" i="1" s="1"/>
  <c r="H56" i="1"/>
  <c r="G56" i="1"/>
  <c r="F56" i="1"/>
  <c r="F59" i="1" s="1"/>
  <c r="E56" i="1"/>
  <c r="J55" i="1"/>
  <c r="J54" i="1"/>
  <c r="I54" i="1"/>
  <c r="G54" i="1"/>
  <c r="J53" i="1"/>
  <c r="G53" i="1"/>
  <c r="J52" i="1"/>
  <c r="G52" i="1"/>
  <c r="J51" i="1"/>
  <c r="G51" i="1"/>
  <c r="E51" i="1"/>
  <c r="J50" i="1"/>
  <c r="J49" i="1"/>
  <c r="I49" i="1"/>
  <c r="G49" i="1"/>
  <c r="J48" i="1"/>
  <c r="G48" i="1"/>
  <c r="J47" i="1"/>
  <c r="G47" i="1"/>
  <c r="J46" i="1"/>
  <c r="J45" i="1"/>
  <c r="G45" i="1"/>
  <c r="I44" i="1"/>
  <c r="J44" i="1" s="1"/>
  <c r="G44" i="1"/>
  <c r="J43" i="1"/>
  <c r="I43" i="1"/>
  <c r="G43" i="1"/>
  <c r="J42" i="1"/>
  <c r="G42" i="1"/>
  <c r="I41" i="1"/>
  <c r="J41" i="1" s="1"/>
  <c r="G41" i="1"/>
  <c r="H40" i="1"/>
  <c r="I40" i="1" s="1"/>
  <c r="G40" i="1"/>
  <c r="G59" i="1" s="1"/>
  <c r="E40" i="1"/>
  <c r="E59" i="1" s="1"/>
  <c r="J39" i="1"/>
  <c r="G39" i="1"/>
  <c r="J38" i="1"/>
  <c r="G38" i="1"/>
  <c r="G36" i="1" s="1"/>
  <c r="J37" i="1"/>
  <c r="G37" i="1"/>
  <c r="H36" i="1"/>
  <c r="F36" i="1"/>
  <c r="E36" i="1"/>
  <c r="H29" i="1"/>
  <c r="F29" i="1"/>
  <c r="E29" i="1"/>
  <c r="J26" i="1"/>
  <c r="I26" i="1"/>
  <c r="G26" i="1"/>
  <c r="I25" i="1"/>
  <c r="I29" i="1" s="1"/>
  <c r="J29" i="1" s="1"/>
  <c r="G25" i="1"/>
  <c r="I20" i="1"/>
  <c r="J20" i="1" s="1"/>
  <c r="G20" i="1"/>
  <c r="J17" i="1"/>
  <c r="I17" i="1"/>
  <c r="G17" i="1"/>
  <c r="J15" i="1"/>
  <c r="G15" i="1"/>
  <c r="J14" i="1"/>
  <c r="G14" i="1"/>
  <c r="J13" i="1"/>
  <c r="G13" i="1"/>
  <c r="G29" i="1" s="1"/>
  <c r="J12" i="1"/>
  <c r="G12" i="1"/>
  <c r="J40" i="1" l="1"/>
  <c r="I36" i="1"/>
  <c r="J36" i="1" s="1"/>
  <c r="I59" i="1"/>
  <c r="J59" i="1" s="1"/>
  <c r="J25" i="1"/>
  <c r="H59" i="1"/>
</calcChain>
</file>

<file path=xl/sharedStrings.xml><?xml version="1.0" encoding="utf-8"?>
<sst xmlns="http://schemas.openxmlformats.org/spreadsheetml/2006/main" count="78" uniqueCount="45">
  <si>
    <t>CUENTA PÚBLICA 2018</t>
  </si>
  <si>
    <t>INSTITUTO TECNOLOGICO SUPERIOR DE IRAPUATO</t>
  </si>
  <si>
    <t>Impuestos</t>
  </si>
  <si>
    <t>Derechos</t>
  </si>
  <si>
    <t>Participaciones y Aportaciones</t>
  </si>
  <si>
    <t>M. en F. José Ricardo Narvaéz Ramírez</t>
  </si>
  <si>
    <t>Lic. Fernando Núñez Rojas</t>
  </si>
  <si>
    <t>Cuotas y Aportaciones de Seguridad Social</t>
  </si>
  <si>
    <t>DEL 01 DE ENERO AL 31 DE DICIEMBRE DEL 2018</t>
  </si>
  <si>
    <t>ESTADO ANALÍTICO DE INGRESOS</t>
  </si>
  <si>
    <t>POR FUENTE DE FINANCIAMIENTO Y FUENTE DE FINANCIAMIENTO/RUBRO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</si>
  <si>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</si>
  <si>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</si>
  <si>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</si>
  <si>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</si>
  <si>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</si>
  <si>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</si>
  <si>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</si>
  <si>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</si>
  <si>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</si>
  <si>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</si>
  <si>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</si>
  <si>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</si>
  <si>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</si>
  <si>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</si>
  <si>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</si>
  <si>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Contribuciones de Mejoras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</si>
  <si>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</si>
  <si>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</si>
  <si>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</si>
  <si>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</si>
  <si>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</si>
  <si>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</si>
  <si>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</si>
  <si>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</si>
  <si>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</si>
  <si>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</si>
  <si>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</si>
  <si>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</si>
  <si>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</si>
  <si>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</si>
  <si>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</si>
  <si>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</si>
  <si>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Titular de Dirección General</t>
  </si>
  <si>
    <t>Titular de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</si>
</sst>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6" formatCode="General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166" fontId="4" fillId="0" borderId="0"/>
    <xf numFmtId="0" fontId="4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89">
    <xf numFmtId="0" fontId="0" fillId="0" borderId="0" xfId="0"/>
    <xf numFmtId="0" fontId="2" fillId="3" borderId="0" xfId="0" applyFont="1" applyFill="1"/>
    <xf numFmtId="0" fontId="5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6" fillId="3" borderId="0" xfId="0" applyFont="1" applyFill="1" applyAlignment="1"/>
    <xf numFmtId="0" fontId="6" fillId="3" borderId="0" xfId="0" applyFont="1" applyFill="1" applyAlignment="1">
      <alignment horizontal="center"/>
    </xf>
    <xf numFmtId="0" fontId="5" fillId="3" borderId="1" xfId="0" applyNumberFormat="1" applyFont="1" applyFill="1" applyBorder="1" applyAlignment="1" applyProtection="1">
      <protection locked="0"/>
    </xf>
    <xf numFmtId="0" fontId="3" fillId="3" borderId="0" xfId="0" applyFont="1" applyFill="1"/>
    <xf numFmtId="0" fontId="2" fillId="0" borderId="0" xfId="0" applyFont="1"/>
    <xf numFmtId="164" fontId="8" fillId="3" borderId="10" xfId="4" applyFont="1" applyFill="1" applyBorder="1" applyAlignment="1">
      <alignment vertical="center" wrapText="1"/>
    </xf>
    <xf numFmtId="0" fontId="10" fillId="3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6" applyFont="1" applyFill="1"/>
    <xf numFmtId="0" fontId="3" fillId="3" borderId="0" xfId="6" applyFont="1" applyFill="1" applyBorder="1"/>
    <xf numFmtId="0" fontId="3" fillId="3" borderId="0" xfId="6" applyFont="1" applyFill="1" applyBorder="1" applyAlignment="1">
      <alignment horizontal="center"/>
    </xf>
    <xf numFmtId="0" fontId="5" fillId="3" borderId="0" xfId="0" applyFont="1" applyFill="1" applyBorder="1" applyAlignment="1"/>
    <xf numFmtId="0" fontId="3" fillId="3" borderId="1" xfId="6" applyFont="1" applyFill="1" applyBorder="1" applyAlignment="1">
      <alignment horizontal="center"/>
    </xf>
    <xf numFmtId="0" fontId="3" fillId="3" borderId="0" xfId="6" applyFont="1" applyFill="1" applyAlignment="1">
      <alignment horizontal="center"/>
    </xf>
    <xf numFmtId="0" fontId="3" fillId="3" borderId="0" xfId="6" applyFont="1" applyFill="1" applyAlignment="1"/>
    <xf numFmtId="37" fontId="5" fillId="2" borderId="10" xfId="6" applyNumberFormat="1" applyFont="1" applyFill="1" applyBorder="1" applyAlignment="1">
      <alignment horizontal="center" vertical="center"/>
    </xf>
    <xf numFmtId="37" fontId="5" fillId="2" borderId="10" xfId="6" applyNumberFormat="1" applyFont="1" applyFill="1" applyBorder="1" applyAlignment="1">
      <alignment horizontal="center" vertical="center" wrapText="1"/>
    </xf>
    <xf numFmtId="37" fontId="5" fillId="2" borderId="10" xfId="6" applyNumberFormat="1" applyFont="1" applyFill="1" applyBorder="1" applyAlignment="1">
      <alignment horizontal="center" vertical="center"/>
    </xf>
    <xf numFmtId="37" fontId="5" fillId="2" borderId="10" xfId="6" applyNumberFormat="1" applyFont="1" applyFill="1" applyBorder="1" applyAlignment="1">
      <alignment horizontal="center" wrapText="1"/>
    </xf>
    <xf numFmtId="0" fontId="2" fillId="3" borderId="0" xfId="6" applyFont="1" applyFill="1"/>
    <xf numFmtId="0" fontId="11" fillId="3" borderId="14" xfId="6" applyFont="1" applyFill="1" applyBorder="1"/>
    <xf numFmtId="0" fontId="11" fillId="3" borderId="9" xfId="6" applyFont="1" applyFill="1" applyBorder="1"/>
    <xf numFmtId="0" fontId="11" fillId="3" borderId="15" xfId="6" applyFont="1" applyFill="1" applyBorder="1"/>
    <xf numFmtId="164" fontId="11" fillId="3" borderId="15" xfId="4" applyFont="1" applyFill="1" applyBorder="1" applyAlignment="1">
      <alignment horizontal="center"/>
    </xf>
    <xf numFmtId="164" fontId="11" fillId="3" borderId="12" xfId="4" applyFont="1" applyFill="1" applyBorder="1" applyAlignment="1">
      <alignment horizont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164" fontId="9" fillId="3" borderId="11" xfId="4" applyFont="1" applyFill="1" applyBorder="1" applyAlignment="1">
      <alignment vertical="center" wrapText="1"/>
    </xf>
    <xf numFmtId="0" fontId="11" fillId="3" borderId="5" xfId="6" applyFont="1" applyFill="1" applyBorder="1" applyAlignment="1">
      <alignment horizontal="center" vertical="center"/>
    </xf>
    <xf numFmtId="164" fontId="9" fillId="3" borderId="11" xfId="4" applyFont="1" applyFill="1" applyBorder="1" applyAlignment="1">
      <alignment horizontal="left" vertical="center" wrapText="1"/>
    </xf>
    <xf numFmtId="0" fontId="12" fillId="3" borderId="0" xfId="6" applyFont="1" applyFill="1"/>
    <xf numFmtId="0" fontId="11" fillId="3" borderId="7" xfId="6" applyFont="1" applyFill="1" applyBorder="1" applyAlignment="1">
      <alignment horizontal="center" vertical="center"/>
    </xf>
    <xf numFmtId="0" fontId="11" fillId="3" borderId="1" xfId="6" applyFont="1" applyFill="1" applyBorder="1" applyAlignment="1">
      <alignment horizontal="center" vertical="center"/>
    </xf>
    <xf numFmtId="0" fontId="11" fillId="3" borderId="8" xfId="6" applyFont="1" applyFill="1" applyBorder="1" applyAlignment="1">
      <alignment wrapText="1"/>
    </xf>
    <xf numFmtId="164" fontId="11" fillId="3" borderId="8" xfId="4" applyFont="1" applyFill="1" applyBorder="1" applyAlignment="1">
      <alignment horizontal="center"/>
    </xf>
    <xf numFmtId="164" fontId="11" fillId="3" borderId="13" xfId="4" applyFont="1" applyFill="1" applyBorder="1" applyAlignment="1">
      <alignment horizontal="center"/>
    </xf>
    <xf numFmtId="0" fontId="12" fillId="3" borderId="2" xfId="6" applyFont="1" applyFill="1" applyBorder="1" applyAlignment="1">
      <alignment horizontal="centerContinuous"/>
    </xf>
    <xf numFmtId="0" fontId="12" fillId="3" borderId="3" xfId="6" applyFont="1" applyFill="1" applyBorder="1" applyAlignment="1">
      <alignment horizontal="centerContinuous"/>
    </xf>
    <xf numFmtId="0" fontId="12" fillId="3" borderId="4" xfId="6" applyFont="1" applyFill="1" applyBorder="1" applyAlignment="1">
      <alignment horizontal="left" wrapText="1"/>
    </xf>
    <xf numFmtId="164" fontId="9" fillId="3" borderId="12" xfId="4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vertical="top" wrapText="1"/>
    </xf>
    <xf numFmtId="164" fontId="4" fillId="3" borderId="9" xfId="4" applyFont="1" applyFill="1" applyBorder="1" applyAlignment="1">
      <alignment vertical="top" wrapText="1"/>
    </xf>
    <xf numFmtId="164" fontId="5" fillId="0" borderId="2" xfId="4" applyFont="1" applyBorder="1" applyAlignment="1">
      <alignment horizontal="center" vertical="top" wrapText="1"/>
    </xf>
    <xf numFmtId="164" fontId="5" fillId="0" borderId="4" xfId="4" applyFont="1" applyBorder="1" applyAlignment="1">
      <alignment horizontal="center" vertical="top" wrapText="1"/>
    </xf>
    <xf numFmtId="164" fontId="9" fillId="3" borderId="13" xfId="4" applyFont="1" applyFill="1" applyBorder="1" applyAlignment="1">
      <alignment horizontal="right" vertical="center" wrapText="1"/>
    </xf>
    <xf numFmtId="0" fontId="13" fillId="3" borderId="14" xfId="6" applyFont="1" applyFill="1" applyBorder="1"/>
    <xf numFmtId="0" fontId="13" fillId="3" borderId="9" xfId="6" applyFont="1" applyFill="1" applyBorder="1"/>
    <xf numFmtId="164" fontId="13" fillId="3" borderId="12" xfId="4" applyFont="1" applyFill="1" applyBorder="1" applyAlignment="1">
      <alignment horizontal="center"/>
    </xf>
    <xf numFmtId="164" fontId="13" fillId="3" borderId="15" xfId="4" applyFont="1" applyFill="1" applyBorder="1" applyAlignment="1">
      <alignment horizontal="center"/>
    </xf>
    <xf numFmtId="0" fontId="14" fillId="3" borderId="5" xfId="6" applyFont="1" applyFill="1" applyBorder="1" applyAlignment="1">
      <alignment horizontal="left"/>
    </xf>
    <xf numFmtId="0" fontId="14" fillId="3" borderId="0" xfId="6" applyFont="1" applyFill="1" applyBorder="1" applyAlignment="1">
      <alignment horizontal="left"/>
    </xf>
    <xf numFmtId="0" fontId="10" fillId="0" borderId="0" xfId="0" applyFont="1" applyBorder="1"/>
    <xf numFmtId="164" fontId="15" fillId="3" borderId="11" xfId="4" applyFont="1" applyFill="1" applyBorder="1" applyAlignment="1">
      <alignment vertical="center" wrapText="1"/>
    </xf>
    <xf numFmtId="164" fontId="15" fillId="3" borderId="6" xfId="4" applyFont="1" applyFill="1" applyBorder="1" applyAlignment="1">
      <alignment vertical="center" wrapText="1"/>
    </xf>
    <xf numFmtId="0" fontId="16" fillId="3" borderId="5" xfId="6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wrapText="1"/>
    </xf>
    <xf numFmtId="164" fontId="8" fillId="3" borderId="11" xfId="4" applyFont="1" applyFill="1" applyBorder="1" applyAlignment="1">
      <alignment vertical="center" wrapText="1"/>
    </xf>
    <xf numFmtId="164" fontId="8" fillId="3" borderId="6" xfId="4" applyFont="1" applyFill="1" applyBorder="1" applyAlignment="1">
      <alignment vertical="center" wrapText="1"/>
    </xf>
    <xf numFmtId="0" fontId="17" fillId="3" borderId="0" xfId="0" applyFont="1" applyFill="1" applyBorder="1" applyAlignment="1">
      <alignment vertical="center" wrapText="1"/>
    </xf>
    <xf numFmtId="164" fontId="0" fillId="0" borderId="11" xfId="0" applyNumberFormat="1" applyBorder="1"/>
    <xf numFmtId="4" fontId="0" fillId="0" borderId="11" xfId="0" applyNumberFormat="1" applyBorder="1"/>
    <xf numFmtId="0" fontId="8" fillId="3" borderId="0" xfId="0" applyFont="1" applyFill="1" applyBorder="1" applyAlignment="1">
      <alignment vertical="center" wrapText="1"/>
    </xf>
    <xf numFmtId="0" fontId="0" fillId="0" borderId="11" xfId="0" applyBorder="1"/>
    <xf numFmtId="164" fontId="13" fillId="3" borderId="11" xfId="4" applyFont="1" applyFill="1" applyBorder="1" applyAlignment="1">
      <alignment horizontal="center"/>
    </xf>
    <xf numFmtId="0" fontId="3" fillId="0" borderId="0" xfId="0" applyFont="1"/>
    <xf numFmtId="0" fontId="14" fillId="3" borderId="5" xfId="6" applyFont="1" applyFill="1" applyBorder="1" applyAlignment="1">
      <alignment horizontal="center" vertical="center"/>
    </xf>
    <xf numFmtId="0" fontId="18" fillId="0" borderId="0" xfId="0" applyFont="1" applyBorder="1"/>
    <xf numFmtId="164" fontId="19" fillId="3" borderId="11" xfId="4" applyFont="1" applyFill="1" applyBorder="1" applyAlignment="1">
      <alignment horizontal="center"/>
    </xf>
    <xf numFmtId="0" fontId="16" fillId="3" borderId="0" xfId="6" applyFont="1" applyFill="1" applyBorder="1" applyAlignment="1">
      <alignment horizontal="center" vertical="center"/>
    </xf>
    <xf numFmtId="0" fontId="13" fillId="3" borderId="7" xfId="6" applyFont="1" applyFill="1" applyBorder="1" applyAlignment="1">
      <alignment horizontal="center" vertical="center"/>
    </xf>
    <xf numFmtId="0" fontId="13" fillId="3" borderId="1" xfId="6" applyFont="1" applyFill="1" applyBorder="1" applyAlignment="1">
      <alignment horizontal="center" vertical="center"/>
    </xf>
    <xf numFmtId="0" fontId="13" fillId="3" borderId="1" xfId="6" applyFont="1" applyFill="1" applyBorder="1" applyAlignment="1">
      <alignment wrapText="1"/>
    </xf>
    <xf numFmtId="164" fontId="13" fillId="3" borderId="13" xfId="4" applyFont="1" applyFill="1" applyBorder="1" applyAlignment="1">
      <alignment horizontal="center"/>
    </xf>
    <xf numFmtId="0" fontId="19" fillId="3" borderId="2" xfId="6" applyFont="1" applyFill="1" applyBorder="1" applyAlignment="1">
      <alignment horizontal="centerContinuous"/>
    </xf>
    <xf numFmtId="0" fontId="19" fillId="3" borderId="3" xfId="6" applyFont="1" applyFill="1" applyBorder="1" applyAlignment="1">
      <alignment horizontal="centerContinuous"/>
    </xf>
    <xf numFmtId="0" fontId="19" fillId="3" borderId="4" xfId="6" applyFont="1" applyFill="1" applyBorder="1" applyAlignment="1">
      <alignment horizontal="left" wrapText="1" indent="1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164" fontId="4" fillId="3" borderId="0" xfId="4" applyFont="1" applyFill="1" applyBorder="1" applyProtection="1"/>
    <xf numFmtId="0" fontId="2" fillId="0" borderId="9" xfId="0" applyFont="1" applyBorder="1" applyAlignment="1">
      <alignment horizontal="center"/>
    </xf>
    <xf numFmtId="0" fontId="2" fillId="0" borderId="0" xfId="0" applyFont="1" applyBorder="1" applyAlignment="1"/>
    <xf numFmtId="164" fontId="4" fillId="3" borderId="0" xfId="4" applyFont="1" applyFill="1" applyBorder="1" applyAlignment="1" applyProtection="1">
      <alignment vertical="top"/>
    </xf>
  </cellXfs>
  <cellStyles count="7">
    <cellStyle name="=C:\WINNT\SYSTEM32\COMMAND.COM" xfId="2"/>
    <cellStyle name="Millares 2" xfId="5"/>
    <cellStyle name="Millares 2 19" xfId="4"/>
    <cellStyle name="Normal" xfId="0" builtinId="0"/>
    <cellStyle name="Normal 2" xfId="1"/>
    <cellStyle name="Normal 2 2" xfId="3"/>
    <cellStyle name="Normal 9" xfId="6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2</xdr:col>
      <xdr:colOff>1181100</xdr:colOff>
      <xdr:row>40</xdr:row>
      <xdr:rowOff>19050</xdr:rowOff>
    </xdr:from>
    <xdr:to>
      <xdr:col>3</xdr:col>
      <xdr:colOff>152400</xdr:colOff>
      <xdr:row>40</xdr:row>
      <xdr:rowOff>19050</xdr:rowOff>
    </xdr:to>
    <xdr:cxnSp macro="">
      <xdr:nvCxnSpPr>
        <xdr:cNvPr id="5" name="Conector recto 4"/>
        <xdr:cNvCxnSpPr/>
      </xdr:nvCxnSpPr>
      <xdr:spPr>
        <a:xfrm>
          <a:off x="2038350" y="7343775"/>
          <a:ext cx="2600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1009650</xdr:colOff>
      <xdr:row>45</xdr:row>
      <xdr:rowOff>19050</xdr:rowOff>
    </xdr:from>
    <xdr:to>
      <xdr:col>1</xdr:col>
      <xdr:colOff>342900</xdr:colOff>
      <xdr:row>45</xdr:row>
      <xdr:rowOff>19050</xdr:rowOff>
    </xdr:to>
    <xdr:cxnSp macro="">
      <xdr:nvCxnSpPr>
        <xdr:cNvPr id="6" name="Conector recto 5"/>
        <xdr:cNvCxnSpPr/>
      </xdr:nvCxnSpPr>
      <xdr:spPr>
        <a:xfrm>
          <a:off x="1009650" y="920115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438150</xdr:colOff>
      <xdr:row>45</xdr:row>
      <xdr:rowOff>0</xdr:rowOff>
    </xdr:from>
    <xdr:to>
      <xdr:col>5</xdr:col>
      <xdr:colOff>876300</xdr:colOff>
      <xdr:row>45</xdr:row>
      <xdr:rowOff>0</xdr:rowOff>
    </xdr:to>
    <xdr:cxnSp macro="">
      <xdr:nvCxnSpPr>
        <xdr:cNvPr id="7" name="Conector recto 6"/>
        <xdr:cNvCxnSpPr/>
      </xdr:nvCxnSpPr>
      <xdr:spPr>
        <a:xfrm>
          <a:off x="6448425" y="9182100"/>
          <a:ext cx="2609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sqref="A1:XFD1048576"/>
    </sheetView>
  </sheetViews>
  <sheetFormatPr baseColWidth="10" defaultRowHeight="12.75" x14ac:dyDescent="0.2"/>
  <cols>
    <col min="1" max="1" width="1.140625" style="1" customWidth="1"/>
    <col min="2" max="3" width="3.7109375" style="8" customWidth="1"/>
    <col min="4" max="4" width="46.42578125" style="8" customWidth="1"/>
    <col min="5" max="5" width="20.5703125" style="8" customWidth="1"/>
    <col min="6" max="6" width="16.5703125" style="8" bestFit="1" customWidth="1"/>
    <col min="7" max="7" width="19.5703125" style="8" customWidth="1"/>
    <col min="8" max="9" width="17.28515625" style="8" bestFit="1" customWidth="1"/>
    <col min="10" max="10" width="16.5703125" style="8" bestFit="1" customWidth="1"/>
    <col min="11" max="11" width="2" style="1" customWidth="1"/>
    <col min="12" max="16384" width="11.42578125" style="8"/>
  </cols>
  <sheetData>
    <row r="1" spans="1:10" s="1" customFormat="1" x14ac:dyDescent="0.2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1:10" s="1" customFormat="1" x14ac:dyDescent="0.2">
      <c r="B2" s="11" t="s">
        <v>9</v>
      </c>
      <c r="C2" s="11"/>
      <c r="D2" s="11"/>
      <c r="E2" s="11"/>
      <c r="F2" s="11"/>
      <c r="G2" s="11"/>
      <c r="H2" s="11"/>
      <c r="I2" s="11"/>
      <c r="J2" s="11"/>
    </row>
    <row r="3" spans="1:10" s="1" customFormat="1" x14ac:dyDescent="0.2">
      <c r="B3" s="12"/>
      <c r="C3" s="12"/>
      <c r="D3" s="11" t="s">
        <v>10</v>
      </c>
      <c r="E3" s="11"/>
      <c r="F3" s="11"/>
      <c r="G3" s="11"/>
      <c r="H3" s="11"/>
      <c r="I3" s="11"/>
      <c r="J3" s="11"/>
    </row>
    <row r="4" spans="1:10" s="1" customFormat="1" x14ac:dyDescent="0.2">
      <c r="B4" s="11" t="s">
        <v>8</v>
      </c>
      <c r="C4" s="11"/>
      <c r="D4" s="11"/>
      <c r="E4" s="11"/>
      <c r="F4" s="11"/>
      <c r="G4" s="11"/>
      <c r="H4" s="11"/>
      <c r="I4" s="11"/>
      <c r="J4" s="11"/>
    </row>
    <row r="5" spans="1:10" s="1" customFormat="1" ht="8.25" customHeight="1" x14ac:dyDescent="0.2">
      <c r="A5" s="13"/>
      <c r="B5" s="14"/>
      <c r="C5" s="14"/>
      <c r="D5" s="14"/>
      <c r="E5" s="3"/>
      <c r="F5" s="15"/>
      <c r="G5" s="15"/>
      <c r="H5" s="15"/>
      <c r="I5" s="15"/>
      <c r="J5" s="15"/>
    </row>
    <row r="6" spans="1:10" s="1" customFormat="1" ht="13.5" customHeight="1" x14ac:dyDescent="0.2">
      <c r="A6" s="13"/>
      <c r="B6" s="16"/>
      <c r="D6" s="2" t="s">
        <v>11</v>
      </c>
      <c r="E6" s="6" t="s">
        <v>1</v>
      </c>
      <c r="F6" s="6"/>
      <c r="G6" s="17"/>
      <c r="H6" s="17"/>
      <c r="I6" s="17"/>
      <c r="J6" s="18"/>
    </row>
    <row r="7" spans="1:10" s="1" customFormat="1" ht="11.25" customHeight="1" x14ac:dyDescent="0.2">
      <c r="A7" s="13"/>
      <c r="B7" s="13"/>
      <c r="C7" s="13"/>
      <c r="D7" s="13"/>
      <c r="F7" s="18"/>
      <c r="G7" s="18"/>
      <c r="H7" s="18"/>
      <c r="I7" s="18"/>
      <c r="J7" s="18"/>
    </row>
    <row r="8" spans="1:10" s="1" customFormat="1" ht="12" customHeight="1" x14ac:dyDescent="0.2">
      <c r="A8" s="19"/>
      <c r="B8" s="20" t="s">
        <v>12</v>
      </c>
      <c r="C8" s="20"/>
      <c r="D8" s="20"/>
      <c r="E8" s="20" t="s">
        <v>13</v>
      </c>
      <c r="F8" s="20"/>
      <c r="G8" s="20"/>
      <c r="H8" s="20"/>
      <c r="I8" s="20"/>
      <c r="J8" s="21" t="s">
        <v>14</v>
      </c>
    </row>
    <row r="9" spans="1:10" s="1" customFormat="1" ht="25.5" x14ac:dyDescent="0.2">
      <c r="A9" s="13"/>
      <c r="B9" s="20"/>
      <c r="C9" s="20"/>
      <c r="D9" s="20"/>
      <c r="E9" s="22" t="s">
        <v>15</v>
      </c>
      <c r="F9" s="23" t="s">
        <v>16</v>
      </c>
      <c r="G9" s="22" t="s">
        <v>17</v>
      </c>
      <c r="H9" s="22" t="s">
        <v>18</v>
      </c>
      <c r="I9" s="22" t="s">
        <v>19</v>
      </c>
      <c r="J9" s="21"/>
    </row>
    <row r="10" spans="1:10" s="1" customFormat="1" ht="12" customHeight="1" x14ac:dyDescent="0.2">
      <c r="A10" s="13"/>
      <c r="B10" s="20"/>
      <c r="C10" s="20"/>
      <c r="D10" s="20"/>
      <c r="E10" s="22" t="s">
        <v>20</v>
      </c>
      <c r="F10" s="22" t="s">
        <v>21</v>
      </c>
      <c r="G10" s="22" t="s">
        <v>22</v>
      </c>
      <c r="H10" s="22" t="s">
        <v>23</v>
      </c>
      <c r="I10" s="22" t="s">
        <v>24</v>
      </c>
      <c r="J10" s="22" t="s">
        <v>25</v>
      </c>
    </row>
    <row r="11" spans="1:10" s="1" customFormat="1" ht="12" customHeight="1" x14ac:dyDescent="0.2">
      <c r="A11" s="24"/>
      <c r="B11" s="25"/>
      <c r="C11" s="26"/>
      <c r="D11" s="27"/>
      <c r="E11" s="28"/>
      <c r="F11" s="29"/>
      <c r="G11" s="29"/>
      <c r="H11" s="29"/>
      <c r="I11" s="29"/>
      <c r="J11" s="29"/>
    </row>
    <row r="12" spans="1:10" s="1" customFormat="1" ht="12" customHeight="1" x14ac:dyDescent="0.2">
      <c r="A12" s="24"/>
      <c r="B12" s="30" t="s">
        <v>2</v>
      </c>
      <c r="C12" s="31"/>
      <c r="D12" s="32"/>
      <c r="E12" s="33">
        <v>0</v>
      </c>
      <c r="F12" s="33">
        <v>0</v>
      </c>
      <c r="G12" s="33">
        <f>+E12+F12</f>
        <v>0</v>
      </c>
      <c r="H12" s="33">
        <v>0</v>
      </c>
      <c r="I12" s="33">
        <v>0</v>
      </c>
      <c r="J12" s="33">
        <f>+I12-E12</f>
        <v>0</v>
      </c>
    </row>
    <row r="13" spans="1:10" s="1" customFormat="1" ht="12" customHeight="1" x14ac:dyDescent="0.2">
      <c r="A13" s="24"/>
      <c r="B13" s="30" t="s">
        <v>7</v>
      </c>
      <c r="C13" s="31"/>
      <c r="D13" s="32"/>
      <c r="E13" s="33">
        <v>0</v>
      </c>
      <c r="F13" s="33">
        <v>0</v>
      </c>
      <c r="G13" s="33">
        <f>+E13+F13</f>
        <v>0</v>
      </c>
      <c r="H13" s="33">
        <v>0</v>
      </c>
      <c r="I13" s="33">
        <v>0</v>
      </c>
      <c r="J13" s="33">
        <f>+I13-E13</f>
        <v>0</v>
      </c>
    </row>
    <row r="14" spans="1:10" s="1" customFormat="1" ht="12" customHeight="1" x14ac:dyDescent="0.2">
      <c r="A14" s="24"/>
      <c r="B14" s="30" t="s">
        <v>26</v>
      </c>
      <c r="C14" s="31"/>
      <c r="D14" s="32"/>
      <c r="E14" s="33">
        <v>0</v>
      </c>
      <c r="F14" s="33">
        <v>0</v>
      </c>
      <c r="G14" s="33">
        <f>+E14+F14</f>
        <v>0</v>
      </c>
      <c r="H14" s="33">
        <v>0</v>
      </c>
      <c r="I14" s="33">
        <v>0</v>
      </c>
      <c r="J14" s="33">
        <f>+I14-E14</f>
        <v>0</v>
      </c>
    </row>
    <row r="15" spans="1:10" s="1" customFormat="1" ht="12" customHeight="1" x14ac:dyDescent="0.2">
      <c r="A15" s="24"/>
      <c r="B15" s="30" t="s">
        <v>3</v>
      </c>
      <c r="C15" s="31"/>
      <c r="D15" s="32"/>
      <c r="E15" s="33"/>
      <c r="F15" s="33"/>
      <c r="G15" s="33">
        <f>+E15+F15</f>
        <v>0</v>
      </c>
      <c r="H15" s="33"/>
      <c r="I15" s="33"/>
      <c r="J15" s="33">
        <f>+I15-E15</f>
        <v>0</v>
      </c>
    </row>
    <row r="16" spans="1:10" s="1" customFormat="1" ht="12" customHeight="1" x14ac:dyDescent="0.2">
      <c r="A16" s="24"/>
      <c r="B16" s="30" t="s">
        <v>27</v>
      </c>
      <c r="C16" s="31"/>
      <c r="D16" s="32"/>
      <c r="E16" s="33"/>
      <c r="F16" s="33"/>
      <c r="G16" s="33"/>
      <c r="H16" s="33"/>
      <c r="I16" s="33"/>
      <c r="J16" s="33"/>
    </row>
    <row r="17" spans="1:10" s="1" customFormat="1" ht="12" customHeight="1" x14ac:dyDescent="0.2">
      <c r="A17" s="24"/>
      <c r="B17" s="34"/>
      <c r="C17" s="31" t="s">
        <v>28</v>
      </c>
      <c r="D17" s="32"/>
      <c r="E17" s="33">
        <v>8989234</v>
      </c>
      <c r="F17" s="33">
        <v>290347.09999999998</v>
      </c>
      <c r="G17" s="33">
        <f>+E17+F17</f>
        <v>9279581.0999999996</v>
      </c>
      <c r="H17" s="33">
        <v>9279581.0999999996</v>
      </c>
      <c r="I17" s="33">
        <f>+H17</f>
        <v>9279581.0999999996</v>
      </c>
      <c r="J17" s="33">
        <f>+I17-E17</f>
        <v>290347.09999999963</v>
      </c>
    </row>
    <row r="18" spans="1:10" s="1" customFormat="1" ht="12" customHeight="1" x14ac:dyDescent="0.2">
      <c r="A18" s="24"/>
      <c r="B18" s="34"/>
      <c r="C18" s="31" t="s">
        <v>29</v>
      </c>
      <c r="D18" s="32"/>
      <c r="E18" s="33"/>
      <c r="F18" s="33"/>
      <c r="G18" s="33"/>
      <c r="H18" s="33"/>
      <c r="I18" s="33"/>
      <c r="J18" s="33"/>
    </row>
    <row r="19" spans="1:10" s="1" customFormat="1" ht="12" customHeight="1" x14ac:dyDescent="0.2">
      <c r="A19" s="24"/>
      <c r="B19" s="30" t="s">
        <v>30</v>
      </c>
      <c r="C19" s="31"/>
      <c r="D19" s="32"/>
      <c r="E19" s="33"/>
      <c r="F19" s="33"/>
      <c r="G19" s="33"/>
      <c r="H19" s="33"/>
      <c r="I19" s="33"/>
      <c r="J19" s="33"/>
    </row>
    <row r="20" spans="1:10" s="1" customFormat="1" ht="12" customHeight="1" x14ac:dyDescent="0.2">
      <c r="A20" s="24"/>
      <c r="B20" s="34"/>
      <c r="C20" s="31" t="s">
        <v>28</v>
      </c>
      <c r="D20" s="32"/>
      <c r="E20" s="33">
        <v>1292200</v>
      </c>
      <c r="F20" s="33">
        <v>18726344.719999999</v>
      </c>
      <c r="G20" s="33">
        <f>+E20+F20</f>
        <v>20018544.719999999</v>
      </c>
      <c r="H20" s="33">
        <v>7340080.9800000004</v>
      </c>
      <c r="I20" s="33">
        <f>+H20</f>
        <v>7340080.9800000004</v>
      </c>
      <c r="J20" s="33">
        <f>+I20-E20</f>
        <v>6047880.9800000004</v>
      </c>
    </row>
    <row r="21" spans="1:10" s="1" customFormat="1" ht="12" customHeight="1" x14ac:dyDescent="0.2">
      <c r="A21" s="24"/>
      <c r="B21" s="34"/>
      <c r="C21" s="31" t="s">
        <v>29</v>
      </c>
      <c r="D21" s="32"/>
      <c r="E21" s="33"/>
      <c r="F21" s="33"/>
      <c r="G21" s="33"/>
      <c r="H21" s="33"/>
      <c r="I21" s="33"/>
      <c r="J21" s="33"/>
    </row>
    <row r="22" spans="1:10" s="1" customFormat="1" ht="12" customHeight="1" x14ac:dyDescent="0.2">
      <c r="A22" s="24"/>
      <c r="B22" s="34"/>
      <c r="C22" s="31" t="s">
        <v>31</v>
      </c>
      <c r="D22" s="32"/>
      <c r="E22" s="33"/>
      <c r="F22" s="33"/>
      <c r="G22" s="33"/>
      <c r="H22" s="33"/>
      <c r="I22" s="33"/>
      <c r="J22" s="33"/>
    </row>
    <row r="23" spans="1:10" s="1" customFormat="1" ht="12" customHeight="1" x14ac:dyDescent="0.2">
      <c r="A23" s="24"/>
      <c r="B23" s="34"/>
      <c r="C23" s="31" t="s">
        <v>32</v>
      </c>
      <c r="D23" s="32"/>
      <c r="E23" s="33"/>
      <c r="F23" s="33"/>
      <c r="G23" s="33"/>
      <c r="H23" s="33"/>
      <c r="I23" s="33"/>
      <c r="J23" s="33"/>
    </row>
    <row r="24" spans="1:10" s="1" customFormat="1" ht="12" customHeight="1" x14ac:dyDescent="0.2">
      <c r="A24" s="24"/>
      <c r="B24" s="30" t="s">
        <v>33</v>
      </c>
      <c r="C24" s="31"/>
      <c r="D24" s="32"/>
      <c r="E24" s="33"/>
      <c r="F24" s="33"/>
      <c r="G24" s="33"/>
      <c r="H24" s="35"/>
      <c r="I24" s="33"/>
      <c r="J24" s="33"/>
    </row>
    <row r="25" spans="1:10" s="1" customFormat="1" ht="12" customHeight="1" x14ac:dyDescent="0.2">
      <c r="A25" s="24"/>
      <c r="B25" s="30" t="s">
        <v>4</v>
      </c>
      <c r="C25" s="31"/>
      <c r="D25" s="32"/>
      <c r="E25" s="33">
        <v>0</v>
      </c>
      <c r="F25" s="33">
        <v>70016139.349999994</v>
      </c>
      <c r="G25" s="33">
        <f>+E25+F25</f>
        <v>70016139.349999994</v>
      </c>
      <c r="H25" s="33">
        <v>68200947.069999993</v>
      </c>
      <c r="I25" s="33">
        <f>+H25</f>
        <v>68200947.069999993</v>
      </c>
      <c r="J25" s="33">
        <f>+I25-E25</f>
        <v>68200947.069999993</v>
      </c>
    </row>
    <row r="26" spans="1:10" s="1" customFormat="1" ht="12" customHeight="1" x14ac:dyDescent="0.2">
      <c r="A26" s="36"/>
      <c r="B26" s="30" t="s">
        <v>34</v>
      </c>
      <c r="C26" s="31"/>
      <c r="D26" s="32"/>
      <c r="E26" s="33">
        <v>112400006.48999999</v>
      </c>
      <c r="F26" s="33">
        <v>16911191.77</v>
      </c>
      <c r="G26" s="33">
        <f>+E26+F26</f>
        <v>129311198.25999999</v>
      </c>
      <c r="H26" s="33">
        <v>125438668.01000001</v>
      </c>
      <c r="I26" s="33">
        <f>+H26</f>
        <v>125438668.01000001</v>
      </c>
      <c r="J26" s="33">
        <f>+I26-E26</f>
        <v>13038661.520000011</v>
      </c>
    </row>
    <row r="27" spans="1:10" s="1" customFormat="1" ht="12" customHeight="1" x14ac:dyDescent="0.2">
      <c r="A27" s="24"/>
      <c r="B27" s="30" t="s">
        <v>35</v>
      </c>
      <c r="C27" s="31"/>
      <c r="D27" s="32"/>
      <c r="E27" s="33"/>
      <c r="F27" s="33"/>
      <c r="G27" s="33"/>
      <c r="H27" s="33"/>
      <c r="I27" s="33"/>
      <c r="J27" s="33"/>
    </row>
    <row r="28" spans="1:10" s="1" customFormat="1" ht="12" customHeight="1" x14ac:dyDescent="0.2">
      <c r="A28" s="24"/>
      <c r="B28" s="37"/>
      <c r="C28" s="38"/>
      <c r="D28" s="39"/>
      <c r="E28" s="40"/>
      <c r="F28" s="41"/>
      <c r="G28" s="41"/>
      <c r="H28" s="41"/>
      <c r="I28" s="41"/>
      <c r="J28" s="41"/>
    </row>
    <row r="29" spans="1:10" s="1" customFormat="1" ht="12" customHeight="1" x14ac:dyDescent="0.2">
      <c r="A29" s="13"/>
      <c r="B29" s="42"/>
      <c r="C29" s="43"/>
      <c r="D29" s="44" t="s">
        <v>36</v>
      </c>
      <c r="E29" s="33">
        <f>SUM(E12+E13+E14+E15+E16+E19+E24+E25+E26+E27+E17+E20)</f>
        <v>122681440.48999999</v>
      </c>
      <c r="F29" s="33">
        <f>SUM(F12+F13+F14+F15+F16+F19+F24+F25+F26+F27+F17+F20)</f>
        <v>105944022.93999998</v>
      </c>
      <c r="G29" s="33">
        <f>SUM(G12+G13+G14+G15+G16+G19+G24+G25+G26+G27+G17+G20)</f>
        <v>228625463.42999998</v>
      </c>
      <c r="H29" s="33">
        <f>SUM(H11:H28)</f>
        <v>210259277.16</v>
      </c>
      <c r="I29" s="33">
        <f>SUM(I12+I13+I14+I15+I16+I19+I24+I25+I26+I27+I17+I20)</f>
        <v>210259277.15999997</v>
      </c>
      <c r="J29" s="45">
        <f>+I29-E29</f>
        <v>87577836.669999972</v>
      </c>
    </row>
    <row r="30" spans="1:10" s="1" customFormat="1" ht="12" customHeight="1" x14ac:dyDescent="0.2">
      <c r="A30" s="24"/>
      <c r="B30" s="46"/>
      <c r="C30" s="46"/>
      <c r="D30" s="46"/>
      <c r="E30" s="47"/>
      <c r="F30" s="47"/>
      <c r="G30" s="47"/>
      <c r="H30" s="48" t="s">
        <v>37</v>
      </c>
      <c r="I30" s="49"/>
      <c r="J30" s="50"/>
    </row>
    <row r="31" spans="1:10" s="1" customFormat="1" ht="12" customHeight="1" x14ac:dyDescent="0.2">
      <c r="A31" s="13"/>
      <c r="B31" s="13"/>
      <c r="C31" s="13"/>
      <c r="D31" s="13"/>
      <c r="E31" s="18"/>
      <c r="F31" s="18"/>
      <c r="G31" s="18"/>
      <c r="H31" s="18"/>
      <c r="I31" s="18"/>
      <c r="J31" s="18"/>
    </row>
    <row r="32" spans="1:10" s="1" customFormat="1" ht="12" customHeight="1" x14ac:dyDescent="0.2">
      <c r="A32" s="13"/>
      <c r="B32" s="21" t="s">
        <v>38</v>
      </c>
      <c r="C32" s="21"/>
      <c r="D32" s="21"/>
      <c r="E32" s="20" t="s">
        <v>13</v>
      </c>
      <c r="F32" s="20"/>
      <c r="G32" s="20"/>
      <c r="H32" s="20"/>
      <c r="I32" s="20"/>
      <c r="J32" s="21" t="s">
        <v>14</v>
      </c>
    </row>
    <row r="33" spans="1:10" s="1" customFormat="1" ht="25.5" x14ac:dyDescent="0.2">
      <c r="A33" s="13"/>
      <c r="B33" s="21"/>
      <c r="C33" s="21"/>
      <c r="D33" s="21"/>
      <c r="E33" s="22" t="s">
        <v>15</v>
      </c>
      <c r="F33" s="23" t="s">
        <v>16</v>
      </c>
      <c r="G33" s="22" t="s">
        <v>17</v>
      </c>
      <c r="H33" s="22" t="s">
        <v>18</v>
      </c>
      <c r="I33" s="22" t="s">
        <v>19</v>
      </c>
      <c r="J33" s="21"/>
    </row>
    <row r="34" spans="1:10" s="1" customFormat="1" ht="12" customHeight="1" x14ac:dyDescent="0.2">
      <c r="A34" s="13"/>
      <c r="B34" s="21"/>
      <c r="C34" s="21"/>
      <c r="D34" s="21"/>
      <c r="E34" s="22" t="s">
        <v>20</v>
      </c>
      <c r="F34" s="22" t="s">
        <v>21</v>
      </c>
      <c r="G34" s="22" t="s">
        <v>22</v>
      </c>
      <c r="H34" s="22" t="s">
        <v>23</v>
      </c>
      <c r="I34" s="22" t="s">
        <v>24</v>
      </c>
      <c r="J34" s="22" t="s">
        <v>25</v>
      </c>
    </row>
    <row r="35" spans="1:10" s="1" customFormat="1" ht="12" customHeight="1" x14ac:dyDescent="0.2">
      <c r="A35" s="24"/>
      <c r="B35" s="51"/>
      <c r="C35" s="52"/>
      <c r="D35" s="52"/>
      <c r="E35" s="53"/>
      <c r="F35" s="53"/>
      <c r="G35" s="53"/>
      <c r="H35" s="53"/>
      <c r="I35" s="53"/>
      <c r="J35" s="54"/>
    </row>
    <row r="36" spans="1:10" s="1" customFormat="1" ht="12" customHeight="1" x14ac:dyDescent="0.2">
      <c r="A36" s="24"/>
      <c r="B36" s="55" t="s">
        <v>39</v>
      </c>
      <c r="C36" s="56"/>
      <c r="D36" s="57"/>
      <c r="E36" s="58">
        <f>+E37+E38+E39+E40+E43+E48+E49</f>
        <v>122681440.48999999</v>
      </c>
      <c r="F36" s="58">
        <f>+F37+F38+F39+F40+F43+F48+F49+F44+F54</f>
        <v>105944022.93999998</v>
      </c>
      <c r="G36" s="58">
        <f>+G37+G38+G39+G40+G43+G48+G49+G44+G54</f>
        <v>228625463.42999998</v>
      </c>
      <c r="H36" s="58">
        <f>+H37+H38+H39+H40+H43+H48+H49+H44+H54</f>
        <v>210259277.16</v>
      </c>
      <c r="I36" s="58">
        <f>+I37+I38+I39+I40+I43+I48+I49+I44+I54</f>
        <v>210259277.16</v>
      </c>
      <c r="J36" s="59">
        <f>I36-E36</f>
        <v>87577836.670000002</v>
      </c>
    </row>
    <row r="37" spans="1:10" s="1" customFormat="1" ht="12" customHeight="1" x14ac:dyDescent="0.2">
      <c r="A37" s="24"/>
      <c r="B37" s="60"/>
      <c r="C37" s="61" t="s">
        <v>2</v>
      </c>
      <c r="D37" s="61"/>
      <c r="E37" s="62">
        <v>0</v>
      </c>
      <c r="F37" s="62">
        <v>0</v>
      </c>
      <c r="G37" s="62">
        <f>+E37+F37</f>
        <v>0</v>
      </c>
      <c r="H37" s="62">
        <v>0</v>
      </c>
      <c r="I37" s="62">
        <v>0</v>
      </c>
      <c r="J37" s="63">
        <f>I37-E37</f>
        <v>0</v>
      </c>
    </row>
    <row r="38" spans="1:10" s="1" customFormat="1" ht="12" customHeight="1" x14ac:dyDescent="0.2">
      <c r="A38" s="24"/>
      <c r="B38" s="60"/>
      <c r="C38" s="61" t="s">
        <v>26</v>
      </c>
      <c r="D38" s="61"/>
      <c r="E38" s="62">
        <v>0</v>
      </c>
      <c r="F38" s="62">
        <v>0</v>
      </c>
      <c r="G38" s="62">
        <f t="shared" ref="G38:G54" si="0">+E38+F38</f>
        <v>0</v>
      </c>
      <c r="H38" s="62">
        <v>0</v>
      </c>
      <c r="I38" s="62">
        <v>0</v>
      </c>
      <c r="J38" s="63">
        <f>I38-E38</f>
        <v>0</v>
      </c>
    </row>
    <row r="39" spans="1:10" s="1" customFormat="1" ht="12" customHeight="1" x14ac:dyDescent="0.2">
      <c r="A39" s="24"/>
      <c r="B39" s="60"/>
      <c r="C39" s="61" t="s">
        <v>3</v>
      </c>
      <c r="D39" s="61"/>
      <c r="E39" s="62">
        <v>0</v>
      </c>
      <c r="F39" s="62">
        <v>0</v>
      </c>
      <c r="G39" s="62">
        <f t="shared" si="0"/>
        <v>0</v>
      </c>
      <c r="H39" s="62">
        <v>0</v>
      </c>
      <c r="I39" s="62">
        <v>0</v>
      </c>
      <c r="J39" s="63">
        <f>I39-E39</f>
        <v>0</v>
      </c>
    </row>
    <row r="40" spans="1:10" s="1" customFormat="1" ht="12" customHeight="1" x14ac:dyDescent="0.2">
      <c r="A40" s="24"/>
      <c r="B40" s="60"/>
      <c r="C40" s="61" t="s">
        <v>27</v>
      </c>
      <c r="D40" s="61"/>
      <c r="E40" s="62">
        <f>+E41+E42</f>
        <v>10281434</v>
      </c>
      <c r="F40" s="62">
        <v>290347.09999999998</v>
      </c>
      <c r="G40" s="62">
        <f t="shared" si="0"/>
        <v>10571781.1</v>
      </c>
      <c r="H40" s="62">
        <f>+H41</f>
        <v>9279581.0999999996</v>
      </c>
      <c r="I40" s="62">
        <f>+H40</f>
        <v>9279581.0999999996</v>
      </c>
      <c r="J40" s="63">
        <f>I40-E40</f>
        <v>-1001852.9000000004</v>
      </c>
    </row>
    <row r="41" spans="1:10" s="1" customFormat="1" ht="12" customHeight="1" x14ac:dyDescent="0.2">
      <c r="A41" s="24"/>
      <c r="B41" s="60"/>
      <c r="C41" s="57"/>
      <c r="D41" s="64" t="s">
        <v>28</v>
      </c>
      <c r="E41" s="62">
        <v>10281434</v>
      </c>
      <c r="F41" s="62">
        <v>290347.09999999998</v>
      </c>
      <c r="G41" s="62">
        <f>SUM(E41:F41)</f>
        <v>10571781.1</v>
      </c>
      <c r="H41" s="62">
        <v>9279581.0999999996</v>
      </c>
      <c r="I41" s="62">
        <f>+H41</f>
        <v>9279581.0999999996</v>
      </c>
      <c r="J41" s="63">
        <f t="shared" ref="J41:J59" si="1">I41-E41</f>
        <v>-1001852.9000000004</v>
      </c>
    </row>
    <row r="42" spans="1:10" s="1" customFormat="1" ht="12" customHeight="1" x14ac:dyDescent="0.2">
      <c r="A42" s="24"/>
      <c r="B42" s="60"/>
      <c r="C42" s="57"/>
      <c r="D42" s="64" t="s">
        <v>29</v>
      </c>
      <c r="E42" s="62">
        <v>0</v>
      </c>
      <c r="F42" s="62"/>
      <c r="G42" s="62">
        <f t="shared" si="0"/>
        <v>0</v>
      </c>
      <c r="H42" s="62">
        <v>0</v>
      </c>
      <c r="I42" s="62">
        <v>0</v>
      </c>
      <c r="J42" s="63">
        <f t="shared" si="1"/>
        <v>0</v>
      </c>
    </row>
    <row r="43" spans="1:10" s="1" customFormat="1" ht="12" customHeight="1" x14ac:dyDescent="0.25">
      <c r="A43" s="24"/>
      <c r="B43" s="60"/>
      <c r="C43" s="61" t="s">
        <v>30</v>
      </c>
      <c r="D43" s="61"/>
      <c r="E43" s="65"/>
      <c r="F43" s="66">
        <v>0</v>
      </c>
      <c r="G43" s="62">
        <f t="shared" si="0"/>
        <v>0</v>
      </c>
      <c r="H43" s="62"/>
      <c r="I43" s="66">
        <f>+H43</f>
        <v>0</v>
      </c>
      <c r="J43" s="63">
        <f t="shared" si="1"/>
        <v>0</v>
      </c>
    </row>
    <row r="44" spans="1:10" s="1" customFormat="1" ht="12" customHeight="1" x14ac:dyDescent="0.2">
      <c r="A44" s="24"/>
      <c r="B44" s="60"/>
      <c r="C44" s="57"/>
      <c r="D44" s="64" t="s">
        <v>28</v>
      </c>
      <c r="E44" s="62"/>
      <c r="F44" s="62">
        <v>18726344.719999999</v>
      </c>
      <c r="G44" s="62">
        <f>SUM(E44:F44)</f>
        <v>18726344.719999999</v>
      </c>
      <c r="H44" s="62">
        <v>7340080.9800000004</v>
      </c>
      <c r="I44" s="62">
        <f>+H44</f>
        <v>7340080.9800000004</v>
      </c>
      <c r="J44" s="63">
        <f t="shared" si="1"/>
        <v>7340080.9800000004</v>
      </c>
    </row>
    <row r="45" spans="1:10" s="1" customFormat="1" ht="12" customHeight="1" x14ac:dyDescent="0.2">
      <c r="A45" s="24"/>
      <c r="B45" s="60"/>
      <c r="C45" s="57"/>
      <c r="D45" s="64" t="s">
        <v>29</v>
      </c>
      <c r="E45" s="62">
        <v>0</v>
      </c>
      <c r="F45" s="62">
        <v>0</v>
      </c>
      <c r="G45" s="62">
        <f t="shared" si="0"/>
        <v>0</v>
      </c>
      <c r="H45" s="62">
        <v>0</v>
      </c>
      <c r="I45" s="62"/>
      <c r="J45" s="63">
        <f t="shared" si="1"/>
        <v>0</v>
      </c>
    </row>
    <row r="46" spans="1:10" s="1" customFormat="1" ht="12" customHeight="1" x14ac:dyDescent="0.25">
      <c r="A46" s="24"/>
      <c r="B46" s="60"/>
      <c r="C46" s="57"/>
      <c r="D46" s="67" t="s">
        <v>31</v>
      </c>
      <c r="E46" s="68">
        <v>0</v>
      </c>
      <c r="F46" s="66"/>
      <c r="G46" s="62">
        <v>0</v>
      </c>
      <c r="H46" s="62"/>
      <c r="I46" s="62"/>
      <c r="J46" s="63">
        <f t="shared" si="1"/>
        <v>0</v>
      </c>
    </row>
    <row r="47" spans="1:10" s="1" customFormat="1" ht="12" customHeight="1" x14ac:dyDescent="0.2">
      <c r="A47" s="24"/>
      <c r="B47" s="60"/>
      <c r="C47" s="57"/>
      <c r="D47" s="67" t="s">
        <v>32</v>
      </c>
      <c r="E47" s="62">
        <v>0</v>
      </c>
      <c r="F47" s="62">
        <v>0</v>
      </c>
      <c r="G47" s="62">
        <f t="shared" si="0"/>
        <v>0</v>
      </c>
      <c r="H47" s="62">
        <v>0</v>
      </c>
      <c r="I47" s="62"/>
      <c r="J47" s="63">
        <f t="shared" si="1"/>
        <v>0</v>
      </c>
    </row>
    <row r="48" spans="1:10" s="1" customFormat="1" ht="12" customHeight="1" x14ac:dyDescent="0.2">
      <c r="A48" s="24"/>
      <c r="B48" s="60"/>
      <c r="C48" s="61" t="s">
        <v>4</v>
      </c>
      <c r="D48" s="61"/>
      <c r="E48" s="62">
        <v>0</v>
      </c>
      <c r="F48" s="62">
        <v>0</v>
      </c>
      <c r="G48" s="62">
        <f t="shared" si="0"/>
        <v>0</v>
      </c>
      <c r="H48" s="62"/>
      <c r="I48" s="62">
        <v>0</v>
      </c>
      <c r="J48" s="63">
        <f t="shared" si="1"/>
        <v>0</v>
      </c>
    </row>
    <row r="49" spans="1:11" s="1" customFormat="1" ht="12" customHeight="1" x14ac:dyDescent="0.25">
      <c r="A49" s="24"/>
      <c r="B49" s="60"/>
      <c r="C49" s="61" t="s">
        <v>34</v>
      </c>
      <c r="D49" s="61"/>
      <c r="E49" s="66">
        <v>112400006.48999999</v>
      </c>
      <c r="F49" s="62">
        <v>70016139.349999994</v>
      </c>
      <c r="G49" s="62">
        <f>+E49+F49</f>
        <v>182416145.83999997</v>
      </c>
      <c r="H49" s="66">
        <v>68200947.069999993</v>
      </c>
      <c r="I49" s="66">
        <f>+H49</f>
        <v>68200947.069999993</v>
      </c>
      <c r="J49" s="63">
        <f t="shared" si="1"/>
        <v>-44199059.420000002</v>
      </c>
    </row>
    <row r="50" spans="1:11" ht="12" customHeight="1" x14ac:dyDescent="0.2">
      <c r="A50" s="24"/>
      <c r="B50" s="60"/>
      <c r="C50" s="57"/>
      <c r="D50" s="64"/>
      <c r="E50" s="62"/>
      <c r="F50" s="62"/>
      <c r="G50" s="69"/>
      <c r="H50" s="62"/>
      <c r="I50" s="62"/>
      <c r="J50" s="63">
        <f t="shared" si="1"/>
        <v>0</v>
      </c>
    </row>
    <row r="51" spans="1:11" ht="12" customHeight="1" x14ac:dyDescent="0.2">
      <c r="A51" s="24"/>
      <c r="B51" s="55" t="s">
        <v>40</v>
      </c>
      <c r="C51" s="56"/>
      <c r="D51" s="64"/>
      <c r="E51" s="58">
        <f>+E52+E53+E54</f>
        <v>0</v>
      </c>
      <c r="F51" s="58">
        <v>0</v>
      </c>
      <c r="G51" s="58">
        <f>SUM(E51:F51)</f>
        <v>0</v>
      </c>
      <c r="H51" s="58"/>
      <c r="I51" s="58">
        <v>0</v>
      </c>
      <c r="J51" s="63">
        <f t="shared" si="1"/>
        <v>0</v>
      </c>
    </row>
    <row r="52" spans="1:11" ht="12" customHeight="1" x14ac:dyDescent="0.2">
      <c r="A52" s="24"/>
      <c r="B52" s="55"/>
      <c r="C52" s="61" t="s">
        <v>7</v>
      </c>
      <c r="D52" s="61"/>
      <c r="E52" s="62">
        <v>0</v>
      </c>
      <c r="F52" s="62">
        <v>0</v>
      </c>
      <c r="G52" s="62">
        <f t="shared" si="0"/>
        <v>0</v>
      </c>
      <c r="H52" s="62">
        <v>0</v>
      </c>
      <c r="I52" s="62">
        <v>0</v>
      </c>
      <c r="J52" s="63">
        <f t="shared" si="1"/>
        <v>0</v>
      </c>
    </row>
    <row r="53" spans="1:11" s="70" customFormat="1" ht="12" customHeight="1" x14ac:dyDescent="0.2">
      <c r="A53" s="13"/>
      <c r="B53" s="60"/>
      <c r="C53" s="61" t="s">
        <v>33</v>
      </c>
      <c r="D53" s="61"/>
      <c r="E53" s="62">
        <v>0</v>
      </c>
      <c r="F53" s="62">
        <v>0</v>
      </c>
      <c r="G53" s="62">
        <f t="shared" si="0"/>
        <v>0</v>
      </c>
      <c r="H53" s="62">
        <v>0</v>
      </c>
      <c r="I53" s="62">
        <v>0</v>
      </c>
      <c r="J53" s="63">
        <f t="shared" si="1"/>
        <v>0</v>
      </c>
      <c r="K53" s="7"/>
    </row>
    <row r="54" spans="1:11" ht="12" customHeight="1" x14ac:dyDescent="0.25">
      <c r="A54" s="24"/>
      <c r="B54" s="60"/>
      <c r="C54" s="61" t="s">
        <v>34</v>
      </c>
      <c r="D54" s="61"/>
      <c r="E54" s="68">
        <v>0</v>
      </c>
      <c r="F54" s="66">
        <v>16911191.77</v>
      </c>
      <c r="G54" s="62">
        <f t="shared" si="0"/>
        <v>16911191.77</v>
      </c>
      <c r="H54" s="62">
        <v>125438668.01000001</v>
      </c>
      <c r="I54" s="66">
        <f>+H54</f>
        <v>125438668.01000001</v>
      </c>
      <c r="J54" s="63">
        <f t="shared" si="1"/>
        <v>125438668.01000001</v>
      </c>
    </row>
    <row r="55" spans="1:11" ht="12" customHeight="1" x14ac:dyDescent="0.2">
      <c r="A55" s="24"/>
      <c r="B55" s="71"/>
      <c r="C55" s="72"/>
      <c r="D55" s="72"/>
      <c r="E55" s="73"/>
      <c r="F55" s="73"/>
      <c r="G55" s="73"/>
      <c r="H55" s="73"/>
      <c r="I55" s="73"/>
      <c r="J55" s="63">
        <f t="shared" si="1"/>
        <v>0</v>
      </c>
    </row>
    <row r="56" spans="1:11" ht="12" customHeight="1" x14ac:dyDescent="0.2">
      <c r="A56" s="24"/>
      <c r="B56" s="55" t="s">
        <v>41</v>
      </c>
      <c r="C56" s="74"/>
      <c r="D56" s="64"/>
      <c r="E56" s="58">
        <f>+E57</f>
        <v>0</v>
      </c>
      <c r="F56" s="58">
        <f>+F57</f>
        <v>0</v>
      </c>
      <c r="G56" s="58">
        <f>+G57</f>
        <v>0</v>
      </c>
      <c r="H56" s="58">
        <f>+H57</f>
        <v>0</v>
      </c>
      <c r="I56" s="58">
        <f>+I57</f>
        <v>0</v>
      </c>
      <c r="J56" s="63">
        <f t="shared" si="1"/>
        <v>0</v>
      </c>
    </row>
    <row r="57" spans="1:11" ht="12" customHeight="1" x14ac:dyDescent="0.2">
      <c r="A57" s="13"/>
      <c r="B57" s="60"/>
      <c r="C57" s="61" t="s">
        <v>35</v>
      </c>
      <c r="D57" s="61"/>
      <c r="E57" s="62">
        <v>0</v>
      </c>
      <c r="F57" s="62">
        <v>0</v>
      </c>
      <c r="G57" s="62">
        <f>+E57+F57</f>
        <v>0</v>
      </c>
      <c r="H57" s="62">
        <v>0</v>
      </c>
      <c r="I57" s="62">
        <v>0</v>
      </c>
      <c r="J57" s="63">
        <f t="shared" si="1"/>
        <v>0</v>
      </c>
    </row>
    <row r="58" spans="1:11" ht="12.75" customHeight="1" x14ac:dyDescent="0.2">
      <c r="A58" s="24"/>
      <c r="B58" s="75"/>
      <c r="C58" s="76"/>
      <c r="D58" s="77"/>
      <c r="E58" s="78"/>
      <c r="F58" s="78"/>
      <c r="G58" s="78"/>
      <c r="H58" s="78"/>
      <c r="I58" s="78"/>
      <c r="J58" s="63">
        <f t="shared" si="1"/>
        <v>0</v>
      </c>
    </row>
    <row r="59" spans="1:11" x14ac:dyDescent="0.2">
      <c r="A59" s="24"/>
      <c r="B59" s="79"/>
      <c r="C59" s="80"/>
      <c r="D59" s="81" t="s">
        <v>36</v>
      </c>
      <c r="E59" s="9">
        <f>+E37+E38+E39+E40+E43+E48+E49+E51+E56</f>
        <v>122681440.48999999</v>
      </c>
      <c r="F59" s="9">
        <f>+F37+F38+F39+F40+F43+F48+F49+F51+F56+F54+F44</f>
        <v>105944022.93999998</v>
      </c>
      <c r="G59" s="9">
        <f>+G37+G38+G39+G40+G43+G48+G49+G51+G56+G54+G44</f>
        <v>228625463.42999998</v>
      </c>
      <c r="H59" s="9">
        <f>+H37+H38+H39+H40+H43+H48+H49+H51+H56+H54+H44</f>
        <v>210259277.16</v>
      </c>
      <c r="I59" s="9">
        <f>+I37+I38+I39+I40+I43+I48+I49+I51+I56+I54+I44</f>
        <v>210259277.16</v>
      </c>
      <c r="J59" s="9">
        <f t="shared" si="1"/>
        <v>87577836.670000002</v>
      </c>
    </row>
    <row r="60" spans="1:11" x14ac:dyDescent="0.2">
      <c r="B60" s="10" t="s">
        <v>42</v>
      </c>
      <c r="C60" s="10"/>
      <c r="D60" s="10"/>
      <c r="E60" s="10"/>
      <c r="F60" s="10"/>
      <c r="G60" s="10"/>
      <c r="H60" s="10"/>
      <c r="I60" s="10"/>
      <c r="J60" s="10"/>
    </row>
    <row r="61" spans="1:11" x14ac:dyDescent="0.2">
      <c r="B61" s="10"/>
      <c r="C61" s="10"/>
      <c r="D61" s="10"/>
      <c r="E61" s="10"/>
      <c r="F61" s="10"/>
      <c r="G61" s="10"/>
      <c r="H61" s="10"/>
      <c r="I61" s="10"/>
      <c r="J61" s="10"/>
    </row>
    <row r="62" spans="1:11" x14ac:dyDescent="0.2">
      <c r="B62" s="10"/>
      <c r="C62" s="10"/>
      <c r="D62" s="10"/>
      <c r="E62" s="10"/>
      <c r="F62" s="10"/>
      <c r="G62" s="10"/>
      <c r="H62" s="10"/>
      <c r="I62" s="10"/>
      <c r="J62" s="10"/>
    </row>
    <row r="63" spans="1:11" x14ac:dyDescent="0.2">
      <c r="B63" s="10"/>
      <c r="C63" s="10"/>
      <c r="D63" s="10"/>
      <c r="E63" s="10"/>
      <c r="F63" s="10"/>
      <c r="G63" s="10"/>
      <c r="H63" s="10"/>
      <c r="I63" s="10"/>
      <c r="J63" s="10"/>
    </row>
    <row r="64" spans="1:11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1" x14ac:dyDescent="0.2">
      <c r="B65" s="1"/>
      <c r="C65" s="1"/>
      <c r="D65" s="1"/>
      <c r="E65" s="1"/>
      <c r="F65" s="1"/>
      <c r="G65" s="1"/>
      <c r="H65" s="1"/>
      <c r="I65" s="1"/>
      <c r="J65" s="1"/>
    </row>
    <row r="67" spans="2:11" x14ac:dyDescent="0.2">
      <c r="D67" s="82"/>
      <c r="G67" s="82"/>
      <c r="H67" s="82"/>
      <c r="I67" s="82"/>
      <c r="J67" s="83"/>
      <c r="K67" s="3"/>
    </row>
    <row r="68" spans="2:11" ht="15" customHeight="1" x14ac:dyDescent="0.2">
      <c r="D68" s="84" t="s">
        <v>5</v>
      </c>
      <c r="E68" s="84"/>
      <c r="F68" s="85"/>
      <c r="G68" s="86" t="s">
        <v>6</v>
      </c>
      <c r="H68" s="86"/>
      <c r="I68" s="86"/>
      <c r="J68" s="87"/>
      <c r="K68" s="87"/>
    </row>
    <row r="69" spans="2:11" ht="12" customHeight="1" x14ac:dyDescent="0.2">
      <c r="D69" s="84" t="s">
        <v>43</v>
      </c>
      <c r="E69" s="4"/>
      <c r="F69" s="88"/>
      <c r="G69" s="5" t="s">
        <v>44</v>
      </c>
      <c r="H69" s="5"/>
      <c r="I69" s="5"/>
      <c r="J69" s="5"/>
      <c r="K69" s="5"/>
    </row>
  </sheetData>
  <mergeCells count="42">
    <mergeCell ref="G69:I69"/>
    <mergeCell ref="J69:K69"/>
    <mergeCell ref="C52:D52"/>
    <mergeCell ref="C53:D53"/>
    <mergeCell ref="C54:D54"/>
    <mergeCell ref="C57:D57"/>
    <mergeCell ref="G68:I68"/>
    <mergeCell ref="C37:D37"/>
    <mergeCell ref="C38:D38"/>
    <mergeCell ref="C39:D39"/>
    <mergeCell ref="C40:D40"/>
    <mergeCell ref="C43:D43"/>
    <mergeCell ref="C18:D18"/>
    <mergeCell ref="B19:D19"/>
    <mergeCell ref="C20:D20"/>
    <mergeCell ref="C21:D21"/>
    <mergeCell ref="C22:D22"/>
    <mergeCell ref="B1:J1"/>
    <mergeCell ref="B2:J2"/>
    <mergeCell ref="D3:J3"/>
    <mergeCell ref="B4:J4"/>
    <mergeCell ref="B8:D10"/>
    <mergeCell ref="E8:I8"/>
    <mergeCell ref="J8:J9"/>
    <mergeCell ref="B12:D12"/>
    <mergeCell ref="B13:D13"/>
    <mergeCell ref="B14:D14"/>
    <mergeCell ref="B15:D15"/>
    <mergeCell ref="B16:D16"/>
    <mergeCell ref="C17:D17"/>
    <mergeCell ref="C23:D23"/>
    <mergeCell ref="B24:D24"/>
    <mergeCell ref="B25:D25"/>
    <mergeCell ref="B26:D26"/>
    <mergeCell ref="B27:D27"/>
    <mergeCell ref="J29:J30"/>
    <mergeCell ref="H30:I30"/>
    <mergeCell ref="B32:D34"/>
    <mergeCell ref="E32:I32"/>
    <mergeCell ref="J32:J33"/>
    <mergeCell ref="C48:D48"/>
    <mergeCell ref="C49:D49"/>
  </mergeCells>
  <conditionalFormatting sqref="C44:D51">
    <cfRule type="expression" dxfId="1" priority="3">
      <formula>$E$41&lt;&gt;#REF!</formula>
    </cfRule>
    <cfRule type="expression" dxfId="0" priority="4">
      <formula>$D$41&lt;&gt;#REF!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2019-01-17T18:30:03Z</cp:lastPrinted>
  <dcterms:created xsi:type="dcterms:W3CDTF">2019-01-17T17:14:26Z</dcterms:created>
  <dcterms:modified xsi:type="dcterms:W3CDTF">2019-01-17T18:30:12Z</dcterms:modified>
</cp:coreProperties>
</file>