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PRESUPUESTIAR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K47" i="1" s="1"/>
  <c r="E46" i="1"/>
  <c r="D46" i="1"/>
  <c r="F46" i="1" s="1"/>
  <c r="K46" i="1" s="1"/>
  <c r="K45" i="1"/>
  <c r="F45" i="1"/>
  <c r="J44" i="1"/>
  <c r="I44" i="1"/>
  <c r="H44" i="1"/>
  <c r="G44" i="1"/>
  <c r="F44" i="1"/>
  <c r="K44" i="1" s="1"/>
  <c r="E44" i="1"/>
  <c r="D44" i="1"/>
  <c r="J38" i="1"/>
  <c r="I38" i="1"/>
  <c r="H38" i="1"/>
  <c r="G38" i="1"/>
  <c r="F38" i="1"/>
  <c r="K38" i="1" s="1"/>
  <c r="E38" i="1"/>
  <c r="D38" i="1"/>
  <c r="F37" i="1"/>
  <c r="K37" i="1" s="1"/>
  <c r="J35" i="1"/>
  <c r="I35" i="1"/>
  <c r="H35" i="1"/>
  <c r="G35" i="1"/>
  <c r="E35" i="1"/>
  <c r="D35" i="1"/>
  <c r="F35" i="1" s="1"/>
  <c r="K35" i="1" s="1"/>
  <c r="K34" i="1"/>
  <c r="K33" i="1"/>
  <c r="K32" i="1"/>
  <c r="K31" i="1"/>
  <c r="K30" i="1"/>
  <c r="K29" i="1"/>
  <c r="K28" i="1"/>
  <c r="K27" i="1"/>
  <c r="K26" i="1"/>
  <c r="J25" i="1"/>
  <c r="I25" i="1"/>
  <c r="H25" i="1"/>
  <c r="G25" i="1"/>
  <c r="E25" i="1"/>
  <c r="D25" i="1"/>
  <c r="F25" i="1" s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F16" i="1"/>
  <c r="E16" i="1"/>
  <c r="D16" i="1"/>
  <c r="D48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48" i="1" s="1"/>
  <c r="I10" i="1"/>
  <c r="I48" i="1" s="1"/>
  <c r="H10" i="1"/>
  <c r="H48" i="1" s="1"/>
  <c r="G10" i="1"/>
  <c r="G48" i="1" s="1"/>
  <c r="E10" i="1"/>
  <c r="E48" i="1" s="1"/>
  <c r="D10" i="1"/>
  <c r="K16" i="1" l="1"/>
  <c r="K10" i="1"/>
  <c r="F10" i="1"/>
  <c r="F48" i="1" s="1"/>
  <c r="K4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<sst xmlns="http://schemas.openxmlformats.org/spreadsheetml/2006/main" count="57" uniqueCount="57">
  <si>
    <t>ESTADO ANALÍTICO DEL EJERCICIO DEL PRESUPUESTO DE EGRESOS</t>
  </si>
  <si>
    <t>CLASIFICACIÓN POR OBJETO DEL GASTO (CAPÍTULO Y CONCEPTO)</t>
  </si>
  <si>
    <t>DEL 01 DE ENERO AL 30 DE JUNIO 2018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</si>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</sst>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 wrapText="1"/>
    </xf>
    <xf numFmtId="4" fontId="0" fillId="0" borderId="0" xfId="0" applyNumberFormat="1"/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2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L13" sqref="L13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7.28515625" style="3" customWidth="1"/>
    <col min="5" max="5" width="14.42578125" style="3" bestFit="1" customWidth="1"/>
    <col min="6" max="6" width="14.85546875" style="3" bestFit="1" customWidth="1"/>
    <col min="7" max="7" width="16.140625" style="3" customWidth="1"/>
    <col min="8" max="8" width="15.5703125" style="3" customWidth="1"/>
    <col min="9" max="9" width="15.7109375" style="3" customWidth="1"/>
    <col min="10" max="10" width="15.140625" style="3" customWidth="1"/>
    <col min="11" max="11" width="14.85546875" style="3" bestFit="1" customWidth="1"/>
    <col min="12" max="12" width="29.5703125" style="1" customWidth="1"/>
    <col min="13" max="16384" width="11.42578125" style="3"/>
  </cols>
  <sheetData>
    <row r="1" spans="2:12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2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2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6.75" customHeight="1" x14ac:dyDescent="0.2"/>
    <row r="5" spans="2:12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2" s="1" customFormat="1" ht="6.75" customHeight="1" x14ac:dyDescent="0.2"/>
    <row r="7" spans="2:12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2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2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2" x14ac:dyDescent="0.2">
      <c r="B10" s="10" t="s">
        <v>17</v>
      </c>
      <c r="C10" s="11"/>
      <c r="D10" s="12">
        <f>+D11+D12+D13+D14</f>
        <v>75119387.989999995</v>
      </c>
      <c r="E10" s="12">
        <f>SUM(E11:E15)</f>
        <v>52482066</v>
      </c>
      <c r="F10" s="12">
        <f>+F11+F12+F13+F14+F15</f>
        <v>127601453.98999999</v>
      </c>
      <c r="G10" s="12">
        <f>SUM(G11:G15)</f>
        <v>65596418.129999995</v>
      </c>
      <c r="H10" s="12">
        <f>SUM(H11:H15)</f>
        <v>65596418.129999995</v>
      </c>
      <c r="I10" s="12">
        <f>SUM(I11:I15)</f>
        <v>65596418.129999995</v>
      </c>
      <c r="J10" s="12">
        <f>SUM(J11:J15)</f>
        <v>65596418.129999995</v>
      </c>
      <c r="K10" s="12">
        <f>SUM(K11:K15)</f>
        <v>62005035.860000007</v>
      </c>
    </row>
    <row r="11" spans="2:12" ht="25.5" x14ac:dyDescent="0.25">
      <c r="B11" s="13"/>
      <c r="C11" s="14" t="s">
        <v>18</v>
      </c>
      <c r="D11" s="15">
        <v>48104571.619999997</v>
      </c>
      <c r="E11" s="15">
        <v>29248930</v>
      </c>
      <c r="F11" s="15">
        <f>+D11+E11</f>
        <v>77353501.620000005</v>
      </c>
      <c r="G11" s="15">
        <v>41440466.5</v>
      </c>
      <c r="H11" s="15">
        <v>41440466.5</v>
      </c>
      <c r="I11" s="15">
        <v>41440466.5</v>
      </c>
      <c r="J11" s="15">
        <v>41440466.5</v>
      </c>
      <c r="K11" s="15">
        <f>F11-H11</f>
        <v>35913035.120000005</v>
      </c>
      <c r="L11" s="16"/>
    </row>
    <row r="12" spans="2:12" ht="15" x14ac:dyDescent="0.25">
      <c r="B12" s="13"/>
      <c r="C12" s="14" t="s">
        <v>19</v>
      </c>
      <c r="D12" s="15">
        <v>12998505.880000001</v>
      </c>
      <c r="E12" s="15">
        <v>12917904</v>
      </c>
      <c r="F12" s="15">
        <f t="shared" ref="F12:F15" si="0">+D12+E12</f>
        <v>25916409.880000003</v>
      </c>
      <c r="G12" s="15">
        <v>11764935.9</v>
      </c>
      <c r="H12" s="15">
        <v>11764935.9</v>
      </c>
      <c r="I12" s="15">
        <v>11764935.9</v>
      </c>
      <c r="J12" s="15">
        <v>11764935.9</v>
      </c>
      <c r="K12" s="15">
        <f t="shared" ref="K12:K15" si="1">F12-H12</f>
        <v>14151473.980000002</v>
      </c>
      <c r="L12" s="16"/>
    </row>
    <row r="13" spans="2:12" ht="15" x14ac:dyDescent="0.25">
      <c r="B13" s="13"/>
      <c r="C13" s="14" t="s">
        <v>20</v>
      </c>
      <c r="D13" s="15">
        <v>11947550</v>
      </c>
      <c r="E13" s="15">
        <v>6215742</v>
      </c>
      <c r="F13" s="15">
        <f t="shared" si="0"/>
        <v>18163292</v>
      </c>
      <c r="G13" s="15">
        <v>10632928.25</v>
      </c>
      <c r="H13" s="15">
        <v>10632928.25</v>
      </c>
      <c r="I13" s="15">
        <v>10632928.25</v>
      </c>
      <c r="J13" s="15">
        <v>10632928.25</v>
      </c>
      <c r="K13" s="15">
        <f t="shared" si="1"/>
        <v>7530363.75</v>
      </c>
      <c r="L13" s="16"/>
    </row>
    <row r="14" spans="2:12" ht="15" x14ac:dyDescent="0.25">
      <c r="B14" s="13"/>
      <c r="C14" s="14" t="s">
        <v>21</v>
      </c>
      <c r="D14" s="15">
        <v>2068760.49</v>
      </c>
      <c r="E14" s="15">
        <v>1499490</v>
      </c>
      <c r="F14" s="15">
        <f t="shared" si="0"/>
        <v>3568250.49</v>
      </c>
      <c r="G14" s="15">
        <v>1758087.48</v>
      </c>
      <c r="H14" s="15">
        <v>1758087.48</v>
      </c>
      <c r="I14" s="15">
        <v>1758087.48</v>
      </c>
      <c r="J14" s="15">
        <v>1758087.48</v>
      </c>
      <c r="K14" s="15">
        <f t="shared" si="1"/>
        <v>1810163.0100000002</v>
      </c>
      <c r="L14" s="16"/>
    </row>
    <row r="15" spans="2:12" ht="15" x14ac:dyDescent="0.25">
      <c r="B15" s="13"/>
      <c r="C15" s="14" t="s">
        <v>22</v>
      </c>
      <c r="D15" s="15">
        <v>0</v>
      </c>
      <c r="E15" s="15">
        <v>2600000</v>
      </c>
      <c r="F15" s="15">
        <f t="shared" si="0"/>
        <v>2600000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1"/>
        <v>2600000</v>
      </c>
      <c r="L15" s="16"/>
    </row>
    <row r="16" spans="2:12" x14ac:dyDescent="0.2">
      <c r="B16" s="10" t="s">
        <v>23</v>
      </c>
      <c r="C16" s="11"/>
      <c r="D16" s="12">
        <f>+D17+D18+D19+D20+D21+D22+D23+D24</f>
        <v>6215975.2799999993</v>
      </c>
      <c r="E16" s="12">
        <f t="shared" ref="E16:J16" si="2">+E17+E18+E19+E20+E21+E22+E23+E24</f>
        <v>2647342.7800000003</v>
      </c>
      <c r="F16" s="12">
        <f t="shared" si="2"/>
        <v>8863318.0599999987</v>
      </c>
      <c r="G16" s="12">
        <f t="shared" si="2"/>
        <v>1760902.83</v>
      </c>
      <c r="H16" s="12">
        <f t="shared" si="2"/>
        <v>1753832.62</v>
      </c>
      <c r="I16" s="12">
        <f t="shared" si="2"/>
        <v>1753832.62</v>
      </c>
      <c r="J16" s="12">
        <f t="shared" si="2"/>
        <v>1753832.62</v>
      </c>
      <c r="K16" s="12">
        <f>SUM(K17:K24)</f>
        <v>7109485.4399999995</v>
      </c>
    </row>
    <row r="17" spans="2:11" ht="15" x14ac:dyDescent="0.25">
      <c r="B17" s="13"/>
      <c r="C17" t="s">
        <v>24</v>
      </c>
      <c r="D17" s="15">
        <v>2826918.46</v>
      </c>
      <c r="E17" s="16">
        <v>832353.65</v>
      </c>
      <c r="F17" s="15">
        <f>+D17+E17</f>
        <v>3659272.11</v>
      </c>
      <c r="G17" s="15">
        <v>927533.59</v>
      </c>
      <c r="H17" s="15">
        <v>885892.5</v>
      </c>
      <c r="I17" s="15">
        <v>885892.5</v>
      </c>
      <c r="J17" s="15">
        <v>885892.5</v>
      </c>
      <c r="K17" s="15">
        <f>F17-H17</f>
        <v>2773379.61</v>
      </c>
    </row>
    <row r="18" spans="2:11" ht="15" x14ac:dyDescent="0.25">
      <c r="B18" s="13"/>
      <c r="C18" t="s">
        <v>25</v>
      </c>
      <c r="D18" s="15">
        <v>180525.44</v>
      </c>
      <c r="E18" s="16">
        <v>29624.84</v>
      </c>
      <c r="F18" s="15">
        <f t="shared" ref="F18:F24" si="3">+D18+E18</f>
        <v>210150.28</v>
      </c>
      <c r="G18" s="15">
        <v>51267.199999999997</v>
      </c>
      <c r="H18" s="15">
        <v>51267.199999999997</v>
      </c>
      <c r="I18" s="15">
        <v>51267.199999999997</v>
      </c>
      <c r="J18" s="15">
        <v>51267.199999999997</v>
      </c>
      <c r="K18" s="15">
        <f t="shared" ref="K18:K24" si="4">F18-H18</f>
        <v>158883.08000000002</v>
      </c>
    </row>
    <row r="19" spans="2:11" ht="15" x14ac:dyDescent="0.25">
      <c r="B19" s="13"/>
      <c r="C19" t="s">
        <v>26</v>
      </c>
      <c r="D19" s="15">
        <v>13000</v>
      </c>
      <c r="E19" s="16">
        <v>30300</v>
      </c>
      <c r="F19" s="15">
        <f t="shared" si="3"/>
        <v>43300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4"/>
        <v>43300</v>
      </c>
    </row>
    <row r="20" spans="2:11" ht="15" x14ac:dyDescent="0.25">
      <c r="B20" s="13"/>
      <c r="C20" t="s">
        <v>27</v>
      </c>
      <c r="D20" s="15">
        <v>473315.42</v>
      </c>
      <c r="E20" s="16">
        <v>717538.04</v>
      </c>
      <c r="F20" s="15">
        <f t="shared" si="3"/>
        <v>1190853.46</v>
      </c>
      <c r="G20" s="15">
        <v>154939.53</v>
      </c>
      <c r="H20" s="15">
        <v>172735.25</v>
      </c>
      <c r="I20" s="15">
        <v>172735.25</v>
      </c>
      <c r="J20" s="15">
        <v>172735.25</v>
      </c>
      <c r="K20" s="15">
        <f t="shared" si="4"/>
        <v>1018118.21</v>
      </c>
    </row>
    <row r="21" spans="2:11" ht="15" x14ac:dyDescent="0.25">
      <c r="B21" s="13"/>
      <c r="C21" t="s">
        <v>28</v>
      </c>
      <c r="D21" s="15">
        <v>977224.96</v>
      </c>
      <c r="E21" s="16">
        <v>645155.30000000005</v>
      </c>
      <c r="F21" s="15">
        <f t="shared" si="3"/>
        <v>1622380.26</v>
      </c>
      <c r="G21" s="15">
        <v>7942.08</v>
      </c>
      <c r="H21" s="15">
        <v>25372.080000000002</v>
      </c>
      <c r="I21" s="15">
        <v>25372.080000000002</v>
      </c>
      <c r="J21" s="15">
        <v>25372.080000000002</v>
      </c>
      <c r="K21" s="15">
        <f t="shared" si="4"/>
        <v>1597008.18</v>
      </c>
    </row>
    <row r="22" spans="2:11" ht="15" x14ac:dyDescent="0.25">
      <c r="B22" s="13"/>
      <c r="C22" t="s">
        <v>29</v>
      </c>
      <c r="D22" s="15">
        <v>969200</v>
      </c>
      <c r="E22" s="16">
        <v>5000</v>
      </c>
      <c r="F22" s="15">
        <f t="shared" si="3"/>
        <v>974200</v>
      </c>
      <c r="G22" s="15">
        <v>490848.58</v>
      </c>
      <c r="H22" s="15">
        <v>490848.58</v>
      </c>
      <c r="I22" s="15">
        <v>490848.58</v>
      </c>
      <c r="J22" s="15">
        <v>490848.58</v>
      </c>
      <c r="K22" s="15">
        <f t="shared" si="4"/>
        <v>483351.42</v>
      </c>
    </row>
    <row r="23" spans="2:11" ht="15" x14ac:dyDescent="0.25">
      <c r="B23" s="13"/>
      <c r="C23" t="s">
        <v>30</v>
      </c>
      <c r="D23" s="15">
        <v>342170.1</v>
      </c>
      <c r="E23" s="16">
        <v>41000</v>
      </c>
      <c r="F23" s="15">
        <f t="shared" si="3"/>
        <v>383170.1</v>
      </c>
      <c r="G23" s="15">
        <v>37531.589999999997</v>
      </c>
      <c r="H23" s="15">
        <v>37531.589999999997</v>
      </c>
      <c r="I23" s="15">
        <v>37531.589999999997</v>
      </c>
      <c r="J23" s="15">
        <v>37531.589999999997</v>
      </c>
      <c r="K23" s="15">
        <f t="shared" si="4"/>
        <v>345638.51</v>
      </c>
    </row>
    <row r="24" spans="2:11" ht="15" x14ac:dyDescent="0.25">
      <c r="B24" s="13"/>
      <c r="C24" t="s">
        <v>31</v>
      </c>
      <c r="D24" s="15">
        <v>433620.9</v>
      </c>
      <c r="E24" s="16">
        <v>346370.95</v>
      </c>
      <c r="F24" s="15">
        <f t="shared" si="3"/>
        <v>779991.85000000009</v>
      </c>
      <c r="G24" s="15">
        <v>90840.26</v>
      </c>
      <c r="H24" s="15">
        <v>90185.42</v>
      </c>
      <c r="I24" s="15">
        <v>90185.42</v>
      </c>
      <c r="J24" s="15">
        <v>90185.42</v>
      </c>
      <c r="K24" s="15">
        <f t="shared" si="4"/>
        <v>689806.43</v>
      </c>
    </row>
    <row r="25" spans="2:11" x14ac:dyDescent="0.2">
      <c r="B25" s="10" t="s">
        <v>32</v>
      </c>
      <c r="C25" s="11"/>
      <c r="D25" s="12">
        <f>+D26+D27+D28+D29+D30+D31+D32+D33+D34</f>
        <v>30997201.530000005</v>
      </c>
      <c r="E25" s="12">
        <f t="shared" ref="E25:J25" si="5">+E26+E27+E28+E29+E30+E31+E32+E33+E34</f>
        <v>10286117.979999999</v>
      </c>
      <c r="F25" s="12">
        <f>+D25+E25</f>
        <v>41283319.510000005</v>
      </c>
      <c r="G25" s="12">
        <f t="shared" si="5"/>
        <v>13292303.52</v>
      </c>
      <c r="H25" s="12">
        <f t="shared" si="5"/>
        <v>12308358.440000001</v>
      </c>
      <c r="I25" s="12">
        <f t="shared" si="5"/>
        <v>12308358.440000001</v>
      </c>
      <c r="J25" s="12">
        <f t="shared" si="5"/>
        <v>12146341.100000001</v>
      </c>
      <c r="K25" s="12">
        <f>+F25-H25</f>
        <v>28974961.070000004</v>
      </c>
    </row>
    <row r="26" spans="2:11" ht="15" x14ac:dyDescent="0.25">
      <c r="B26" s="17"/>
      <c r="C26" t="s">
        <v>33</v>
      </c>
      <c r="D26" s="15">
        <v>4765903.41</v>
      </c>
      <c r="E26" s="16">
        <v>23798</v>
      </c>
      <c r="F26" s="15">
        <v>5615889.5</v>
      </c>
      <c r="G26" s="15">
        <v>2047101.01</v>
      </c>
      <c r="H26" s="15">
        <v>2047101.01</v>
      </c>
      <c r="I26" s="15">
        <v>2047101.01</v>
      </c>
      <c r="J26" s="15">
        <v>1885083.67</v>
      </c>
      <c r="K26" s="15">
        <f>F26-H26</f>
        <v>3568788.49</v>
      </c>
    </row>
    <row r="27" spans="2:11" ht="15" x14ac:dyDescent="0.25">
      <c r="B27" s="17"/>
      <c r="C27" t="s">
        <v>34</v>
      </c>
      <c r="D27" s="15">
        <v>2498200</v>
      </c>
      <c r="E27" s="16">
        <v>1404495.82</v>
      </c>
      <c r="F27" s="15">
        <v>2158172.48</v>
      </c>
      <c r="G27" s="15">
        <v>2379977.36</v>
      </c>
      <c r="H27" s="15">
        <v>1236958.3600000001</v>
      </c>
      <c r="I27" s="15">
        <v>1236958.3600000001</v>
      </c>
      <c r="J27" s="15">
        <v>1236958.3600000001</v>
      </c>
      <c r="K27" s="15">
        <f t="shared" ref="K27:K34" si="6">F27-H27</f>
        <v>921214.11999999988</v>
      </c>
    </row>
    <row r="28" spans="2:11" ht="15" x14ac:dyDescent="0.25">
      <c r="B28" s="17"/>
      <c r="C28" t="s">
        <v>35</v>
      </c>
      <c r="D28" s="15">
        <v>7315648.71</v>
      </c>
      <c r="E28" s="16">
        <v>1150631.24</v>
      </c>
      <c r="F28" s="15">
        <v>7627967.75</v>
      </c>
      <c r="G28" s="15">
        <v>2584415.37</v>
      </c>
      <c r="H28" s="15">
        <v>2584415.37</v>
      </c>
      <c r="I28" s="15">
        <v>2584415.37</v>
      </c>
      <c r="J28" s="15">
        <v>2584415.37</v>
      </c>
      <c r="K28" s="15">
        <f t="shared" si="6"/>
        <v>5043552.38</v>
      </c>
    </row>
    <row r="29" spans="2:11" ht="15" x14ac:dyDescent="0.25">
      <c r="B29" s="17"/>
      <c r="C29" t="s">
        <v>36</v>
      </c>
      <c r="D29" s="15">
        <v>1010191.35</v>
      </c>
      <c r="E29" s="16">
        <v>1707944.18</v>
      </c>
      <c r="F29" s="15">
        <v>1699758.09</v>
      </c>
      <c r="G29" s="15">
        <v>1637950.46</v>
      </c>
      <c r="H29" s="15">
        <v>1762464.38</v>
      </c>
      <c r="I29" s="15">
        <v>1762464.38</v>
      </c>
      <c r="J29" s="15">
        <v>1762464.38</v>
      </c>
      <c r="K29" s="15">
        <f t="shared" si="6"/>
        <v>-62706.289999999804</v>
      </c>
    </row>
    <row r="30" spans="2:11" ht="15" x14ac:dyDescent="0.25">
      <c r="B30" s="17"/>
      <c r="C30" t="s">
        <v>37</v>
      </c>
      <c r="D30" s="15">
        <v>7427201.7599999998</v>
      </c>
      <c r="E30" s="16">
        <v>4501653.17</v>
      </c>
      <c r="F30" s="15">
        <v>8845441.0800000001</v>
      </c>
      <c r="G30" s="15">
        <v>2375993.54</v>
      </c>
      <c r="H30" s="15">
        <v>2392606.54</v>
      </c>
      <c r="I30" s="15">
        <v>2392606.54</v>
      </c>
      <c r="J30" s="15">
        <v>2392606.54</v>
      </c>
      <c r="K30" s="15">
        <f t="shared" si="6"/>
        <v>6452834.54</v>
      </c>
    </row>
    <row r="31" spans="2:11" ht="15" x14ac:dyDescent="0.25">
      <c r="B31" s="17"/>
      <c r="C31" t="s">
        <v>38</v>
      </c>
      <c r="D31" s="15">
        <v>610971.87</v>
      </c>
      <c r="E31" s="16">
        <v>170384.7</v>
      </c>
      <c r="F31" s="15">
        <v>833770.26</v>
      </c>
      <c r="G31" s="15">
        <v>8000</v>
      </c>
      <c r="H31" s="15">
        <v>8000</v>
      </c>
      <c r="I31" s="15">
        <v>8000</v>
      </c>
      <c r="J31" s="15">
        <v>8000</v>
      </c>
      <c r="K31" s="15">
        <f t="shared" si="6"/>
        <v>825770.26</v>
      </c>
    </row>
    <row r="32" spans="2:11" ht="15" x14ac:dyDescent="0.25">
      <c r="B32" s="17"/>
      <c r="C32" t="s">
        <v>39</v>
      </c>
      <c r="D32" s="15">
        <v>1851814.89</v>
      </c>
      <c r="E32" s="16">
        <v>786270</v>
      </c>
      <c r="F32" s="15">
        <v>2416338.2200000002</v>
      </c>
      <c r="G32" s="15">
        <v>493798.13</v>
      </c>
      <c r="H32" s="15">
        <v>493798.13</v>
      </c>
      <c r="I32" s="15">
        <v>493798.13</v>
      </c>
      <c r="J32" s="15">
        <v>493798.13</v>
      </c>
      <c r="K32" s="15">
        <f t="shared" si="6"/>
        <v>1922540.0900000003</v>
      </c>
    </row>
    <row r="33" spans="1:12" ht="15" x14ac:dyDescent="0.25">
      <c r="B33" s="17"/>
      <c r="C33" t="s">
        <v>40</v>
      </c>
      <c r="D33" s="15">
        <v>1400929.42</v>
      </c>
      <c r="E33" s="16">
        <v>210212</v>
      </c>
      <c r="F33" s="15">
        <v>2501003.37</v>
      </c>
      <c r="G33" s="15">
        <v>255150.21</v>
      </c>
      <c r="H33" s="15">
        <v>258097.21</v>
      </c>
      <c r="I33" s="15">
        <v>258097.21</v>
      </c>
      <c r="J33" s="15">
        <v>258097.21</v>
      </c>
      <c r="K33" s="15">
        <f t="shared" si="6"/>
        <v>2242906.16</v>
      </c>
    </row>
    <row r="34" spans="1:12" ht="15" x14ac:dyDescent="0.25">
      <c r="B34" s="17"/>
      <c r="C34" t="s">
        <v>41</v>
      </c>
      <c r="D34" s="15">
        <v>4116340.12</v>
      </c>
      <c r="E34" s="16">
        <v>330728.87</v>
      </c>
      <c r="F34" s="15">
        <v>4435680.1500000004</v>
      </c>
      <c r="G34" s="15">
        <v>1509917.44</v>
      </c>
      <c r="H34" s="15">
        <v>1524917.44</v>
      </c>
      <c r="I34" s="15">
        <v>1524917.44</v>
      </c>
      <c r="J34" s="15">
        <v>1524917.44</v>
      </c>
      <c r="K34" s="15">
        <f t="shared" si="6"/>
        <v>2910762.7100000004</v>
      </c>
    </row>
    <row r="35" spans="1:12" x14ac:dyDescent="0.2">
      <c r="B35" s="10" t="s">
        <v>42</v>
      </c>
      <c r="C35" s="11"/>
      <c r="D35" s="12">
        <f>+D36+D37</f>
        <v>4108300</v>
      </c>
      <c r="E35" s="12">
        <f t="shared" ref="E35:J35" si="7">+E36+E37</f>
        <v>732028</v>
      </c>
      <c r="F35" s="12">
        <f>+D35+E35</f>
        <v>4840328</v>
      </c>
      <c r="G35" s="12">
        <f t="shared" si="7"/>
        <v>1750372.67</v>
      </c>
      <c r="H35" s="12">
        <f t="shared" si="7"/>
        <v>1750372.67</v>
      </c>
      <c r="I35" s="12">
        <f t="shared" si="7"/>
        <v>1750372.67</v>
      </c>
      <c r="J35" s="12">
        <f t="shared" si="7"/>
        <v>1744372.67</v>
      </c>
      <c r="K35" s="12">
        <f>+F35-H35</f>
        <v>3089955.33</v>
      </c>
    </row>
    <row r="36" spans="1:12" ht="15" x14ac:dyDescent="0.25">
      <c r="B36" s="13"/>
      <c r="C36" t="s">
        <v>43</v>
      </c>
      <c r="D36" s="15">
        <v>0</v>
      </c>
      <c r="E36" s="15"/>
      <c r="F36" s="15"/>
      <c r="G36" s="15">
        <v>0</v>
      </c>
      <c r="H36" s="15">
        <v>0</v>
      </c>
      <c r="I36" s="15">
        <v>0</v>
      </c>
      <c r="J36" s="15">
        <v>0</v>
      </c>
      <c r="K36" s="15"/>
    </row>
    <row r="37" spans="1:12" ht="15" x14ac:dyDescent="0.25">
      <c r="B37" s="17"/>
      <c r="C37" t="s">
        <v>44</v>
      </c>
      <c r="D37" s="15">
        <v>4108300</v>
      </c>
      <c r="E37" s="16">
        <v>732028</v>
      </c>
      <c r="F37" s="15">
        <f>D37+E37</f>
        <v>4840328</v>
      </c>
      <c r="G37" s="15">
        <v>1750372.67</v>
      </c>
      <c r="H37" s="15">
        <v>1750372.67</v>
      </c>
      <c r="I37" s="15">
        <v>1750372.67</v>
      </c>
      <c r="J37" s="15">
        <v>1744372.67</v>
      </c>
      <c r="K37" s="15">
        <f>F37-H37</f>
        <v>3089955.33</v>
      </c>
    </row>
    <row r="38" spans="1:12" x14ac:dyDescent="0.2">
      <c r="B38" s="10" t="s">
        <v>45</v>
      </c>
      <c r="C38" s="11"/>
      <c r="D38" s="12">
        <f>+D39+D40+D41+D42+D43</f>
        <v>2717812.85</v>
      </c>
      <c r="E38" s="12">
        <f>E39+E40+E41+E42+E43</f>
        <v>9789731.9199999981</v>
      </c>
      <c r="F38" s="12">
        <f>+D38+E38</f>
        <v>12507544.769999998</v>
      </c>
      <c r="G38" s="12">
        <f>+G39+G40+G41+G42+G43</f>
        <v>4010404.04</v>
      </c>
      <c r="H38" s="12">
        <f>+H39+H40+H41+H42+H43</f>
        <v>1868265.16</v>
      </c>
      <c r="I38" s="12">
        <f>+I39+I40+I41+I42+I43</f>
        <v>1868265.16</v>
      </c>
      <c r="J38" s="12">
        <f>+J39+J40+J41+J42+J43</f>
        <v>1839668.84</v>
      </c>
      <c r="K38" s="12">
        <f>+F38-H38</f>
        <v>10639279.609999998</v>
      </c>
    </row>
    <row r="39" spans="1:12" ht="15" x14ac:dyDescent="0.25">
      <c r="B39" s="17"/>
      <c r="C39" t="s">
        <v>46</v>
      </c>
      <c r="D39" s="15">
        <v>1133723.6000000001</v>
      </c>
      <c r="E39" s="16">
        <v>3502345.8</v>
      </c>
      <c r="F39" s="15">
        <v>10798684.060000001</v>
      </c>
      <c r="G39" s="15">
        <v>2197433.19</v>
      </c>
      <c r="H39" s="15">
        <v>1503047.96</v>
      </c>
      <c r="I39" s="15">
        <v>1503047.96</v>
      </c>
      <c r="J39" s="15">
        <v>1481608.84</v>
      </c>
      <c r="K39" s="15">
        <v>5795973.6100000003</v>
      </c>
    </row>
    <row r="40" spans="1:12" ht="15" x14ac:dyDescent="0.25">
      <c r="B40" s="17"/>
      <c r="C40" t="s">
        <v>47</v>
      </c>
      <c r="D40" s="15">
        <v>986162.4</v>
      </c>
      <c r="E40" s="16">
        <v>-211427.6</v>
      </c>
      <c r="F40" s="15">
        <v>2075044.63</v>
      </c>
      <c r="G40" s="15">
        <v>195350.85</v>
      </c>
      <c r="H40" s="15">
        <v>17597.2</v>
      </c>
      <c r="I40" s="15">
        <v>17597.2</v>
      </c>
      <c r="J40" s="15">
        <v>10440</v>
      </c>
      <c r="K40" s="15">
        <v>1737668.35</v>
      </c>
    </row>
    <row r="41" spans="1:12" ht="15" x14ac:dyDescent="0.25">
      <c r="B41" s="17"/>
      <c r="C41" t="s">
        <v>48</v>
      </c>
      <c r="D41" s="15">
        <v>420000</v>
      </c>
      <c r="E41" s="16">
        <v>1552000</v>
      </c>
      <c r="F41" s="15">
        <v>1456215.31</v>
      </c>
      <c r="G41" s="15">
        <v>0</v>
      </c>
      <c r="H41" s="15">
        <v>0</v>
      </c>
      <c r="I41" s="15">
        <v>0</v>
      </c>
      <c r="J41" s="15">
        <v>0</v>
      </c>
      <c r="K41" s="15">
        <v>770048.08</v>
      </c>
    </row>
    <row r="42" spans="1:12" ht="15" x14ac:dyDescent="0.25">
      <c r="B42" s="17"/>
      <c r="C42" t="s">
        <v>49</v>
      </c>
      <c r="D42" s="15">
        <v>0</v>
      </c>
      <c r="E42" s="16">
        <v>348736</v>
      </c>
      <c r="F42" s="15">
        <v>421116</v>
      </c>
      <c r="G42" s="15">
        <v>347620</v>
      </c>
      <c r="H42" s="15">
        <v>347620</v>
      </c>
      <c r="I42" s="15">
        <v>347620</v>
      </c>
      <c r="J42" s="15">
        <v>347620</v>
      </c>
      <c r="K42" s="15">
        <v>421116</v>
      </c>
    </row>
    <row r="43" spans="1:12" ht="15" x14ac:dyDescent="0.25">
      <c r="B43" s="17"/>
      <c r="C43" t="s">
        <v>50</v>
      </c>
      <c r="D43" s="15">
        <v>177926.85</v>
      </c>
      <c r="E43" s="16">
        <v>4598077.72</v>
      </c>
      <c r="F43" s="15">
        <v>5696900.5499999998</v>
      </c>
      <c r="G43" s="15">
        <v>1270000</v>
      </c>
      <c r="H43" s="15">
        <v>0</v>
      </c>
      <c r="I43" s="15">
        <v>0</v>
      </c>
      <c r="J43" s="15">
        <v>0</v>
      </c>
      <c r="K43" s="15">
        <v>3511386.11</v>
      </c>
    </row>
    <row r="44" spans="1:12" x14ac:dyDescent="0.2">
      <c r="B44" s="10" t="s">
        <v>51</v>
      </c>
      <c r="C44" s="11"/>
      <c r="D44" s="15">
        <f>+D45</f>
        <v>0</v>
      </c>
      <c r="E44" s="15">
        <f t="shared" ref="E44:J44" si="8">+E45</f>
        <v>9841326.1199999992</v>
      </c>
      <c r="F44" s="15">
        <f>+D44+E44</f>
        <v>9841326.1199999992</v>
      </c>
      <c r="G44" s="15">
        <f t="shared" si="8"/>
        <v>1630358.66</v>
      </c>
      <c r="H44" s="15">
        <f t="shared" si="8"/>
        <v>1589312.51</v>
      </c>
      <c r="I44" s="15">
        <f t="shared" si="8"/>
        <v>1589312.51</v>
      </c>
      <c r="J44" s="15">
        <f t="shared" si="8"/>
        <v>1589312.51</v>
      </c>
      <c r="K44" s="12">
        <f>+F44-H44</f>
        <v>8252013.6099999994</v>
      </c>
    </row>
    <row r="45" spans="1:12" ht="15" x14ac:dyDescent="0.25">
      <c r="B45" s="17"/>
      <c r="C45" t="s">
        <v>52</v>
      </c>
      <c r="D45" s="15">
        <v>0</v>
      </c>
      <c r="E45" s="16">
        <v>9841326.1199999992</v>
      </c>
      <c r="F45" s="15">
        <f>+D45+E45</f>
        <v>9841326.1199999992</v>
      </c>
      <c r="G45" s="15">
        <v>1630358.66</v>
      </c>
      <c r="H45" s="15">
        <v>1589312.51</v>
      </c>
      <c r="I45" s="15">
        <v>1589312.51</v>
      </c>
      <c r="J45" s="15">
        <v>1589312.51</v>
      </c>
      <c r="K45" s="15">
        <f>F45-H45</f>
        <v>8252013.6099999994</v>
      </c>
    </row>
    <row r="46" spans="1:12" x14ac:dyDescent="0.2">
      <c r="B46" s="10" t="s">
        <v>53</v>
      </c>
      <c r="C46" s="11"/>
      <c r="D46" s="12">
        <f>+D47</f>
        <v>3522762.84</v>
      </c>
      <c r="E46" s="12">
        <f>+E47</f>
        <v>360000</v>
      </c>
      <c r="F46" s="12">
        <f>+D46+E46</f>
        <v>3882762.84</v>
      </c>
      <c r="G46" s="15">
        <v>0</v>
      </c>
      <c r="H46" s="15">
        <v>0</v>
      </c>
      <c r="I46" s="15">
        <v>0</v>
      </c>
      <c r="J46" s="15">
        <v>0</v>
      </c>
      <c r="K46" s="12">
        <f>+F46-H46</f>
        <v>3882762.84</v>
      </c>
    </row>
    <row r="47" spans="1:12" ht="15" x14ac:dyDescent="0.25">
      <c r="B47" s="17"/>
      <c r="C47" t="s">
        <v>54</v>
      </c>
      <c r="D47" s="15">
        <v>3522762.84</v>
      </c>
      <c r="E47" s="16">
        <v>360000</v>
      </c>
      <c r="F47" s="15">
        <f>+D47+E47</f>
        <v>3882762.84</v>
      </c>
      <c r="G47" s="15">
        <v>0</v>
      </c>
      <c r="H47" s="15">
        <v>0</v>
      </c>
      <c r="I47" s="15">
        <v>0</v>
      </c>
      <c r="J47" s="15">
        <v>0</v>
      </c>
      <c r="K47" s="15">
        <f>F47-H47</f>
        <v>3882762.84</v>
      </c>
    </row>
    <row r="48" spans="1:12" s="22" customFormat="1" x14ac:dyDescent="0.2">
      <c r="A48" s="18"/>
      <c r="B48" s="19"/>
      <c r="C48" s="20" t="s">
        <v>55</v>
      </c>
      <c r="D48" s="21">
        <f>D16+D25+D35+D38+D10+D46</f>
        <v>122681440.49000001</v>
      </c>
      <c r="E48" s="21">
        <f t="shared" ref="E48:J48" si="9">+E10+E16+E25+E35+E38+E44+E46</f>
        <v>86138612.799999997</v>
      </c>
      <c r="F48" s="21">
        <f t="shared" si="9"/>
        <v>208820053.29000002</v>
      </c>
      <c r="G48" s="21">
        <f t="shared" si="9"/>
        <v>88040759.849999994</v>
      </c>
      <c r="H48" s="21">
        <f t="shared" si="9"/>
        <v>84866559.530000001</v>
      </c>
      <c r="I48" s="21">
        <f t="shared" si="9"/>
        <v>84866559.530000001</v>
      </c>
      <c r="J48" s="21">
        <f t="shared" si="9"/>
        <v>84669945.870000005</v>
      </c>
      <c r="K48" s="21">
        <f>F48-H48</f>
        <v>123953493.76000002</v>
      </c>
      <c r="L48" s="18"/>
    </row>
    <row r="49" spans="2:12" ht="15" x14ac:dyDescent="0.25">
      <c r="D49" s="16"/>
      <c r="E49" s="16"/>
      <c r="F49" s="16"/>
      <c r="G49" s="16"/>
      <c r="H49" s="16"/>
      <c r="I49" s="16"/>
      <c r="J49" s="16"/>
      <c r="K49" s="16"/>
    </row>
    <row r="50" spans="2:12" x14ac:dyDescent="0.2">
      <c r="B50" s="23" t="s">
        <v>56</v>
      </c>
      <c r="F50" s="24"/>
      <c r="G50" s="24"/>
      <c r="H50" s="24"/>
      <c r="I50" s="24"/>
      <c r="J50" s="24"/>
      <c r="K50" s="24"/>
    </row>
    <row r="51" spans="2:12" x14ac:dyDescent="0.2">
      <c r="B51" s="23"/>
      <c r="F51" s="24"/>
      <c r="G51" s="24"/>
      <c r="H51" s="24"/>
      <c r="I51" s="24"/>
      <c r="J51" s="24"/>
      <c r="K51" s="24"/>
    </row>
    <row r="52" spans="2:12" x14ac:dyDescent="0.2">
      <c r="B52" s="23"/>
      <c r="F52" s="24"/>
      <c r="G52" s="24"/>
      <c r="H52" s="24"/>
      <c r="I52" s="24"/>
      <c r="J52" s="24"/>
      <c r="K52" s="24"/>
    </row>
    <row r="53" spans="2:12" x14ac:dyDescent="0.2">
      <c r="B53" s="23"/>
      <c r="F53" s="24"/>
      <c r="G53" s="24"/>
      <c r="H53" s="24"/>
      <c r="I53" s="24"/>
      <c r="J53" s="24"/>
      <c r="K53" s="24"/>
    </row>
    <row r="54" spans="2:12" x14ac:dyDescent="0.2">
      <c r="C54" s="25"/>
      <c r="D54" s="25"/>
      <c r="E54" s="25"/>
      <c r="F54" s="25"/>
      <c r="G54" s="25"/>
      <c r="H54" s="25"/>
      <c r="I54" s="25"/>
      <c r="J54" s="25"/>
      <c r="K54" s="25"/>
    </row>
    <row r="55" spans="2:12" x14ac:dyDescent="0.2">
      <c r="C55" s="25"/>
      <c r="D55" s="30"/>
      <c r="E55" s="30"/>
      <c r="F55" s="30"/>
      <c r="G55" s="30"/>
      <c r="H55" s="30"/>
      <c r="I55" s="30"/>
      <c r="J55" s="30"/>
      <c r="K55" s="30"/>
    </row>
    <row r="56" spans="2:12" x14ac:dyDescent="0.2">
      <c r="C56" s="25"/>
      <c r="D56" s="25"/>
      <c r="E56" s="25"/>
      <c r="F56" s="25"/>
      <c r="G56" s="25"/>
      <c r="H56" s="25"/>
      <c r="I56" s="25"/>
      <c r="J56" s="25"/>
      <c r="K56" s="25"/>
    </row>
    <row r="57" spans="2:12" x14ac:dyDescent="0.2">
      <c r="C57" s="26"/>
      <c r="D57" s="25"/>
      <c r="E57" s="25"/>
      <c r="F57" s="27"/>
      <c r="G57" s="27"/>
      <c r="H57" s="28"/>
      <c r="I57" s="28"/>
      <c r="J57" s="27"/>
      <c r="K57" s="27"/>
    </row>
    <row r="58" spans="2:12" ht="15" customHeight="1" x14ac:dyDescent="0.2">
      <c r="C58" s="31"/>
      <c r="D58" s="25"/>
      <c r="E58" s="25"/>
      <c r="F58" s="27"/>
      <c r="G58" s="28"/>
      <c r="H58" s="28"/>
      <c r="I58" s="28"/>
      <c r="J58" s="28"/>
      <c r="K58" s="32"/>
      <c r="L58" s="29"/>
    </row>
    <row r="59" spans="2:12" x14ac:dyDescent="0.2">
      <c r="C59" s="25"/>
      <c r="D59" s="25"/>
      <c r="E59" s="25"/>
      <c r="F59" s="25"/>
      <c r="G59" s="25"/>
      <c r="H59" s="25"/>
      <c r="I59" s="25"/>
      <c r="J59" s="25"/>
      <c r="K59" s="25"/>
    </row>
    <row r="60" spans="2:12" x14ac:dyDescent="0.2">
      <c r="C60" s="25"/>
      <c r="D60" s="25"/>
      <c r="E60" s="25"/>
      <c r="F60" s="25"/>
      <c r="G60" s="25"/>
      <c r="H60" s="25"/>
      <c r="I60" s="25"/>
      <c r="J60" s="25"/>
      <c r="K60" s="25"/>
    </row>
    <row r="61" spans="2:12" x14ac:dyDescent="0.2">
      <c r="C61" s="25"/>
      <c r="D61" s="25"/>
      <c r="E61" s="25"/>
      <c r="F61" s="25"/>
      <c r="G61" s="25"/>
      <c r="H61" s="25"/>
      <c r="I61" s="25"/>
      <c r="J61" s="25"/>
      <c r="K61" s="25"/>
    </row>
  </sheetData>
  <mergeCells count="15">
    <mergeCell ref="B46:C46"/>
    <mergeCell ref="H57:I57"/>
    <mergeCell ref="G58:J58"/>
    <mergeCell ref="B10:C10"/>
    <mergeCell ref="B16:C16"/>
    <mergeCell ref="B25:C25"/>
    <mergeCell ref="B35:C35"/>
    <mergeCell ref="B38:C38"/>
    <mergeCell ref="B44:C4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6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2018-07-16T20:51:32Z</cp:lastPrinted>
  <dcterms:created xsi:type="dcterms:W3CDTF">2018-07-16T20:49:46Z</dcterms:created>
  <dcterms:modified xsi:type="dcterms:W3CDTF">2018-07-16T20:52:15Z</dcterms:modified>
</cp:coreProperties>
</file>