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3er trimestre 2016\"/>
    </mc:Choice>
  </mc:AlternateContent>
  <bookViews>
    <workbookView xWindow="120" yWindow="30" windowWidth="23715" windowHeight="10050"/>
  </bookViews>
  <sheets>
    <sheet name="EAI" sheetId="1" r:id="rId1"/>
  </sheets>
  <calcPr calcId="152511"/>
</workbook>
</file>

<file path=xl/calcChain.xml><?xml version="1.0" encoding="utf-8"?>
<calcChain xmlns="http://schemas.openxmlformats.org/spreadsheetml/2006/main">
  <c r="J61" i="1" l="1"/>
  <c r="E60" i="1"/>
  <c r="G60" i="1" s="1"/>
  <c r="G59" i="1" s="1"/>
  <c r="I59" i="1"/>
  <c r="H59" i="1"/>
  <c r="F59" i="1"/>
  <c r="E59" i="1"/>
  <c r="J58" i="1"/>
  <c r="J57" i="1"/>
  <c r="G57" i="1"/>
  <c r="J56" i="1"/>
  <c r="E56" i="1"/>
  <c r="G56" i="1" s="1"/>
  <c r="J55" i="1"/>
  <c r="J54" i="1"/>
  <c r="J53" i="1"/>
  <c r="G53" i="1"/>
  <c r="J52" i="1"/>
  <c r="G52" i="1"/>
  <c r="I51" i="1"/>
  <c r="J51" i="1" s="1"/>
  <c r="H51" i="1"/>
  <c r="F51" i="1"/>
  <c r="E51" i="1"/>
  <c r="J50" i="1"/>
  <c r="J49" i="1"/>
  <c r="G49" i="1"/>
  <c r="I48" i="1"/>
  <c r="J48" i="1" s="1"/>
  <c r="H48" i="1"/>
  <c r="F48" i="1"/>
  <c r="G48" i="1" s="1"/>
  <c r="E48" i="1"/>
  <c r="J47" i="1"/>
  <c r="J46" i="1"/>
  <c r="G46" i="1"/>
  <c r="J45" i="1"/>
  <c r="G45" i="1"/>
  <c r="J44" i="1"/>
  <c r="G44" i="1"/>
  <c r="I43" i="1"/>
  <c r="H43" i="1"/>
  <c r="F43" i="1"/>
  <c r="E43" i="1"/>
  <c r="G43" i="1" s="1"/>
  <c r="J42" i="1"/>
  <c r="G42" i="1"/>
  <c r="J41" i="1"/>
  <c r="G41" i="1"/>
  <c r="I40" i="1"/>
  <c r="H40" i="1"/>
  <c r="H64" i="1" s="1"/>
  <c r="F40" i="1"/>
  <c r="F64" i="1" s="1"/>
  <c r="E40" i="1"/>
  <c r="G40" i="1" s="1"/>
  <c r="J39" i="1"/>
  <c r="G39" i="1"/>
  <c r="J38" i="1"/>
  <c r="G38" i="1"/>
  <c r="J37" i="1"/>
  <c r="G37" i="1"/>
  <c r="J36" i="1"/>
  <c r="G36" i="1"/>
  <c r="I35" i="1"/>
  <c r="H35" i="1"/>
  <c r="F35" i="1"/>
  <c r="E35" i="1"/>
  <c r="J27" i="1"/>
  <c r="G27" i="1"/>
  <c r="J26" i="1"/>
  <c r="G26" i="1"/>
  <c r="J25" i="1"/>
  <c r="J24" i="1" s="1"/>
  <c r="G25" i="1"/>
  <c r="G24" i="1" s="1"/>
  <c r="I24" i="1"/>
  <c r="H24" i="1"/>
  <c r="F24" i="1"/>
  <c r="E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I15" i="1"/>
  <c r="H15" i="1"/>
  <c r="F15" i="1"/>
  <c r="F28" i="1" s="1"/>
  <c r="E15" i="1"/>
  <c r="E28" i="1" s="1"/>
  <c r="J14" i="1"/>
  <c r="G14" i="1"/>
  <c r="J13" i="1"/>
  <c r="G13" i="1"/>
  <c r="J12" i="1"/>
  <c r="G12" i="1"/>
  <c r="J11" i="1"/>
  <c r="G11" i="1"/>
  <c r="J15" i="1" l="1"/>
  <c r="H28" i="1"/>
  <c r="I28" i="1"/>
  <c r="J40" i="1"/>
  <c r="J43" i="1"/>
  <c r="J65" i="1" s="1"/>
  <c r="E64" i="1"/>
  <c r="J29" i="1"/>
  <c r="G35" i="1"/>
  <c r="G64" i="1"/>
  <c r="G51" i="1"/>
  <c r="J60" i="1"/>
  <c r="J59" i="1" s="1"/>
  <c r="J35" i="1" s="1"/>
  <c r="G15" i="1"/>
  <c r="G28" i="1" s="1"/>
  <c r="J28" i="1"/>
  <c r="I64" i="1"/>
  <c r="J64" i="1" s="1"/>
</calcChain>
</file>

<file path=xl/comments1.xml><?xml version="1.0" encoding="utf-8"?>
<comments xmlns="http://schemas.openxmlformats.org/spreadsheetml/2006/main">
  <authors>
    <author>DGCG</author>
  </authors>
  <commentList>
    <comment ref="H6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<sst xmlns="http://schemas.openxmlformats.org/spreadsheetml/2006/main" count="80" uniqueCount="46">
  <si>
    <t>ESTADO ANALÍTICO DE INGRESOS</t>
  </si>
  <si>
    <t>POR FUENTE DE FINANCIAMIENTO Y FUENTE DE FINANCIAMIENTO/RUBRO</t>
  </si>
  <si>
    <t>Del 1 de Enero al 30 de septiembre de 2016</t>
  </si>
  <si>
    <t xml:space="preserve">Ente Público:      </t>
  </si>
  <si>
    <t>INSTITUTO TECNOLÓGICO SUPERIOR DE IRAPUATO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</si>
  <si>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</si>
  <si>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</si>
  <si>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</si>
  <si>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</si>
  <si>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</si>
  <si>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</si>
  <si>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</si>
  <si>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</si>
  <si>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</si>
  <si>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</si>
  <si>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</si>
  <si>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</si>
  <si>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</si>
  <si>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</si>
  <si>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</si>
  <si>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</si>
  <si>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</si>
  <si>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</si>
  <si>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</si>
  <si>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</si>
  <si>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</si>
  <si>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</si>
  <si>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</si>
  <si>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</si>
  <si>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</si>
  <si>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</si>
  <si>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</si>
  <si>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</si>
  <si>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</si>
  <si>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</si>
  <si>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</si>
  <si>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</si>
  <si>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No Comprendidos en las fracciones de la Ley de Ingresos causadas</t>
  </si>
  <si>
    <t>en ejercicios fiscales anteriores pendiente de liquidación o pago</t>
  </si>
  <si>
    <t>Ingresos de Organismos y Empresas</t>
  </si>
  <si>
    <t>Trasferencias, Asignaciones, Subsidios y Otras Ayudas</t>
  </si>
  <si>
    <t>Ingresos derivados de financiamiento</t>
  </si>
  <si>
    <t>Ingresos Derivados de Financiamiento</t>
  </si>
  <si>
    <t>Otros Recursos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</si>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</sst>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9" fillId="0" borderId="0"/>
    <xf numFmtId="0" fontId="9" fillId="0" borderId="0"/>
    <xf numFmtId="0" fontId="22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</cellStyleXfs>
  <cellXfs count="84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5" fillId="11" borderId="0" xfId="2" applyFont="1" applyFill="1"/>
    <xf numFmtId="0" fontId="5" fillId="11" borderId="0" xfId="2" applyFont="1" applyFill="1" applyBorder="1"/>
    <xf numFmtId="0" fontId="3" fillId="11" borderId="0" xfId="0" applyFont="1" applyFill="1" applyBorder="1"/>
    <xf numFmtId="0" fontId="5" fillId="11" borderId="0" xfId="2" applyFont="1" applyFill="1" applyBorder="1" applyAlignment="1">
      <alignment horizontal="center"/>
    </xf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5" fillId="11" borderId="2" xfId="2" applyFont="1" applyFill="1" applyBorder="1" applyAlignment="1">
      <alignment horizontal="center"/>
    </xf>
    <xf numFmtId="0" fontId="5" fillId="11" borderId="0" xfId="2" applyFont="1" applyFill="1" applyAlignment="1">
      <alignment horizontal="center"/>
    </xf>
    <xf numFmtId="0" fontId="5" fillId="11" borderId="0" xfId="2" applyFont="1" applyFill="1" applyAlignment="1"/>
    <xf numFmtId="37" fontId="4" fillId="12" borderId="3" xfId="2" applyNumberFormat="1" applyFont="1" applyFill="1" applyBorder="1" applyAlignment="1">
      <alignment horizontal="center" vertical="center"/>
    </xf>
    <xf numFmtId="37" fontId="4" fillId="12" borderId="3" xfId="2" applyNumberFormat="1" applyFont="1" applyFill="1" applyBorder="1" applyAlignment="1">
      <alignment horizontal="center" wrapText="1"/>
    </xf>
    <xf numFmtId="0" fontId="3" fillId="11" borderId="0" xfId="2" applyFont="1" applyFill="1"/>
    <xf numFmtId="0" fontId="6" fillId="11" borderId="4" xfId="2" applyFont="1" applyFill="1" applyBorder="1"/>
    <xf numFmtId="0" fontId="6" fillId="11" borderId="5" xfId="2" applyFont="1" applyFill="1" applyBorder="1"/>
    <xf numFmtId="0" fontId="6" fillId="11" borderId="6" xfId="2" applyFont="1" applyFill="1" applyBorder="1"/>
    <xf numFmtId="43" fontId="7" fillId="11" borderId="7" xfId="1" applyFont="1" applyFill="1" applyBorder="1" applyAlignment="1">
      <alignment vertical="center" wrapText="1"/>
    </xf>
    <xf numFmtId="0" fontId="6" fillId="11" borderId="8" xfId="2" applyFont="1" applyFill="1" applyBorder="1" applyAlignment="1">
      <alignment horizontal="center" vertical="center"/>
    </xf>
    <xf numFmtId="4" fontId="0" fillId="0" borderId="0" xfId="0" applyNumberFormat="1"/>
    <xf numFmtId="0" fontId="8" fillId="11" borderId="0" xfId="2" applyFont="1" applyFill="1"/>
    <xf numFmtId="0" fontId="6" fillId="11" borderId="10" xfId="2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/>
    </xf>
    <xf numFmtId="0" fontId="6" fillId="11" borderId="11" xfId="2" applyFont="1" applyFill="1" applyBorder="1" applyAlignment="1">
      <alignment wrapText="1"/>
    </xf>
    <xf numFmtId="0" fontId="8" fillId="11" borderId="12" xfId="2" applyFont="1" applyFill="1" applyBorder="1" applyAlignment="1">
      <alignment horizontal="centerContinuous"/>
    </xf>
    <xf numFmtId="0" fontId="8" fillId="11" borderId="13" xfId="2" applyFont="1" applyFill="1" applyBorder="1" applyAlignment="1">
      <alignment horizontal="centerContinuous"/>
    </xf>
    <xf numFmtId="0" fontId="8" fillId="11" borderId="14" xfId="2" applyFont="1" applyFill="1" applyBorder="1" applyAlignment="1">
      <alignment horizontal="left" wrapText="1"/>
    </xf>
    <xf numFmtId="43" fontId="7" fillId="11" borderId="15" xfId="1" applyFont="1" applyFill="1" applyBorder="1" applyAlignment="1">
      <alignment horizontal="right" vertical="center" wrapText="1"/>
    </xf>
    <xf numFmtId="0" fontId="9" fillId="11" borderId="5" xfId="0" applyFont="1" applyFill="1" applyBorder="1" applyAlignment="1">
      <alignment vertical="top" wrapText="1"/>
    </xf>
    <xf numFmtId="43" fontId="9" fillId="11" borderId="5" xfId="1" applyFont="1" applyFill="1" applyBorder="1" applyAlignment="1">
      <alignment vertical="top" wrapText="1"/>
    </xf>
    <xf numFmtId="43" fontId="7" fillId="11" borderId="16" xfId="1" applyFont="1" applyFill="1" applyBorder="1" applyAlignment="1">
      <alignment horizontal="right" vertical="center" wrapText="1"/>
    </xf>
    <xf numFmtId="43" fontId="6" fillId="11" borderId="15" xfId="1" applyFont="1" applyFill="1" applyBorder="1" applyAlignment="1">
      <alignment horizontal="center"/>
    </xf>
    <xf numFmtId="43" fontId="10" fillId="11" borderId="7" xfId="1" applyFont="1" applyFill="1" applyBorder="1" applyAlignment="1">
      <alignment vertical="center" wrapText="1"/>
    </xf>
    <xf numFmtId="0" fontId="7" fillId="11" borderId="8" xfId="0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7" fillId="11" borderId="8" xfId="0" applyFont="1" applyFill="1" applyBorder="1" applyAlignment="1">
      <alignment horizontal="lef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9" xfId="0" applyFont="1" applyFill="1" applyBorder="1" applyAlignment="1">
      <alignment horizontal="left" vertical="center" wrapText="1"/>
    </xf>
    <xf numFmtId="4" fontId="0" fillId="0" borderId="7" xfId="0" applyNumberFormat="1" applyBorder="1"/>
    <xf numFmtId="0" fontId="3" fillId="0" borderId="0" xfId="0" applyFont="1"/>
    <xf numFmtId="0" fontId="8" fillId="11" borderId="8" xfId="2" applyFont="1" applyFill="1" applyBorder="1" applyAlignment="1">
      <alignment horizontal="left" vertical="center"/>
    </xf>
    <xf numFmtId="0" fontId="5" fillId="11" borderId="0" xfId="0" applyFont="1" applyFill="1" applyBorder="1" applyAlignment="1">
      <alignment horizontal="left"/>
    </xf>
    <xf numFmtId="0" fontId="5" fillId="11" borderId="9" xfId="0" applyFont="1" applyFill="1" applyBorder="1" applyAlignment="1">
      <alignment horizontal="left"/>
    </xf>
    <xf numFmtId="43" fontId="8" fillId="11" borderId="7" xfId="1" applyFont="1" applyFill="1" applyBorder="1" applyAlignment="1">
      <alignment horizontal="center"/>
    </xf>
    <xf numFmtId="0" fontId="5" fillId="11" borderId="0" xfId="0" applyFont="1" applyFill="1"/>
    <xf numFmtId="0" fontId="5" fillId="0" borderId="0" xfId="0" applyFont="1"/>
    <xf numFmtId="0" fontId="8" fillId="11" borderId="8" xfId="2" applyFont="1" applyFill="1" applyBorder="1" applyAlignment="1">
      <alignment horizontal="left"/>
    </xf>
    <xf numFmtId="0" fontId="6" fillId="11" borderId="0" xfId="2" applyFont="1" applyFill="1" applyBorder="1" applyAlignment="1">
      <alignment horizontal="left" vertical="center"/>
    </xf>
    <xf numFmtId="0" fontId="7" fillId="11" borderId="9" xfId="0" applyFont="1" applyFill="1" applyBorder="1" applyAlignment="1">
      <alignment vertical="center" wrapText="1"/>
    </xf>
    <xf numFmtId="0" fontId="10" fillId="11" borderId="8" xfId="0" applyFont="1" applyFill="1" applyBorder="1" applyAlignment="1">
      <alignment horizontal="left" vertical="center" wrapText="1"/>
    </xf>
    <xf numFmtId="0" fontId="10" fillId="11" borderId="8" xfId="0" applyFont="1" applyFill="1" applyBorder="1" applyAlignment="1">
      <alignment horizontal="left" vertical="center"/>
    </xf>
    <xf numFmtId="0" fontId="7" fillId="11" borderId="8" xfId="0" applyFont="1" applyFill="1" applyBorder="1" applyAlignment="1">
      <alignment horizontal="left" vertical="center"/>
    </xf>
    <xf numFmtId="43" fontId="7" fillId="11" borderId="8" xfId="1" applyFont="1" applyFill="1" applyBorder="1" applyAlignment="1">
      <alignment vertical="center" wrapText="1"/>
    </xf>
    <xf numFmtId="0" fontId="11" fillId="11" borderId="12" xfId="2" applyFont="1" applyFill="1" applyBorder="1" applyAlignment="1">
      <alignment horizontal="centerContinuous"/>
    </xf>
    <xf numFmtId="0" fontId="11" fillId="11" borderId="13" xfId="2" applyFont="1" applyFill="1" applyBorder="1" applyAlignment="1">
      <alignment horizontal="centerContinuous"/>
    </xf>
    <xf numFmtId="0" fontId="11" fillId="11" borderId="14" xfId="2" applyFont="1" applyFill="1" applyBorder="1" applyAlignment="1">
      <alignment horizontal="left" wrapText="1" indent="1"/>
    </xf>
    <xf numFmtId="43" fontId="12" fillId="11" borderId="3" xfId="1" applyFont="1" applyFill="1" applyBorder="1" applyAlignment="1">
      <alignment vertical="center" wrapText="1"/>
    </xf>
    <xf numFmtId="0" fontId="13" fillId="11" borderId="0" xfId="0" applyFont="1" applyFill="1"/>
    <xf numFmtId="0" fontId="13" fillId="0" borderId="0" xfId="0" applyFont="1"/>
    <xf numFmtId="43" fontId="14" fillId="11" borderId="5" xfId="1" applyFont="1" applyFill="1" applyBorder="1" applyAlignment="1">
      <alignment vertical="top" wrapText="1"/>
    </xf>
    <xf numFmtId="43" fontId="9" fillId="11" borderId="0" xfId="1" applyFont="1" applyFill="1" applyBorder="1" applyProtection="1"/>
    <xf numFmtId="43" fontId="9" fillId="11" borderId="0" xfId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center" wrapText="1"/>
    </xf>
    <xf numFmtId="0" fontId="7" fillId="11" borderId="9" xfId="0" applyFont="1" applyFill="1" applyBorder="1" applyAlignment="1">
      <alignment horizontal="left" vertical="center" wrapText="1"/>
    </xf>
    <xf numFmtId="43" fontId="7" fillId="11" borderId="15" xfId="1" applyFont="1" applyFill="1" applyBorder="1" applyAlignment="1">
      <alignment horizontal="right" vertical="center" wrapText="1"/>
    </xf>
    <xf numFmtId="43" fontId="7" fillId="11" borderId="16" xfId="1" applyFont="1" applyFill="1" applyBorder="1" applyAlignment="1">
      <alignment horizontal="right" vertical="center" wrapText="1"/>
    </xf>
    <xf numFmtId="43" fontId="15" fillId="0" borderId="12" xfId="1" applyFont="1" applyBorder="1" applyAlignment="1">
      <alignment horizontal="center" vertical="top" wrapText="1"/>
    </xf>
    <xf numFmtId="43" fontId="15" fillId="0" borderId="14" xfId="1" applyFont="1" applyBorder="1" applyAlignment="1">
      <alignment horizontal="center" vertical="top" wrapText="1"/>
    </xf>
    <xf numFmtId="0" fontId="14" fillId="11" borderId="0" xfId="0" applyFont="1" applyFill="1" applyAlignment="1">
      <alignment horizontal="left" vertical="top" wrapText="1"/>
    </xf>
    <xf numFmtId="0" fontId="10" fillId="11" borderId="8" xfId="0" applyFont="1" applyFill="1" applyBorder="1" applyAlignment="1">
      <alignment horizontal="left" vertical="center" wrapText="1"/>
    </xf>
    <xf numFmtId="0" fontId="10" fillId="11" borderId="0" xfId="0" applyFont="1" applyFill="1" applyBorder="1" applyAlignment="1">
      <alignment horizontal="left" vertical="center" wrapText="1"/>
    </xf>
    <xf numFmtId="0" fontId="10" fillId="11" borderId="9" xfId="0" applyFont="1" applyFill="1" applyBorder="1" applyAlignment="1">
      <alignment horizontal="left" vertical="center" wrapText="1"/>
    </xf>
    <xf numFmtId="37" fontId="4" fillId="12" borderId="3" xfId="2" applyNumberFormat="1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left" vertical="center" wrapText="1"/>
    </xf>
    <xf numFmtId="43" fontId="4" fillId="0" borderId="12" xfId="1" applyFont="1" applyBorder="1" applyAlignment="1">
      <alignment horizontal="center" vertical="top" wrapText="1"/>
    </xf>
    <xf numFmtId="43" fontId="4" fillId="0" borderId="14" xfId="1" applyFont="1" applyBorder="1" applyAlignment="1">
      <alignment horizontal="center" vertical="top" wrapText="1"/>
    </xf>
    <xf numFmtId="37" fontId="4" fillId="12" borderId="3" xfId="2" applyNumberFormat="1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/>
    </xf>
    <xf numFmtId="0" fontId="3" fillId="0" borderId="0" xfId="0" applyFont="1" applyBorder="1"/>
    <xf numFmtId="43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8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2" xfId="48"/>
    <cellStyle name="Millares 2 2 2" xfId="49"/>
    <cellStyle name="Millares 2 2 2 2" xfId="50"/>
    <cellStyle name="Millares 2 2 3" xfId="51"/>
    <cellStyle name="Millares 2 2 3 2" xfId="52"/>
    <cellStyle name="Millares 2 2 4" xfId="53"/>
    <cellStyle name="Millares 2 3" xfId="54"/>
    <cellStyle name="Millares 2 3 2" xfId="55"/>
    <cellStyle name="Millares 2 3 2 2" xfId="56"/>
    <cellStyle name="Millares 2 3 3" xfId="57"/>
    <cellStyle name="Millares 2 4" xfId="58"/>
    <cellStyle name="Millares 2 4 2" xfId="59"/>
    <cellStyle name="Millares 2 5" xfId="60"/>
    <cellStyle name="Millares 2 5 2" xfId="61"/>
    <cellStyle name="Millares 2 6" xfId="62"/>
    <cellStyle name="Millares 2 6 2" xfId="63"/>
    <cellStyle name="Millares 2 7" xfId="64"/>
    <cellStyle name="Millares 2 7 2" xfId="65"/>
    <cellStyle name="Millares 2 8" xfId="66"/>
    <cellStyle name="Millares 2 8 2" xfId="67"/>
    <cellStyle name="Millares 2 9" xfId="68"/>
    <cellStyle name="Millares 2 9 2" xfId="69"/>
    <cellStyle name="Millares 3" xfId="70"/>
    <cellStyle name="Millares 3 2" xfId="71"/>
    <cellStyle name="Millares 3 2 2" xfId="72"/>
    <cellStyle name="Millares 3 3" xfId="73"/>
    <cellStyle name="Millares 3 3 2" xfId="74"/>
    <cellStyle name="Millares 3 4" xfId="75"/>
    <cellStyle name="Millares 3 4 2" xfId="76"/>
    <cellStyle name="Millares 3 5" xfId="77"/>
    <cellStyle name="Millares 3 5 2" xfId="78"/>
    <cellStyle name="Millares 3 6" xfId="79"/>
    <cellStyle name="Millares 3 6 2" xfId="80"/>
    <cellStyle name="Millares 3 7" xfId="81"/>
    <cellStyle name="Millares 4" xfId="82"/>
    <cellStyle name="Millares 4 2" xfId="83"/>
    <cellStyle name="Millares 4 3" xfId="84"/>
    <cellStyle name="Millares 4 3 2" xfId="85"/>
    <cellStyle name="Millares 4 4" xfId="86"/>
    <cellStyle name="Millares 5" xfId="87"/>
    <cellStyle name="Millares 5 2" xfId="88"/>
    <cellStyle name="Millares 6" xfId="89"/>
    <cellStyle name="Millares 6 2" xfId="90"/>
    <cellStyle name="Millares 7" xfId="91"/>
    <cellStyle name="Millares 7 2" xfId="92"/>
    <cellStyle name="Millares 8" xfId="93"/>
    <cellStyle name="Millares 8 2" xfId="94"/>
    <cellStyle name="Millares 8 2 2" xfId="95"/>
    <cellStyle name="Millares 8 3" xfId="96"/>
    <cellStyle name="Millares 9" xfId="97"/>
    <cellStyle name="Millares 9 2" xfId="98"/>
    <cellStyle name="Moneda 2" xfId="99"/>
    <cellStyle name="Moneda 2 2" xfId="100"/>
    <cellStyle name="Normal" xfId="0" builtinId="0"/>
    <cellStyle name="Normal 10" xfId="101"/>
    <cellStyle name="Normal 10 2" xfId="102"/>
    <cellStyle name="Normal 10 3" xfId="103"/>
    <cellStyle name="Normal 10 4" xfId="104"/>
    <cellStyle name="Normal 10 5" xfId="105"/>
    <cellStyle name="Normal 11" xfId="106"/>
    <cellStyle name="Normal 12" xfId="107"/>
    <cellStyle name="Normal 12 2" xfId="108"/>
    <cellStyle name="Normal 13" xfId="109"/>
    <cellStyle name="Normal 14" xfId="110"/>
    <cellStyle name="Normal 2" xfId="111"/>
    <cellStyle name="Normal 2 10" xfId="112"/>
    <cellStyle name="Normal 2 10 2" xfId="113"/>
    <cellStyle name="Normal 2 10 3" xfId="114"/>
    <cellStyle name="Normal 2 11" xfId="115"/>
    <cellStyle name="Normal 2 11 2" xfId="116"/>
    <cellStyle name="Normal 2 11 3" xfId="117"/>
    <cellStyle name="Normal 2 12" xfId="118"/>
    <cellStyle name="Normal 2 12 2" xfId="119"/>
    <cellStyle name="Normal 2 12 3" xfId="120"/>
    <cellStyle name="Normal 2 13" xfId="121"/>
    <cellStyle name="Normal 2 13 2" xfId="122"/>
    <cellStyle name="Normal 2 13 3" xfId="123"/>
    <cellStyle name="Normal 2 14" xfId="124"/>
    <cellStyle name="Normal 2 14 2" xfId="125"/>
    <cellStyle name="Normal 2 14 3" xfId="126"/>
    <cellStyle name="Normal 2 15" xfId="127"/>
    <cellStyle name="Normal 2 15 2" xfId="128"/>
    <cellStyle name="Normal 2 15 3" xfId="129"/>
    <cellStyle name="Normal 2 16" xfId="130"/>
    <cellStyle name="Normal 2 16 2" xfId="131"/>
    <cellStyle name="Normal 2 16 3" xfId="132"/>
    <cellStyle name="Normal 2 17" xfId="133"/>
    <cellStyle name="Normal 2 17 2" xfId="134"/>
    <cellStyle name="Normal 2 17 3" xfId="135"/>
    <cellStyle name="Normal 2 18" xfId="136"/>
    <cellStyle name="Normal 2 18 2" xfId="137"/>
    <cellStyle name="Normal 2 19" xfId="138"/>
    <cellStyle name="Normal 2 2" xfId="139"/>
    <cellStyle name="Normal 2 2 10" xfId="140"/>
    <cellStyle name="Normal 2 2 11" xfId="141"/>
    <cellStyle name="Normal 2 2 12" xfId="142"/>
    <cellStyle name="Normal 2 2 13" xfId="143"/>
    <cellStyle name="Normal 2 2 14" xfId="144"/>
    <cellStyle name="Normal 2 2 15" xfId="145"/>
    <cellStyle name="Normal 2 2 16" xfId="146"/>
    <cellStyle name="Normal 2 2 17" xfId="147"/>
    <cellStyle name="Normal 2 2 18" xfId="148"/>
    <cellStyle name="Normal 2 2 19" xfId="149"/>
    <cellStyle name="Normal 2 2 2" xfId="150"/>
    <cellStyle name="Normal 2 2 2 2" xfId="151"/>
    <cellStyle name="Normal 2 2 2 3" xfId="152"/>
    <cellStyle name="Normal 2 2 2 4" xfId="153"/>
    <cellStyle name="Normal 2 2 2 5" xfId="154"/>
    <cellStyle name="Normal 2 2 2 6" xfId="155"/>
    <cellStyle name="Normal 2 2 2 7" xfId="156"/>
    <cellStyle name="Normal 2 2 20" xfId="157"/>
    <cellStyle name="Normal 2 2 21" xfId="158"/>
    <cellStyle name="Normal 2 2 22" xfId="159"/>
    <cellStyle name="Normal 2 2 23" xfId="160"/>
    <cellStyle name="Normal 2 2 3" xfId="161"/>
    <cellStyle name="Normal 2 2 4" xfId="162"/>
    <cellStyle name="Normal 2 2 5" xfId="163"/>
    <cellStyle name="Normal 2 2 6" xfId="164"/>
    <cellStyle name="Normal 2 2 7" xfId="165"/>
    <cellStyle name="Normal 2 2 8" xfId="166"/>
    <cellStyle name="Normal 2 2 9" xfId="167"/>
    <cellStyle name="Normal 2 20" xfId="168"/>
    <cellStyle name="Normal 2 21" xfId="169"/>
    <cellStyle name="Normal 2 22" xfId="170"/>
    <cellStyle name="Normal 2 23" xfId="171"/>
    <cellStyle name="Normal 2 24" xfId="172"/>
    <cellStyle name="Normal 2 25" xfId="173"/>
    <cellStyle name="Normal 2 26" xfId="174"/>
    <cellStyle name="Normal 2 27" xfId="175"/>
    <cellStyle name="Normal 2 28" xfId="176"/>
    <cellStyle name="Normal 2 29" xfId="177"/>
    <cellStyle name="Normal 2 3" xfId="178"/>
    <cellStyle name="Normal 2 3 2" xfId="179"/>
    <cellStyle name="Normal 2 3 3" xfId="180"/>
    <cellStyle name="Normal 2 3 4" xfId="181"/>
    <cellStyle name="Normal 2 3 5" xfId="182"/>
    <cellStyle name="Normal 2 3 6" xfId="183"/>
    <cellStyle name="Normal 2 3 7" xfId="184"/>
    <cellStyle name="Normal 2 3 8" xfId="185"/>
    <cellStyle name="Normal 2 30" xfId="186"/>
    <cellStyle name="Normal 2 31" xfId="187"/>
    <cellStyle name="Normal 2 4" xfId="188"/>
    <cellStyle name="Normal 2 4 2" xfId="189"/>
    <cellStyle name="Normal 2 4 3" xfId="190"/>
    <cellStyle name="Normal 2 5" xfId="191"/>
    <cellStyle name="Normal 2 5 2" xfId="192"/>
    <cellStyle name="Normal 2 5 3" xfId="193"/>
    <cellStyle name="Normal 2 6" xfId="194"/>
    <cellStyle name="Normal 2 6 2" xfId="195"/>
    <cellStyle name="Normal 2 6 3" xfId="196"/>
    <cellStyle name="Normal 2 7" xfId="197"/>
    <cellStyle name="Normal 2 7 2" xfId="198"/>
    <cellStyle name="Normal 2 7 3" xfId="199"/>
    <cellStyle name="Normal 2 8" xfId="200"/>
    <cellStyle name="Normal 2 8 2" xfId="201"/>
    <cellStyle name="Normal 2 8 3" xfId="202"/>
    <cellStyle name="Normal 2 82" xfId="203"/>
    <cellStyle name="Normal 2 83" xfId="204"/>
    <cellStyle name="Normal 2 86" xfId="205"/>
    <cellStyle name="Normal 2 9" xfId="206"/>
    <cellStyle name="Normal 2 9 2" xfId="207"/>
    <cellStyle name="Normal 2 9 3" xfId="208"/>
    <cellStyle name="Normal 3" xfId="209"/>
    <cellStyle name="Normal 3 2" xfId="210"/>
    <cellStyle name="Normal 3 3" xfId="211"/>
    <cellStyle name="Normal 3 4" xfId="212"/>
    <cellStyle name="Normal 3 5" xfId="213"/>
    <cellStyle name="Normal 3 6" xfId="214"/>
    <cellStyle name="Normal 3 7" xfId="215"/>
    <cellStyle name="Normal 3 8" xfId="216"/>
    <cellStyle name="Normal 3 9" xfId="217"/>
    <cellStyle name="Normal 4" xfId="218"/>
    <cellStyle name="Normal 4 2" xfId="219"/>
    <cellStyle name="Normal 4 2 2" xfId="220"/>
    <cellStyle name="Normal 4 3" xfId="221"/>
    <cellStyle name="Normal 4 4" xfId="222"/>
    <cellStyle name="Normal 4 5" xfId="223"/>
    <cellStyle name="Normal 5" xfId="224"/>
    <cellStyle name="Normal 5 10" xfId="225"/>
    <cellStyle name="Normal 5 11" xfId="226"/>
    <cellStyle name="Normal 5 12" xfId="227"/>
    <cellStyle name="Normal 5 13" xfId="228"/>
    <cellStyle name="Normal 5 14" xfId="229"/>
    <cellStyle name="Normal 5 15" xfId="230"/>
    <cellStyle name="Normal 5 16" xfId="231"/>
    <cellStyle name="Normal 5 17" xfId="232"/>
    <cellStyle name="Normal 5 2" xfId="233"/>
    <cellStyle name="Normal 5 2 2" xfId="234"/>
    <cellStyle name="Normal 5 3" xfId="235"/>
    <cellStyle name="Normal 5 3 2" xfId="236"/>
    <cellStyle name="Normal 5 4" xfId="237"/>
    <cellStyle name="Normal 5 4 2" xfId="238"/>
    <cellStyle name="Normal 5 5" xfId="239"/>
    <cellStyle name="Normal 5 5 2" xfId="240"/>
    <cellStyle name="Normal 5 6" xfId="241"/>
    <cellStyle name="Normal 5 7" xfId="242"/>
    <cellStyle name="Normal 5 7 2" xfId="243"/>
    <cellStyle name="Normal 5 8" xfId="244"/>
    <cellStyle name="Normal 5 9" xfId="245"/>
    <cellStyle name="Normal 56" xfId="246"/>
    <cellStyle name="Normal 6" xfId="247"/>
    <cellStyle name="Normal 6 2" xfId="248"/>
    <cellStyle name="Normal 6 3" xfId="249"/>
    <cellStyle name="Normal 7" xfId="250"/>
    <cellStyle name="Normal 7 10" xfId="251"/>
    <cellStyle name="Normal 7 11" xfId="252"/>
    <cellStyle name="Normal 7 12" xfId="253"/>
    <cellStyle name="Normal 7 13" xfId="254"/>
    <cellStyle name="Normal 7 14" xfId="255"/>
    <cellStyle name="Normal 7 15" xfId="256"/>
    <cellStyle name="Normal 7 16" xfId="257"/>
    <cellStyle name="Normal 7 17" xfId="258"/>
    <cellStyle name="Normal 7 18" xfId="259"/>
    <cellStyle name="Normal 7 2" xfId="260"/>
    <cellStyle name="Normal 7 3" xfId="261"/>
    <cellStyle name="Normal 7 4" xfId="262"/>
    <cellStyle name="Normal 7 5" xfId="263"/>
    <cellStyle name="Normal 7 6" xfId="264"/>
    <cellStyle name="Normal 7 7" xfId="265"/>
    <cellStyle name="Normal 7 8" xfId="266"/>
    <cellStyle name="Normal 7 9" xfId="267"/>
    <cellStyle name="Normal 8" xfId="268"/>
    <cellStyle name="Normal 9" xfId="2"/>
    <cellStyle name="Normal 9 2" xfId="269"/>
    <cellStyle name="Normal 9 3" xfId="270"/>
    <cellStyle name="Notas 2" xfId="271"/>
    <cellStyle name="Porcentaje 2" xfId="272"/>
    <cellStyle name="Porcentual 2" xfId="273"/>
    <cellStyle name="Total 10" xfId="274"/>
    <cellStyle name="Total 11" xfId="275"/>
    <cellStyle name="Total 12" xfId="276"/>
    <cellStyle name="Total 13" xfId="277"/>
    <cellStyle name="Total 14" xfId="278"/>
    <cellStyle name="Total 2" xfId="279"/>
    <cellStyle name="Total 3" xfId="280"/>
    <cellStyle name="Total 4" xfId="281"/>
    <cellStyle name="Total 5" xfId="282"/>
    <cellStyle name="Total 6" xfId="283"/>
    <cellStyle name="Total 7" xfId="284"/>
    <cellStyle name="Total 8" xfId="285"/>
    <cellStyle name="Total 9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73"/>
  <sheetViews>
    <sheetView showGridLines="0" tabSelected="1" view="pageLayout" topLeftCell="A53" zoomScaleNormal="100" zoomScaleSheetLayoutView="100" workbookViewId="0">
      <selection activeCell="I69" sqref="I69"/>
    </sheetView>
  </sheetViews>
  <sheetFormatPr baseColWidth="10" defaultRowHeight="12.75" x14ac:dyDescent="0.2"/>
  <cols>
    <col min="1" max="1" width="1.140625" style="1" customWidth="1"/>
    <col min="2" max="3" width="3.7109375" style="41" customWidth="1"/>
    <col min="4" max="4" width="58.28515625" style="41" customWidth="1"/>
    <col min="5" max="10" width="15.7109375" style="41" customWidth="1"/>
    <col min="11" max="11" width="2" style="1" customWidth="1"/>
    <col min="12" max="16384" width="11.42578125" style="41"/>
  </cols>
  <sheetData>
    <row r="1" spans="1:10" ht="18.75" customHeight="1" x14ac:dyDescent="0.2">
      <c r="B1" s="79" t="s">
        <v>0</v>
      </c>
      <c r="C1" s="79"/>
      <c r="D1" s="79"/>
      <c r="E1" s="79"/>
      <c r="F1" s="79"/>
      <c r="G1" s="79"/>
      <c r="H1" s="79"/>
      <c r="I1" s="79"/>
      <c r="J1" s="79"/>
    </row>
    <row r="2" spans="1:10" ht="15" customHeight="1" x14ac:dyDescent="0.2">
      <c r="B2" s="2"/>
      <c r="C2" s="2"/>
      <c r="D2" s="79" t="s">
        <v>1</v>
      </c>
      <c r="E2" s="79"/>
      <c r="F2" s="79"/>
      <c r="G2" s="79"/>
      <c r="H2" s="79"/>
      <c r="I2" s="79"/>
      <c r="J2" s="79"/>
    </row>
    <row r="3" spans="1:10" ht="15" customHeight="1" x14ac:dyDescent="0.2">
      <c r="B3" s="79" t="s">
        <v>2</v>
      </c>
      <c r="C3" s="79"/>
      <c r="D3" s="79"/>
      <c r="E3" s="79"/>
      <c r="F3" s="79"/>
      <c r="G3" s="79"/>
      <c r="H3" s="79"/>
      <c r="I3" s="79"/>
      <c r="J3" s="79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3</v>
      </c>
      <c r="E5" s="9" t="s">
        <v>4</v>
      </c>
      <c r="F5" s="9"/>
      <c r="G5" s="10"/>
      <c r="H5" s="10"/>
      <c r="I5" s="10"/>
      <c r="J5" s="11"/>
    </row>
    <row r="6" spans="1:10" s="1" customFormat="1" ht="11.25" customHeight="1" x14ac:dyDescent="0.2">
      <c r="A6" s="3"/>
      <c r="B6" s="3"/>
      <c r="C6" s="3"/>
      <c r="D6" s="3"/>
      <c r="F6" s="11"/>
      <c r="G6" s="11"/>
      <c r="H6" s="11"/>
      <c r="I6" s="11"/>
      <c r="J6" s="11"/>
    </row>
    <row r="7" spans="1:10" ht="12" customHeight="1" x14ac:dyDescent="0.2">
      <c r="A7" s="12"/>
      <c r="B7" s="78" t="s">
        <v>5</v>
      </c>
      <c r="C7" s="78"/>
      <c r="D7" s="78"/>
      <c r="E7" s="78" t="s">
        <v>6</v>
      </c>
      <c r="F7" s="78"/>
      <c r="G7" s="78"/>
      <c r="H7" s="78"/>
      <c r="I7" s="78"/>
      <c r="J7" s="74" t="s">
        <v>7</v>
      </c>
    </row>
    <row r="8" spans="1:10" ht="25.5" x14ac:dyDescent="0.2">
      <c r="A8" s="3"/>
      <c r="B8" s="78"/>
      <c r="C8" s="78"/>
      <c r="D8" s="78"/>
      <c r="E8" s="13" t="s">
        <v>8</v>
      </c>
      <c r="F8" s="14" t="s">
        <v>9</v>
      </c>
      <c r="G8" s="13" t="s">
        <v>10</v>
      </c>
      <c r="H8" s="13" t="s">
        <v>11</v>
      </c>
      <c r="I8" s="13" t="s">
        <v>12</v>
      </c>
      <c r="J8" s="74"/>
    </row>
    <row r="9" spans="1:10" ht="12" customHeight="1" x14ac:dyDescent="0.2">
      <c r="A9" s="3"/>
      <c r="B9" s="78"/>
      <c r="C9" s="78"/>
      <c r="D9" s="78"/>
      <c r="E9" s="13" t="s">
        <v>13</v>
      </c>
      <c r="F9" s="13" t="s">
        <v>14</v>
      </c>
      <c r="G9" s="13" t="s">
        <v>15</v>
      </c>
      <c r="H9" s="13" t="s">
        <v>16</v>
      </c>
      <c r="I9" s="13" t="s">
        <v>17</v>
      </c>
      <c r="J9" s="13" t="s">
        <v>18</v>
      </c>
    </row>
    <row r="10" spans="1:10" ht="12" customHeight="1" x14ac:dyDescent="0.2">
      <c r="A10" s="15"/>
      <c r="B10" s="16"/>
      <c r="C10" s="17"/>
      <c r="D10" s="18"/>
      <c r="E10" s="19"/>
      <c r="F10" s="19"/>
      <c r="G10" s="19"/>
      <c r="H10" s="19"/>
      <c r="I10" s="19"/>
      <c r="J10" s="19"/>
    </row>
    <row r="11" spans="1:10" ht="12" customHeight="1" x14ac:dyDescent="0.2">
      <c r="A11" s="15"/>
      <c r="B11" s="75" t="s">
        <v>19</v>
      </c>
      <c r="C11" s="64"/>
      <c r="D11" s="65"/>
      <c r="E11" s="19">
        <v>0</v>
      </c>
      <c r="F11" s="19">
        <v>0</v>
      </c>
      <c r="G11" s="19">
        <f>+E11+F11</f>
        <v>0</v>
      </c>
      <c r="H11" s="19">
        <v>0</v>
      </c>
      <c r="I11" s="19">
        <v>0</v>
      </c>
      <c r="J11" s="19">
        <f>+I11-E11</f>
        <v>0</v>
      </c>
    </row>
    <row r="12" spans="1:10" ht="12" customHeight="1" x14ac:dyDescent="0.2">
      <c r="A12" s="15"/>
      <c r="B12" s="75" t="s">
        <v>20</v>
      </c>
      <c r="C12" s="64"/>
      <c r="D12" s="65"/>
      <c r="E12" s="19">
        <v>0</v>
      </c>
      <c r="F12" s="19">
        <v>0</v>
      </c>
      <c r="G12" s="19">
        <f>+E12+F12</f>
        <v>0</v>
      </c>
      <c r="H12" s="19">
        <v>0</v>
      </c>
      <c r="I12" s="19">
        <v>0</v>
      </c>
      <c r="J12" s="19">
        <f>+I12-E12</f>
        <v>0</v>
      </c>
    </row>
    <row r="13" spans="1:10" ht="12" customHeight="1" x14ac:dyDescent="0.2">
      <c r="A13" s="15"/>
      <c r="B13" s="75" t="s">
        <v>21</v>
      </c>
      <c r="C13" s="64"/>
      <c r="D13" s="65"/>
      <c r="E13" s="19">
        <v>0</v>
      </c>
      <c r="F13" s="19">
        <v>0</v>
      </c>
      <c r="G13" s="19">
        <f>+E13+F13</f>
        <v>0</v>
      </c>
      <c r="H13" s="19">
        <v>0</v>
      </c>
      <c r="I13" s="19">
        <v>0</v>
      </c>
      <c r="J13" s="19">
        <f>+I13-E13</f>
        <v>0</v>
      </c>
    </row>
    <row r="14" spans="1:10" ht="12" customHeight="1" x14ac:dyDescent="0.2">
      <c r="A14" s="15"/>
      <c r="B14" s="75" t="s">
        <v>22</v>
      </c>
      <c r="C14" s="64"/>
      <c r="D14" s="65"/>
      <c r="E14" s="19">
        <v>0</v>
      </c>
      <c r="F14" s="19">
        <v>0</v>
      </c>
      <c r="G14" s="19">
        <f t="shared" ref="G14:G27" si="0">+E14+F14</f>
        <v>0</v>
      </c>
      <c r="H14" s="19">
        <v>0</v>
      </c>
      <c r="I14" s="19">
        <v>0</v>
      </c>
      <c r="J14" s="19">
        <f t="shared" ref="J14:J27" si="1">+I14-E14</f>
        <v>0</v>
      </c>
    </row>
    <row r="15" spans="1:10" ht="12" customHeight="1" x14ac:dyDescent="0.2">
      <c r="A15" s="15"/>
      <c r="B15" s="75" t="s">
        <v>23</v>
      </c>
      <c r="C15" s="64"/>
      <c r="D15" s="65"/>
      <c r="E15" s="19">
        <f>+E16+E17</f>
        <v>9047266</v>
      </c>
      <c r="F15" s="19">
        <f>+F16+F17</f>
        <v>18762331.550000001</v>
      </c>
      <c r="G15" s="19">
        <f t="shared" si="0"/>
        <v>27809597.550000001</v>
      </c>
      <c r="H15" s="19">
        <f>+H16+H17</f>
        <v>13465187.720000001</v>
      </c>
      <c r="I15" s="19">
        <f>+I16</f>
        <v>13465187.720000001</v>
      </c>
      <c r="J15" s="19">
        <f t="shared" si="1"/>
        <v>4417921.7200000007</v>
      </c>
    </row>
    <row r="16" spans="1:10" ht="12" customHeight="1" x14ac:dyDescent="0.2">
      <c r="A16" s="15"/>
      <c r="B16" s="20"/>
      <c r="C16" s="64" t="s">
        <v>24</v>
      </c>
      <c r="D16" s="65"/>
      <c r="E16" s="19">
        <v>9047266</v>
      </c>
      <c r="F16" s="19">
        <v>18762331.550000001</v>
      </c>
      <c r="G16" s="19">
        <f>E16+F16</f>
        <v>27809597.550000001</v>
      </c>
      <c r="H16" s="19">
        <v>13465187.720000001</v>
      </c>
      <c r="I16" s="19">
        <v>13465187.720000001</v>
      </c>
      <c r="J16" s="19">
        <f>I16-E16</f>
        <v>4417921.7200000007</v>
      </c>
    </row>
    <row r="17" spans="1:10" ht="12" customHeight="1" x14ac:dyDescent="0.2">
      <c r="A17" s="15"/>
      <c r="B17" s="20"/>
      <c r="C17" s="64" t="s">
        <v>25</v>
      </c>
      <c r="D17" s="65"/>
      <c r="E17" s="19">
        <v>0</v>
      </c>
      <c r="F17" s="19">
        <v>0</v>
      </c>
      <c r="G17" s="19">
        <f t="shared" si="0"/>
        <v>0</v>
      </c>
      <c r="H17" s="19">
        <v>0</v>
      </c>
      <c r="I17" s="19">
        <v>0</v>
      </c>
      <c r="J17" s="19">
        <f t="shared" si="1"/>
        <v>0</v>
      </c>
    </row>
    <row r="18" spans="1:10" ht="12" customHeight="1" x14ac:dyDescent="0.2">
      <c r="A18" s="15"/>
      <c r="B18" s="75" t="s">
        <v>26</v>
      </c>
      <c r="C18" s="64"/>
      <c r="D18" s="65"/>
      <c r="E18" s="19"/>
      <c r="F18" s="19">
        <v>97345791.829999998</v>
      </c>
      <c r="G18" s="19">
        <f t="shared" si="0"/>
        <v>97345791.829999998</v>
      </c>
      <c r="H18" s="19">
        <v>50767630.149999999</v>
      </c>
      <c r="I18" s="19">
        <v>50767630.149999999</v>
      </c>
      <c r="J18" s="19">
        <f t="shared" si="1"/>
        <v>50767630.149999999</v>
      </c>
    </row>
    <row r="19" spans="1:10" ht="12" customHeight="1" x14ac:dyDescent="0.25">
      <c r="A19" s="15"/>
      <c r="B19" s="20"/>
      <c r="C19" s="64" t="s">
        <v>24</v>
      </c>
      <c r="D19" s="65"/>
      <c r="E19" s="19">
        <v>0</v>
      </c>
      <c r="F19" s="21">
        <v>97345791.829999998</v>
      </c>
      <c r="G19" s="19">
        <f>E19+F19</f>
        <v>97345791.829999998</v>
      </c>
      <c r="H19" s="19">
        <v>50767630.149999999</v>
      </c>
      <c r="I19" s="19">
        <v>50767630.149999999</v>
      </c>
      <c r="J19" s="19">
        <f>I19-E19</f>
        <v>50767630.149999999</v>
      </c>
    </row>
    <row r="20" spans="1:10" ht="12" customHeight="1" x14ac:dyDescent="0.2">
      <c r="A20" s="15"/>
      <c r="B20" s="20"/>
      <c r="C20" s="64" t="s">
        <v>25</v>
      </c>
      <c r="D20" s="65"/>
      <c r="E20" s="19">
        <v>0</v>
      </c>
      <c r="F20" s="19">
        <v>0</v>
      </c>
      <c r="G20" s="19">
        <f t="shared" si="0"/>
        <v>0</v>
      </c>
      <c r="H20" s="19">
        <v>0</v>
      </c>
      <c r="I20" s="19">
        <v>0</v>
      </c>
      <c r="J20" s="19">
        <f t="shared" si="1"/>
        <v>0</v>
      </c>
    </row>
    <row r="21" spans="1:10" ht="12" customHeight="1" x14ac:dyDescent="0.2">
      <c r="A21" s="15"/>
      <c r="B21" s="20"/>
      <c r="C21" s="64" t="s">
        <v>27</v>
      </c>
      <c r="D21" s="65"/>
      <c r="E21" s="19">
        <v>0</v>
      </c>
      <c r="F21" s="19">
        <v>2690925.85</v>
      </c>
      <c r="G21" s="19">
        <f>E21+F21</f>
        <v>2690925.85</v>
      </c>
      <c r="H21" s="19">
        <v>858385.81</v>
      </c>
      <c r="I21" s="19">
        <v>858358.81</v>
      </c>
      <c r="J21" s="19">
        <f>I21-E21</f>
        <v>858358.81</v>
      </c>
    </row>
    <row r="22" spans="1:10" ht="12" customHeight="1" x14ac:dyDescent="0.2">
      <c r="A22" s="15"/>
      <c r="B22" s="20"/>
      <c r="C22" s="64" t="s">
        <v>28</v>
      </c>
      <c r="D22" s="65"/>
      <c r="E22" s="19">
        <v>0</v>
      </c>
      <c r="F22" s="19">
        <v>0</v>
      </c>
      <c r="G22" s="19">
        <f t="shared" si="0"/>
        <v>0</v>
      </c>
      <c r="H22" s="19">
        <v>0</v>
      </c>
      <c r="I22" s="19">
        <v>0</v>
      </c>
      <c r="J22" s="19">
        <f t="shared" si="1"/>
        <v>0</v>
      </c>
    </row>
    <row r="23" spans="1:10" ht="12" customHeight="1" x14ac:dyDescent="0.2">
      <c r="A23" s="15"/>
      <c r="B23" s="75" t="s">
        <v>29</v>
      </c>
      <c r="C23" s="64"/>
      <c r="D23" s="65"/>
      <c r="E23" s="19">
        <v>0</v>
      </c>
      <c r="F23" s="19">
        <v>0</v>
      </c>
      <c r="G23" s="19">
        <f t="shared" si="0"/>
        <v>0</v>
      </c>
      <c r="H23" s="19">
        <v>0</v>
      </c>
      <c r="I23" s="19">
        <v>0</v>
      </c>
      <c r="J23" s="19">
        <f t="shared" si="1"/>
        <v>0</v>
      </c>
    </row>
    <row r="24" spans="1:10" ht="12" customHeight="1" x14ac:dyDescent="0.2">
      <c r="A24" s="15"/>
      <c r="B24" s="75" t="s">
        <v>30</v>
      </c>
      <c r="C24" s="64"/>
      <c r="D24" s="65"/>
      <c r="E24" s="19">
        <f>+E25</f>
        <v>104626056.54000001</v>
      </c>
      <c r="F24" s="19">
        <f>F25</f>
        <v>22454334.390000001</v>
      </c>
      <c r="G24" s="19">
        <f t="shared" ref="G24:J24" si="2">G25</f>
        <v>127080390.93000001</v>
      </c>
      <c r="H24" s="19">
        <f t="shared" si="2"/>
        <v>108624212.77</v>
      </c>
      <c r="I24" s="19">
        <f t="shared" si="2"/>
        <v>108624212.77</v>
      </c>
      <c r="J24" s="19">
        <f t="shared" si="2"/>
        <v>3998156.2299999893</v>
      </c>
    </row>
    <row r="25" spans="1:10" ht="12" customHeight="1" x14ac:dyDescent="0.25">
      <c r="A25" s="22"/>
      <c r="B25" s="75" t="s">
        <v>31</v>
      </c>
      <c r="C25" s="64"/>
      <c r="D25" s="65"/>
      <c r="E25" s="19">
        <v>104626056.54000001</v>
      </c>
      <c r="F25" s="19">
        <v>22454334.390000001</v>
      </c>
      <c r="G25" s="19">
        <f>E25+F25</f>
        <v>127080390.93000001</v>
      </c>
      <c r="H25" s="21">
        <v>108624212.77</v>
      </c>
      <c r="I25" s="21">
        <v>108624212.77</v>
      </c>
      <c r="J25" s="19">
        <f>I25-E25</f>
        <v>3998156.2299999893</v>
      </c>
    </row>
    <row r="26" spans="1:10" ht="12" customHeight="1" x14ac:dyDescent="0.2">
      <c r="A26" s="15"/>
      <c r="B26" s="75" t="s">
        <v>32</v>
      </c>
      <c r="C26" s="64"/>
      <c r="D26" s="65"/>
      <c r="E26" s="19">
        <v>0</v>
      </c>
      <c r="F26" s="19">
        <v>0</v>
      </c>
      <c r="G26" s="19">
        <f t="shared" si="0"/>
        <v>0</v>
      </c>
      <c r="H26" s="19">
        <v>0</v>
      </c>
      <c r="I26" s="19">
        <v>0</v>
      </c>
      <c r="J26" s="19">
        <f t="shared" si="1"/>
        <v>0</v>
      </c>
    </row>
    <row r="27" spans="1:10" ht="12" customHeight="1" x14ac:dyDescent="0.2">
      <c r="A27" s="15"/>
      <c r="B27" s="23"/>
      <c r="C27" s="24"/>
      <c r="D27" s="25"/>
      <c r="E27" s="19"/>
      <c r="F27" s="19"/>
      <c r="G27" s="19">
        <f t="shared" si="0"/>
        <v>0</v>
      </c>
      <c r="H27" s="19"/>
      <c r="I27" s="19"/>
      <c r="J27" s="19">
        <f t="shared" si="1"/>
        <v>0</v>
      </c>
    </row>
    <row r="28" spans="1:10" ht="12" customHeight="1" x14ac:dyDescent="0.2">
      <c r="A28" s="3"/>
      <c r="B28" s="26"/>
      <c r="C28" s="27"/>
      <c r="D28" s="28" t="s">
        <v>33</v>
      </c>
      <c r="E28" s="19">
        <f>+E15+E18+E24</f>
        <v>113673322.54000001</v>
      </c>
      <c r="F28" s="19">
        <f>F15+F18+F24+F21</f>
        <v>141253383.61999997</v>
      </c>
      <c r="G28" s="19">
        <f t="shared" ref="G28:I28" si="3">+G15+G18+G21+G24</f>
        <v>254926706.16</v>
      </c>
      <c r="H28" s="19">
        <f t="shared" si="3"/>
        <v>173715416.44999999</v>
      </c>
      <c r="I28" s="19">
        <f t="shared" si="3"/>
        <v>173715389.44999999</v>
      </c>
      <c r="J28" s="29">
        <f>+J15+J18+J21+J24</f>
        <v>60042066.909999989</v>
      </c>
    </row>
    <row r="29" spans="1:10" ht="12" customHeight="1" x14ac:dyDescent="0.2">
      <c r="A29" s="15"/>
      <c r="B29" s="30"/>
      <c r="C29" s="30"/>
      <c r="D29" s="30"/>
      <c r="E29" s="31"/>
      <c r="F29" s="31"/>
      <c r="G29" s="31"/>
      <c r="H29" s="76" t="s">
        <v>34</v>
      </c>
      <c r="I29" s="77"/>
      <c r="J29" s="32">
        <f>+J15+J18+J21+J24</f>
        <v>60042066.909999989</v>
      </c>
    </row>
    <row r="30" spans="1:10" ht="12" customHeight="1" x14ac:dyDescent="0.2">
      <c r="A30" s="3"/>
      <c r="B30" s="3"/>
      <c r="C30" s="3"/>
      <c r="D30" s="3"/>
      <c r="E30" s="11"/>
      <c r="F30" s="11"/>
      <c r="G30" s="11"/>
      <c r="H30" s="11"/>
      <c r="I30" s="11"/>
      <c r="J30" s="11"/>
    </row>
    <row r="31" spans="1:10" ht="12" customHeight="1" x14ac:dyDescent="0.2">
      <c r="A31" s="3"/>
      <c r="B31" s="74" t="s">
        <v>35</v>
      </c>
      <c r="C31" s="74"/>
      <c r="D31" s="74"/>
      <c r="E31" s="78" t="s">
        <v>6</v>
      </c>
      <c r="F31" s="78"/>
      <c r="G31" s="78"/>
      <c r="H31" s="78"/>
      <c r="I31" s="78"/>
      <c r="J31" s="74" t="s">
        <v>7</v>
      </c>
    </row>
    <row r="32" spans="1:10" ht="25.5" x14ac:dyDescent="0.2">
      <c r="A32" s="3"/>
      <c r="B32" s="74"/>
      <c r="C32" s="74"/>
      <c r="D32" s="74"/>
      <c r="E32" s="13" t="s">
        <v>8</v>
      </c>
      <c r="F32" s="14" t="s">
        <v>9</v>
      </c>
      <c r="G32" s="13" t="s">
        <v>10</v>
      </c>
      <c r="H32" s="13" t="s">
        <v>11</v>
      </c>
      <c r="I32" s="13" t="s">
        <v>12</v>
      </c>
      <c r="J32" s="74"/>
    </row>
    <row r="33" spans="1:10" ht="12" customHeight="1" x14ac:dyDescent="0.2">
      <c r="A33" s="3"/>
      <c r="B33" s="74"/>
      <c r="C33" s="74"/>
      <c r="D33" s="74"/>
      <c r="E33" s="13" t="s">
        <v>13</v>
      </c>
      <c r="F33" s="13" t="s">
        <v>14</v>
      </c>
      <c r="G33" s="13" t="s">
        <v>15</v>
      </c>
      <c r="H33" s="13" t="s">
        <v>16</v>
      </c>
      <c r="I33" s="13" t="s">
        <v>17</v>
      </c>
      <c r="J33" s="13" t="s">
        <v>18</v>
      </c>
    </row>
    <row r="34" spans="1:10" ht="12" customHeight="1" x14ac:dyDescent="0.2">
      <c r="A34" s="15"/>
      <c r="B34" s="16"/>
      <c r="C34" s="17"/>
      <c r="D34" s="18"/>
      <c r="E34" s="33"/>
      <c r="F34" s="33"/>
      <c r="G34" s="33"/>
      <c r="H34" s="33"/>
      <c r="I34" s="33"/>
      <c r="J34" s="33"/>
    </row>
    <row r="35" spans="1:10" ht="12" customHeight="1" x14ac:dyDescent="0.2">
      <c r="A35" s="15"/>
      <c r="B35" s="71" t="s">
        <v>36</v>
      </c>
      <c r="C35" s="72"/>
      <c r="D35" s="73"/>
      <c r="E35" s="34">
        <f>+E36+E37+E38+E40+E43+E45+E46+E49</f>
        <v>113673322.54000001</v>
      </c>
      <c r="F35" s="34">
        <f>+F40+F43+F46+F49+F59</f>
        <v>141253383.61999997</v>
      </c>
      <c r="G35" s="34">
        <f t="shared" ref="G35:J35" si="4">+G40+G43+G46+G49+G59</f>
        <v>254926706.16</v>
      </c>
      <c r="H35" s="34">
        <f t="shared" si="4"/>
        <v>173715416.44999999</v>
      </c>
      <c r="I35" s="34">
        <f t="shared" si="4"/>
        <v>173715416.44999999</v>
      </c>
      <c r="J35" s="34">
        <f t="shared" si="4"/>
        <v>60042093.909999989</v>
      </c>
    </row>
    <row r="36" spans="1:10" ht="12" customHeight="1" x14ac:dyDescent="0.2">
      <c r="A36" s="15"/>
      <c r="B36" s="35"/>
      <c r="C36" s="64" t="s">
        <v>19</v>
      </c>
      <c r="D36" s="65"/>
      <c r="E36" s="36">
        <v>0</v>
      </c>
      <c r="F36" s="19">
        <v>0</v>
      </c>
      <c r="G36" s="19">
        <f>+E36+F36</f>
        <v>0</v>
      </c>
      <c r="H36" s="19">
        <v>0</v>
      </c>
      <c r="I36" s="19">
        <v>0</v>
      </c>
      <c r="J36" s="19">
        <f>+I36-E36</f>
        <v>0</v>
      </c>
    </row>
    <row r="37" spans="1:10" ht="12" customHeight="1" x14ac:dyDescent="0.2">
      <c r="A37" s="15"/>
      <c r="B37" s="37"/>
      <c r="C37" s="64" t="s">
        <v>20</v>
      </c>
      <c r="D37" s="65"/>
      <c r="E37" s="19">
        <v>0</v>
      </c>
      <c r="F37" s="19">
        <v>0</v>
      </c>
      <c r="G37" s="19">
        <f>+E37+F37</f>
        <v>0</v>
      </c>
      <c r="H37" s="19">
        <v>0</v>
      </c>
      <c r="I37" s="19">
        <v>0</v>
      </c>
      <c r="J37" s="19">
        <f t="shared" ref="J37:J61" si="5">+I37-E37</f>
        <v>0</v>
      </c>
    </row>
    <row r="38" spans="1:10" ht="12" customHeight="1" x14ac:dyDescent="0.2">
      <c r="A38" s="15"/>
      <c r="B38" s="37"/>
      <c r="C38" s="64" t="s">
        <v>21</v>
      </c>
      <c r="D38" s="65"/>
      <c r="E38" s="19">
        <v>0</v>
      </c>
      <c r="F38" s="19">
        <v>0</v>
      </c>
      <c r="G38" s="19">
        <f>+E38+F38</f>
        <v>0</v>
      </c>
      <c r="H38" s="19">
        <v>0</v>
      </c>
      <c r="I38" s="19">
        <v>0</v>
      </c>
      <c r="J38" s="19">
        <f t="shared" si="5"/>
        <v>0</v>
      </c>
    </row>
    <row r="39" spans="1:10" ht="12" customHeight="1" x14ac:dyDescent="0.2">
      <c r="A39" s="15"/>
      <c r="B39" s="37"/>
      <c r="C39" s="64" t="s">
        <v>22</v>
      </c>
      <c r="D39" s="65"/>
      <c r="E39" s="19">
        <v>0</v>
      </c>
      <c r="F39" s="19">
        <v>0</v>
      </c>
      <c r="G39" s="19">
        <f>+E39+F39</f>
        <v>0</v>
      </c>
      <c r="H39" s="19">
        <v>0</v>
      </c>
      <c r="I39" s="19">
        <v>0</v>
      </c>
      <c r="J39" s="19">
        <f t="shared" si="5"/>
        <v>0</v>
      </c>
    </row>
    <row r="40" spans="1:10" ht="12" customHeight="1" x14ac:dyDescent="0.2">
      <c r="A40" s="15"/>
      <c r="B40" s="37"/>
      <c r="C40" s="64" t="s">
        <v>23</v>
      </c>
      <c r="D40" s="65"/>
      <c r="E40" s="19">
        <f>+E41</f>
        <v>9047266</v>
      </c>
      <c r="F40" s="19">
        <f>+F41</f>
        <v>18762331.550000001</v>
      </c>
      <c r="G40" s="19">
        <f>+E40+F40</f>
        <v>27809597.550000001</v>
      </c>
      <c r="H40" s="19">
        <f>+H41+H42</f>
        <v>13465187.720000001</v>
      </c>
      <c r="I40" s="19">
        <f>+I41+I42</f>
        <v>13465187.720000001</v>
      </c>
      <c r="J40" s="19">
        <f>+I40-E40</f>
        <v>4417921.7200000007</v>
      </c>
    </row>
    <row r="41" spans="1:10" ht="12" customHeight="1" x14ac:dyDescent="0.2">
      <c r="A41" s="15"/>
      <c r="B41" s="20"/>
      <c r="C41" s="38"/>
      <c r="D41" s="39" t="s">
        <v>24</v>
      </c>
      <c r="E41" s="19">
        <v>9047266</v>
      </c>
      <c r="F41" s="19">
        <v>18762331.550000001</v>
      </c>
      <c r="G41" s="19">
        <f>E41+F41</f>
        <v>27809597.550000001</v>
      </c>
      <c r="H41" s="19">
        <v>13465187.720000001</v>
      </c>
      <c r="I41" s="19">
        <v>13465187.720000001</v>
      </c>
      <c r="J41" s="19">
        <f>I41-E41</f>
        <v>4417921.7200000007</v>
      </c>
    </row>
    <row r="42" spans="1:10" ht="12" customHeight="1" x14ac:dyDescent="0.2">
      <c r="A42" s="15"/>
      <c r="B42" s="20"/>
      <c r="C42" s="38"/>
      <c r="D42" s="39" t="s">
        <v>25</v>
      </c>
      <c r="E42" s="19">
        <v>0</v>
      </c>
      <c r="F42" s="19">
        <v>0</v>
      </c>
      <c r="G42" s="19">
        <f t="shared" ref="G42:G45" si="6">+E42+F42</f>
        <v>0</v>
      </c>
      <c r="H42" s="19">
        <v>0</v>
      </c>
      <c r="I42" s="19">
        <v>0</v>
      </c>
      <c r="J42" s="19">
        <f t="shared" si="5"/>
        <v>0</v>
      </c>
    </row>
    <row r="43" spans="1:10" ht="12" customHeight="1" x14ac:dyDescent="0.2">
      <c r="A43" s="15"/>
      <c r="B43" s="37"/>
      <c r="C43" s="64" t="s">
        <v>26</v>
      </c>
      <c r="D43" s="65"/>
      <c r="E43" s="19">
        <f>+E44</f>
        <v>0</v>
      </c>
      <c r="F43" s="19">
        <f>+F44</f>
        <v>97345791.829999998</v>
      </c>
      <c r="G43" s="19">
        <f t="shared" si="6"/>
        <v>97345791.829999998</v>
      </c>
      <c r="H43" s="19">
        <f>+H44</f>
        <v>50767630.149999999</v>
      </c>
      <c r="I43" s="19">
        <f>+I44</f>
        <v>50767630.149999999</v>
      </c>
      <c r="J43" s="19">
        <f>+I43-E43</f>
        <v>50767630.149999999</v>
      </c>
    </row>
    <row r="44" spans="1:10" ht="12" customHeight="1" x14ac:dyDescent="0.2">
      <c r="A44" s="15"/>
      <c r="B44" s="20"/>
      <c r="C44" s="38"/>
      <c r="D44" s="39" t="s">
        <v>24</v>
      </c>
      <c r="E44" s="19"/>
      <c r="F44" s="19">
        <v>97345791.829999998</v>
      </c>
      <c r="G44" s="19">
        <f>E44+F44</f>
        <v>97345791.829999998</v>
      </c>
      <c r="H44" s="19">
        <v>50767630.149999999</v>
      </c>
      <c r="I44" s="19">
        <v>50767630.149999999</v>
      </c>
      <c r="J44" s="19">
        <f>I44-E44</f>
        <v>50767630.149999999</v>
      </c>
    </row>
    <row r="45" spans="1:10" ht="12" customHeight="1" x14ac:dyDescent="0.2">
      <c r="A45" s="15"/>
      <c r="B45" s="20"/>
      <c r="C45" s="38"/>
      <c r="D45" s="39" t="s">
        <v>25</v>
      </c>
      <c r="E45" s="19">
        <v>0</v>
      </c>
      <c r="F45" s="19">
        <v>0</v>
      </c>
      <c r="G45" s="19">
        <f t="shared" si="6"/>
        <v>0</v>
      </c>
      <c r="H45" s="19">
        <v>0</v>
      </c>
      <c r="I45" s="19">
        <v>0</v>
      </c>
      <c r="J45" s="19">
        <f t="shared" si="5"/>
        <v>0</v>
      </c>
    </row>
    <row r="46" spans="1:10" ht="18.75" customHeight="1" x14ac:dyDescent="0.2">
      <c r="A46" s="15"/>
      <c r="B46" s="20"/>
      <c r="C46" s="38"/>
      <c r="D46" s="39" t="s">
        <v>37</v>
      </c>
      <c r="E46" s="19">
        <v>0</v>
      </c>
      <c r="F46" s="19"/>
      <c r="G46" s="19">
        <f>+E46+F46</f>
        <v>0</v>
      </c>
      <c r="H46" s="19"/>
      <c r="I46" s="19"/>
      <c r="J46" s="19">
        <f t="shared" si="5"/>
        <v>0</v>
      </c>
    </row>
    <row r="47" spans="1:10" ht="12" customHeight="1" x14ac:dyDescent="0.2">
      <c r="A47" s="15"/>
      <c r="B47" s="20"/>
      <c r="C47" s="38"/>
      <c r="D47" s="39" t="s">
        <v>38</v>
      </c>
      <c r="E47" s="19"/>
      <c r="F47" s="19"/>
      <c r="G47" s="19"/>
      <c r="H47" s="19"/>
      <c r="I47" s="19"/>
      <c r="J47" s="19">
        <f t="shared" si="5"/>
        <v>0</v>
      </c>
    </row>
    <row r="48" spans="1:10" ht="12" customHeight="1" x14ac:dyDescent="0.25">
      <c r="A48" s="15"/>
      <c r="B48" s="37"/>
      <c r="C48" s="64" t="s">
        <v>30</v>
      </c>
      <c r="D48" s="65"/>
      <c r="E48" s="19">
        <f>+E49</f>
        <v>104626056.54000001</v>
      </c>
      <c r="F48" s="19">
        <f>+F49</f>
        <v>22454334.390000001</v>
      </c>
      <c r="G48" s="19">
        <f>+E48+F48</f>
        <v>127080390.93000001</v>
      </c>
      <c r="H48" s="21">
        <f>+H49</f>
        <v>108624212.77</v>
      </c>
      <c r="I48" s="40">
        <f>+I49</f>
        <v>108624212.77</v>
      </c>
      <c r="J48" s="19">
        <f t="shared" si="5"/>
        <v>3998156.2299999893</v>
      </c>
    </row>
    <row r="49" spans="1:11" ht="12" customHeight="1" x14ac:dyDescent="0.25">
      <c r="A49" s="15"/>
      <c r="B49" s="37"/>
      <c r="C49" s="64" t="s">
        <v>31</v>
      </c>
      <c r="D49" s="65"/>
      <c r="E49" s="19">
        <v>104626056.54000001</v>
      </c>
      <c r="F49" s="19">
        <v>22454334.390000001</v>
      </c>
      <c r="G49" s="19">
        <f>+E49+F49</f>
        <v>127080390.93000001</v>
      </c>
      <c r="H49" s="21">
        <v>108624212.77</v>
      </c>
      <c r="I49" s="21">
        <v>108624212.77</v>
      </c>
      <c r="J49" s="19">
        <f t="shared" si="5"/>
        <v>3998156.2299999893</v>
      </c>
    </row>
    <row r="50" spans="1:11" ht="12" customHeight="1" x14ac:dyDescent="0.2">
      <c r="A50" s="15"/>
      <c r="B50" s="37"/>
      <c r="C50" s="38"/>
      <c r="D50" s="39"/>
      <c r="E50" s="19"/>
      <c r="F50" s="19"/>
      <c r="G50" s="19"/>
      <c r="H50" s="19"/>
      <c r="I50" s="19"/>
      <c r="J50" s="19">
        <f t="shared" si="5"/>
        <v>0</v>
      </c>
    </row>
    <row r="51" spans="1:11" s="47" customFormat="1" ht="12" customHeight="1" x14ac:dyDescent="0.2">
      <c r="A51" s="3"/>
      <c r="B51" s="42" t="s">
        <v>39</v>
      </c>
      <c r="C51" s="43"/>
      <c r="D51" s="44"/>
      <c r="E51" s="45">
        <f>+E52+E53+E54</f>
        <v>0</v>
      </c>
      <c r="F51" s="45">
        <f>+F52+F53+F54</f>
        <v>0</v>
      </c>
      <c r="G51" s="34">
        <f>+E51+F51</f>
        <v>0</v>
      </c>
      <c r="H51" s="45">
        <f>+H52+H53+H54</f>
        <v>0</v>
      </c>
      <c r="I51" s="45">
        <f>+I52+I53+I54</f>
        <v>0</v>
      </c>
      <c r="J51" s="19">
        <f t="shared" si="5"/>
        <v>0</v>
      </c>
      <c r="K51" s="46"/>
    </row>
    <row r="52" spans="1:11" ht="12" customHeight="1" x14ac:dyDescent="0.2">
      <c r="A52" s="15"/>
      <c r="B52" s="48"/>
      <c r="C52" s="49" t="s">
        <v>20</v>
      </c>
      <c r="D52" s="50"/>
      <c r="E52" s="34">
        <v>0</v>
      </c>
      <c r="F52" s="19">
        <v>0</v>
      </c>
      <c r="G52" s="19">
        <f>+E52+F52</f>
        <v>0</v>
      </c>
      <c r="H52" s="34">
        <v>0</v>
      </c>
      <c r="I52" s="34">
        <v>0</v>
      </c>
      <c r="J52" s="19">
        <f t="shared" si="5"/>
        <v>0</v>
      </c>
    </row>
    <row r="53" spans="1:11" ht="12" customHeight="1" x14ac:dyDescent="0.2">
      <c r="A53" s="15"/>
      <c r="B53" s="48"/>
      <c r="C53" s="49" t="s">
        <v>29</v>
      </c>
      <c r="D53" s="50"/>
      <c r="E53" s="34">
        <v>0</v>
      </c>
      <c r="F53" s="19">
        <v>0</v>
      </c>
      <c r="G53" s="19">
        <f>+E53+F53</f>
        <v>0</v>
      </c>
      <c r="H53" s="34">
        <v>0</v>
      </c>
      <c r="I53" s="34">
        <v>0</v>
      </c>
      <c r="J53" s="19">
        <f t="shared" si="5"/>
        <v>0</v>
      </c>
    </row>
    <row r="54" spans="1:11" ht="12" customHeight="1" x14ac:dyDescent="0.2">
      <c r="A54" s="15"/>
      <c r="B54" s="48"/>
      <c r="C54" s="49" t="s">
        <v>40</v>
      </c>
      <c r="D54" s="50"/>
      <c r="E54" s="19">
        <v>0</v>
      </c>
      <c r="F54" s="19"/>
      <c r="G54" s="19">
        <v>0</v>
      </c>
      <c r="H54" s="19">
        <v>0</v>
      </c>
      <c r="I54" s="19">
        <v>0</v>
      </c>
      <c r="J54" s="19">
        <f t="shared" si="5"/>
        <v>0</v>
      </c>
    </row>
    <row r="55" spans="1:11" ht="12" customHeight="1" x14ac:dyDescent="0.2">
      <c r="A55" s="15"/>
      <c r="B55" s="48"/>
      <c r="C55" s="49"/>
      <c r="D55" s="50"/>
      <c r="E55" s="34"/>
      <c r="F55" s="34"/>
      <c r="G55" s="34"/>
      <c r="H55" s="34"/>
      <c r="I55" s="34"/>
      <c r="J55" s="19">
        <f t="shared" si="5"/>
        <v>0</v>
      </c>
    </row>
    <row r="56" spans="1:11" ht="12" customHeight="1" x14ac:dyDescent="0.2">
      <c r="A56" s="15"/>
      <c r="B56" s="71" t="s">
        <v>41</v>
      </c>
      <c r="C56" s="72"/>
      <c r="D56" s="73"/>
      <c r="E56" s="19">
        <f>+E57</f>
        <v>0</v>
      </c>
      <c r="F56" s="19">
        <v>0</v>
      </c>
      <c r="G56" s="19">
        <f>+E56+F56</f>
        <v>0</v>
      </c>
      <c r="H56" s="19">
        <v>0</v>
      </c>
      <c r="I56" s="19">
        <v>0</v>
      </c>
      <c r="J56" s="19">
        <f t="shared" si="5"/>
        <v>0</v>
      </c>
    </row>
    <row r="57" spans="1:11" ht="12" customHeight="1" x14ac:dyDescent="0.2">
      <c r="A57" s="15"/>
      <c r="B57" s="51"/>
      <c r="C57" s="64" t="s">
        <v>42</v>
      </c>
      <c r="D57" s="65"/>
      <c r="E57" s="19">
        <v>0</v>
      </c>
      <c r="F57" s="19">
        <v>0</v>
      </c>
      <c r="G57" s="19">
        <f>+E57+F57</f>
        <v>0</v>
      </c>
      <c r="H57" s="19">
        <v>0</v>
      </c>
      <c r="I57" s="19">
        <v>0</v>
      </c>
      <c r="J57" s="19">
        <f t="shared" si="5"/>
        <v>0</v>
      </c>
    </row>
    <row r="58" spans="1:11" ht="12" customHeight="1" x14ac:dyDescent="0.2">
      <c r="A58" s="15"/>
      <c r="B58" s="51"/>
      <c r="C58" s="38"/>
      <c r="D58" s="39"/>
      <c r="E58" s="19"/>
      <c r="F58" s="19"/>
      <c r="G58" s="19"/>
      <c r="H58" s="19"/>
      <c r="I58" s="19"/>
      <c r="J58" s="19">
        <f t="shared" si="5"/>
        <v>0</v>
      </c>
    </row>
    <row r="59" spans="1:11" ht="12" customHeight="1" x14ac:dyDescent="0.2">
      <c r="A59" s="15"/>
      <c r="B59" s="52" t="s">
        <v>43</v>
      </c>
      <c r="C59" s="38"/>
      <c r="D59" s="39"/>
      <c r="E59" s="34">
        <f>+E60</f>
        <v>0</v>
      </c>
      <c r="F59" s="34">
        <f t="shared" ref="F59:J59" si="7">+F60</f>
        <v>2690925.85</v>
      </c>
      <c r="G59" s="34">
        <f t="shared" si="7"/>
        <v>2690925.85</v>
      </c>
      <c r="H59" s="34">
        <f>+H60</f>
        <v>858385.81</v>
      </c>
      <c r="I59" s="34">
        <f t="shared" si="7"/>
        <v>858385.81</v>
      </c>
      <c r="J59" s="34">
        <f t="shared" si="7"/>
        <v>858385.81</v>
      </c>
    </row>
    <row r="60" spans="1:11" ht="12" customHeight="1" x14ac:dyDescent="0.2">
      <c r="A60" s="15"/>
      <c r="B60" s="53"/>
      <c r="C60" s="64" t="s">
        <v>26</v>
      </c>
      <c r="D60" s="65"/>
      <c r="E60" s="19">
        <f>+E61</f>
        <v>0</v>
      </c>
      <c r="F60" s="19">
        <v>2690925.85</v>
      </c>
      <c r="G60" s="19">
        <f>+E60+F60</f>
        <v>2690925.85</v>
      </c>
      <c r="H60" s="19">
        <v>858385.81</v>
      </c>
      <c r="I60" s="19">
        <v>858385.81</v>
      </c>
      <c r="J60" s="19">
        <f t="shared" si="5"/>
        <v>858385.81</v>
      </c>
    </row>
    <row r="61" spans="1:11" ht="12" customHeight="1" x14ac:dyDescent="0.2">
      <c r="A61" s="15"/>
      <c r="B61" s="53"/>
      <c r="C61" s="64" t="s">
        <v>37</v>
      </c>
      <c r="D61" s="65"/>
      <c r="E61" s="19">
        <v>0</v>
      </c>
      <c r="F61" s="19">
        <v>2290925.85</v>
      </c>
      <c r="G61" s="19">
        <v>2290925.85</v>
      </c>
      <c r="H61" s="19">
        <v>28415.9</v>
      </c>
      <c r="I61" s="19">
        <v>28415.9</v>
      </c>
      <c r="J61" s="19">
        <f t="shared" si="5"/>
        <v>28415.9</v>
      </c>
    </row>
    <row r="62" spans="1:11" ht="12" customHeight="1" x14ac:dyDescent="0.2">
      <c r="A62" s="15"/>
      <c r="B62" s="51"/>
      <c r="C62" s="64" t="s">
        <v>38</v>
      </c>
      <c r="D62" s="65"/>
      <c r="E62" s="54"/>
      <c r="F62" s="19"/>
      <c r="G62" s="19"/>
      <c r="H62" s="19"/>
      <c r="I62" s="19"/>
      <c r="J62" s="19"/>
    </row>
    <row r="63" spans="1:11" ht="12" customHeight="1" x14ac:dyDescent="0.2">
      <c r="A63" s="15"/>
      <c r="B63" s="51"/>
      <c r="C63" s="38"/>
      <c r="D63" s="39"/>
      <c r="E63" s="54"/>
      <c r="F63" s="19"/>
      <c r="G63" s="19"/>
      <c r="H63" s="19"/>
      <c r="I63" s="19"/>
      <c r="J63" s="19"/>
    </row>
    <row r="64" spans="1:11" ht="12" customHeight="1" x14ac:dyDescent="0.2">
      <c r="A64" s="3"/>
      <c r="B64" s="55"/>
      <c r="C64" s="56"/>
      <c r="D64" s="57" t="s">
        <v>33</v>
      </c>
      <c r="E64" s="58">
        <f>+E51+E35+E59</f>
        <v>113673322.54000001</v>
      </c>
      <c r="F64" s="58">
        <f>+F40+F43+F46+F49+F59</f>
        <v>141253383.61999997</v>
      </c>
      <c r="G64" s="58">
        <f>+G40+G43+G46+G49+G59</f>
        <v>254926706.16</v>
      </c>
      <c r="H64" s="58">
        <f>+H40+H43+H46+H49+H59</f>
        <v>173715416.44999999</v>
      </c>
      <c r="I64" s="58">
        <f>+I40+I43+I46+I49+I59</f>
        <v>173715416.44999999</v>
      </c>
      <c r="J64" s="66">
        <f>+I64-E64</f>
        <v>60042093.909999982</v>
      </c>
    </row>
    <row r="65" spans="1:11" x14ac:dyDescent="0.2">
      <c r="A65" s="15"/>
      <c r="B65" s="59" t="s">
        <v>44</v>
      </c>
      <c r="C65" s="60"/>
      <c r="D65" s="60"/>
      <c r="E65" s="60"/>
      <c r="F65" s="61"/>
      <c r="G65" s="61"/>
      <c r="H65" s="68" t="s">
        <v>34</v>
      </c>
      <c r="I65" s="69"/>
      <c r="J65" s="67" t="e">
        <f>SUM(J43+J44+J45+J46+J47+J50+J55+J56+J57+#REF!)</f>
        <v>#REF!</v>
      </c>
    </row>
    <row r="66" spans="1:11" x14ac:dyDescent="0.2">
      <c r="A66" s="15"/>
      <c r="B66" s="70"/>
      <c r="C66" s="70"/>
      <c r="D66" s="70"/>
      <c r="E66" s="70"/>
      <c r="F66" s="70"/>
      <c r="G66" s="70"/>
      <c r="H66" s="70"/>
      <c r="I66" s="70"/>
      <c r="J66" s="70"/>
    </row>
    <row r="67" spans="1:11" x14ac:dyDescent="0.2">
      <c r="B67" s="59" t="s">
        <v>45</v>
      </c>
      <c r="C67" s="59"/>
      <c r="D67" s="59"/>
      <c r="E67" s="59"/>
      <c r="F67" s="59"/>
      <c r="G67" s="59"/>
      <c r="H67" s="59"/>
      <c r="I67" s="59"/>
      <c r="J67" s="59"/>
    </row>
    <row r="68" spans="1:11" x14ac:dyDescent="0.2">
      <c r="B68" s="1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B69" s="1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C70" s="80"/>
      <c r="D70" s="80"/>
      <c r="E70" s="80"/>
      <c r="F70" s="81"/>
      <c r="G70" s="80"/>
      <c r="H70" s="80"/>
      <c r="I70" s="80"/>
      <c r="J70" s="80"/>
      <c r="K70" s="5"/>
    </row>
    <row r="71" spans="1:11" x14ac:dyDescent="0.2">
      <c r="C71" s="80"/>
      <c r="D71" s="80"/>
      <c r="E71" s="80"/>
      <c r="F71" s="80"/>
      <c r="G71" s="80"/>
      <c r="H71" s="80"/>
      <c r="I71" s="80"/>
      <c r="J71" s="80"/>
      <c r="K71" s="5"/>
    </row>
    <row r="72" spans="1:11" x14ac:dyDescent="0.2">
      <c r="C72" s="80"/>
      <c r="D72" s="82"/>
      <c r="E72" s="82"/>
      <c r="F72" s="62"/>
      <c r="G72" s="62"/>
      <c r="H72" s="83"/>
      <c r="I72" s="83"/>
      <c r="J72" s="83"/>
      <c r="K72" s="83"/>
    </row>
    <row r="73" spans="1:11" ht="12" customHeight="1" x14ac:dyDescent="0.2">
      <c r="C73" s="80"/>
      <c r="D73" s="82"/>
      <c r="E73" s="82"/>
      <c r="F73" s="63"/>
      <c r="G73" s="63"/>
      <c r="H73" s="83"/>
      <c r="I73" s="83"/>
      <c r="J73" s="83"/>
      <c r="K73" s="83"/>
    </row>
  </sheetData>
  <mergeCells count="45">
    <mergeCell ref="B1:J1"/>
    <mergeCell ref="D2:J2"/>
    <mergeCell ref="B3:J3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23:D23"/>
    <mergeCell ref="B24:D24"/>
    <mergeCell ref="B25:D25"/>
    <mergeCell ref="B26:D26"/>
    <mergeCell ref="H29:I29"/>
    <mergeCell ref="C57:D57"/>
    <mergeCell ref="J31:J32"/>
    <mergeCell ref="B35:D35"/>
    <mergeCell ref="C36:D36"/>
    <mergeCell ref="C37:D37"/>
    <mergeCell ref="C38:D38"/>
    <mergeCell ref="C39:D39"/>
    <mergeCell ref="B31:D33"/>
    <mergeCell ref="E31:I31"/>
    <mergeCell ref="C40:D40"/>
    <mergeCell ref="C43:D43"/>
    <mergeCell ref="C48:D48"/>
    <mergeCell ref="C49:D49"/>
    <mergeCell ref="B56:D56"/>
    <mergeCell ref="H72:K72"/>
    <mergeCell ref="H73:K73"/>
    <mergeCell ref="C60:D60"/>
    <mergeCell ref="C61:D61"/>
    <mergeCell ref="C62:D62"/>
    <mergeCell ref="J64:J65"/>
    <mergeCell ref="H65:I65"/>
    <mergeCell ref="B66:J66"/>
  </mergeCells>
  <pageMargins left="0.7" right="0.7" top="0.37" bottom="0.75" header="0.3" footer="0.3"/>
  <pageSetup scale="60" orientation="landscape" r:id="rId1"/>
  <headerFooter>
    <oddFooter>&amp;CInformación Financiera / 27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cp:lastPrinted>2017-10-09T18:21:35Z</cp:lastPrinted>
  <dcterms:created xsi:type="dcterms:W3CDTF">2017-07-13T18:26:30Z</dcterms:created>
  <dcterms:modified xsi:type="dcterms:W3CDTF">2017-10-09T18:21:54Z</dcterms:modified>
</cp:coreProperties>
</file>