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7" i="1"/>
  <c r="D47" i="1"/>
  <c r="F47" i="1" s="1"/>
  <c r="K47" i="1" s="1"/>
  <c r="F46" i="1"/>
  <c r="J45" i="1"/>
  <c r="I45" i="1"/>
  <c r="H45" i="1"/>
  <c r="G45" i="1"/>
  <c r="E45" i="1"/>
  <c r="D45" i="1"/>
  <c r="F45" i="1" s="1"/>
  <c r="K45" i="1" s="1"/>
  <c r="F44" i="1"/>
  <c r="F43" i="1"/>
  <c r="F42" i="1"/>
  <c r="F41" i="1"/>
  <c r="F40" i="1"/>
  <c r="F39" i="1"/>
  <c r="J38" i="1"/>
  <c r="I38" i="1"/>
  <c r="H38" i="1"/>
  <c r="G38" i="1"/>
  <c r="F38" i="1"/>
  <c r="K38" i="1" s="1"/>
  <c r="E38" i="1"/>
  <c r="D38" i="1"/>
  <c r="F37" i="1"/>
  <c r="F36" i="1"/>
  <c r="J35" i="1"/>
  <c r="I35" i="1"/>
  <c r="H35" i="1"/>
  <c r="G35" i="1"/>
  <c r="E35" i="1"/>
  <c r="D35" i="1"/>
  <c r="F35" i="1" s="1"/>
  <c r="K35" i="1" s="1"/>
  <c r="F34" i="1"/>
  <c r="F33" i="1"/>
  <c r="F32" i="1"/>
  <c r="F31" i="1"/>
  <c r="F30" i="1"/>
  <c r="F29" i="1"/>
  <c r="F28" i="1"/>
  <c r="F27" i="1"/>
  <c r="F26" i="1"/>
  <c r="J25" i="1"/>
  <c r="I25" i="1"/>
  <c r="H25" i="1"/>
  <c r="G25" i="1"/>
  <c r="E25" i="1"/>
  <c r="F25" i="1" s="1"/>
  <c r="K25" i="1" s="1"/>
  <c r="D25" i="1"/>
  <c r="F24" i="1"/>
  <c r="F23" i="1"/>
  <c r="F22" i="1"/>
  <c r="F21" i="1"/>
  <c r="F20" i="1"/>
  <c r="F19" i="1"/>
  <c r="F18" i="1"/>
  <c r="F16" i="1" s="1"/>
  <c r="K16" i="1" s="1"/>
  <c r="F17" i="1"/>
  <c r="J16" i="1"/>
  <c r="I16" i="1"/>
  <c r="H16" i="1"/>
  <c r="G16" i="1"/>
  <c r="E16" i="1"/>
  <c r="D16" i="1"/>
  <c r="D49" i="1" s="1"/>
  <c r="F15" i="1"/>
  <c r="F14" i="1"/>
  <c r="F13" i="1"/>
  <c r="F12" i="1"/>
  <c r="F11" i="1"/>
  <c r="K10" i="1"/>
  <c r="K49" i="1" s="1"/>
  <c r="J10" i="1"/>
  <c r="J49" i="1" s="1"/>
  <c r="I10" i="1"/>
  <c r="I49" i="1" s="1"/>
  <c r="H10" i="1"/>
  <c r="H49" i="1" s="1"/>
  <c r="G10" i="1"/>
  <c r="G49" i="1" s="1"/>
  <c r="F10" i="1"/>
  <c r="E10" i="1"/>
  <c r="E49" i="1" s="1"/>
  <c r="D10" i="1"/>
  <c r="F49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<sst xmlns="http://schemas.openxmlformats.org/spreadsheetml/2006/main" count="58" uniqueCount="58">
  <si>
    <t>ESTADO ANALÍTICO DEL EJERCICIO DEL PRESUPUESTO DE EGRESOS</t>
  </si>
  <si>
    <t>CLASIFICACIÓN POR OBJETO DEL GASTO (CAPÍTULO Y CONCEPTO)</t>
  </si>
  <si>
    <t>Del 1 de Enero al 30 de Septiembre de 2017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</si>
  <si>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</si>
  <si>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</si>
  <si>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</si>
  <si>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</si>
  <si>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</si>
  <si>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</si>
  <si>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</si>
  <si>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</si>
  <si>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</si>
  <si>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</si>
  <si>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</si>
  <si>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</si>
  <si>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</si>
  <si>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</si>
  <si>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</si>
  <si>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</si>
  <si>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</si>
  <si>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</si>
  <si>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</si>
  <si>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</si>
  <si>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</si>
  <si>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</si>
  <si>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</si>
  <si>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MATERIAS PRIMAS Y MATERIALES DE PRODUCCIÓN Y COMER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</si>
  <si>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</si>
  <si>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</si>
  <si>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</si>
  <si>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</si>
  <si>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</si>
  <si>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</si>
  <si>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</si>
  <si>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</si>
  <si>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</si>
  <si>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</si>
  <si>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</si>
  <si>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</si>
  <si>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</si>
  <si>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</si>
  <si>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</si>
  <si>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</si>
  <si>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AL RESTO DEL SECTOR PÚBLICO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</si>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</sst>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43" fontId="2" fillId="2" borderId="4" xfId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0" fillId="0" borderId="0" xfId="0" applyNumberFormat="1"/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5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0" borderId="0" xfId="0" applyFont="1" applyBorder="1"/>
    <xf numFmtId="0" fontId="9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workbookViewId="0">
      <selection activeCell="D66" sqref="D66"/>
    </sheetView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7.28515625" style="3" customWidth="1"/>
    <col min="5" max="5" width="15.28515625" style="3" customWidth="1"/>
    <col min="6" max="6" width="14.85546875" style="3" bestFit="1" customWidth="1"/>
    <col min="7" max="7" width="16.140625" style="3" customWidth="1"/>
    <col min="8" max="8" width="15.5703125" style="3" customWidth="1"/>
    <col min="9" max="9" width="15.7109375" style="3" customWidth="1"/>
    <col min="10" max="10" width="15.140625" style="3" customWidth="1"/>
    <col min="11" max="11" width="14.85546875" style="3" bestFit="1" customWidth="1"/>
    <col min="12" max="12" width="29.5703125" style="1" customWidth="1"/>
    <col min="13" max="16384" width="11.42578125" style="3"/>
  </cols>
  <sheetData>
    <row r="1" spans="2:12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2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2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2" s="1" customFormat="1" ht="6.75" customHeight="1" x14ac:dyDescent="0.2"/>
    <row r="5" spans="2:12" s="1" customFormat="1" ht="18" customHeight="1" x14ac:dyDescent="0.2">
      <c r="C5" s="4" t="s">
        <v>3</v>
      </c>
      <c r="D5" s="5" t="s">
        <v>4</v>
      </c>
      <c r="E5" s="5"/>
      <c r="F5" s="5"/>
      <c r="G5" s="5"/>
      <c r="H5" s="6"/>
      <c r="I5" s="6"/>
      <c r="J5" s="6"/>
    </row>
    <row r="6" spans="2:12" s="1" customFormat="1" ht="6.75" customHeight="1" x14ac:dyDescent="0.2"/>
    <row r="7" spans="2:12" x14ac:dyDescent="0.2">
      <c r="B7" s="7" t="s">
        <v>5</v>
      </c>
      <c r="C7" s="7"/>
      <c r="D7" s="8" t="s">
        <v>6</v>
      </c>
      <c r="E7" s="8"/>
      <c r="F7" s="8"/>
      <c r="G7" s="8"/>
      <c r="H7" s="8"/>
      <c r="I7" s="8"/>
      <c r="J7" s="8"/>
      <c r="K7" s="8" t="s">
        <v>7</v>
      </c>
    </row>
    <row r="8" spans="2:12" ht="25.5" x14ac:dyDescent="0.2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8"/>
    </row>
    <row r="9" spans="2:12" ht="11.25" customHeight="1" x14ac:dyDescent="0.2">
      <c r="B9" s="7"/>
      <c r="C9" s="7"/>
      <c r="D9" s="9">
        <v>1</v>
      </c>
      <c r="E9" s="9">
        <v>2</v>
      </c>
      <c r="F9" s="9" t="s">
        <v>15</v>
      </c>
      <c r="G9" s="9">
        <v>4</v>
      </c>
      <c r="H9" s="9">
        <v>5</v>
      </c>
      <c r="I9" s="9">
        <v>6</v>
      </c>
      <c r="J9" s="9">
        <v>7</v>
      </c>
      <c r="K9" s="9" t="s">
        <v>16</v>
      </c>
    </row>
    <row r="10" spans="2:12" x14ac:dyDescent="0.2">
      <c r="B10" s="10" t="s">
        <v>17</v>
      </c>
      <c r="C10" s="11"/>
      <c r="D10" s="12">
        <f>+D11+D12+D13+D14</f>
        <v>71968216.029999986</v>
      </c>
      <c r="E10" s="12">
        <f>SUM(E11:E15)</f>
        <v>52422066</v>
      </c>
      <c r="F10" s="12">
        <f>+F11+F12+F13+F14+F15</f>
        <v>124390282.03</v>
      </c>
      <c r="G10" s="13">
        <f>SUM(G11:G15)</f>
        <v>92379114.640000001</v>
      </c>
      <c r="H10" s="13">
        <f>SUM(H11:H15)</f>
        <v>92379114.640000001</v>
      </c>
      <c r="I10" s="13">
        <f>SUM(I11:I15)</f>
        <v>92379114.640000001</v>
      </c>
      <c r="J10" s="13">
        <f>SUM(J11:J15)</f>
        <v>92379114.640000001</v>
      </c>
      <c r="K10" s="13">
        <f>SUM(K11:K15)</f>
        <v>32011167.389999997</v>
      </c>
    </row>
    <row r="11" spans="2:12" ht="25.5" x14ac:dyDescent="0.25">
      <c r="B11" s="14"/>
      <c r="C11" s="15" t="s">
        <v>18</v>
      </c>
      <c r="D11" s="13">
        <v>45677414.619999997</v>
      </c>
      <c r="E11" s="16">
        <v>28694718</v>
      </c>
      <c r="F11" s="13">
        <f>+D11+E11</f>
        <v>74372132.620000005</v>
      </c>
      <c r="G11" s="13">
        <v>59631721.149999999</v>
      </c>
      <c r="H11" s="13">
        <v>59631721.149999999</v>
      </c>
      <c r="I11" s="13">
        <v>59631721.149999999</v>
      </c>
      <c r="J11" s="13">
        <v>59631721.149999999</v>
      </c>
      <c r="K11" s="13">
        <v>14740411.470000001</v>
      </c>
      <c r="L11" s="16"/>
    </row>
    <row r="12" spans="2:12" ht="15" x14ac:dyDescent="0.25">
      <c r="B12" s="14"/>
      <c r="C12" s="15" t="s">
        <v>19</v>
      </c>
      <c r="D12" s="13">
        <v>12525270.92</v>
      </c>
      <c r="E12" s="16">
        <v>12438502</v>
      </c>
      <c r="F12" s="13">
        <f t="shared" ref="F12:F15" si="0">+D12+E12</f>
        <v>24963772.920000002</v>
      </c>
      <c r="G12" s="13">
        <v>16261646.1</v>
      </c>
      <c r="H12" s="13">
        <v>16261646.1</v>
      </c>
      <c r="I12" s="13">
        <v>16261646.1</v>
      </c>
      <c r="J12" s="13">
        <v>16261646.1</v>
      </c>
      <c r="K12" s="13">
        <v>8702126.8200000003</v>
      </c>
      <c r="L12" s="16"/>
    </row>
    <row r="13" spans="2:12" ht="15" x14ac:dyDescent="0.25">
      <c r="B13" s="14"/>
      <c r="C13" s="15" t="s">
        <v>20</v>
      </c>
      <c r="D13" s="13">
        <v>11947550</v>
      </c>
      <c r="E13" s="16">
        <v>6821742</v>
      </c>
      <c r="F13" s="13">
        <f t="shared" si="0"/>
        <v>18769292</v>
      </c>
      <c r="G13" s="13">
        <v>13898540.779999999</v>
      </c>
      <c r="H13" s="13">
        <v>13898540.779999999</v>
      </c>
      <c r="I13" s="13">
        <v>13898540.779999999</v>
      </c>
      <c r="J13" s="13">
        <v>13898540.779999999</v>
      </c>
      <c r="K13" s="13">
        <v>4870751.22</v>
      </c>
      <c r="L13" s="16"/>
    </row>
    <row r="14" spans="2:12" ht="15" x14ac:dyDescent="0.25">
      <c r="B14" s="14"/>
      <c r="C14" s="15" t="s">
        <v>21</v>
      </c>
      <c r="D14" s="13">
        <v>1817980.49</v>
      </c>
      <c r="E14" s="16">
        <v>1699490</v>
      </c>
      <c r="F14" s="13">
        <f t="shared" si="0"/>
        <v>3517470.49</v>
      </c>
      <c r="G14" s="13">
        <v>2587206.61</v>
      </c>
      <c r="H14" s="13">
        <v>2587206.61</v>
      </c>
      <c r="I14" s="13">
        <v>2587206.61</v>
      </c>
      <c r="J14" s="13">
        <v>2587206.61</v>
      </c>
      <c r="K14" s="13">
        <v>930263.88</v>
      </c>
      <c r="L14" s="16"/>
    </row>
    <row r="15" spans="2:12" ht="15" x14ac:dyDescent="0.25">
      <c r="B15" s="14"/>
      <c r="C15" s="15" t="s">
        <v>22</v>
      </c>
      <c r="D15" s="13">
        <v>0</v>
      </c>
      <c r="E15" s="16">
        <v>2767614</v>
      </c>
      <c r="F15" s="13">
        <f t="shared" si="0"/>
        <v>2767614</v>
      </c>
      <c r="G15" s="13">
        <v>0</v>
      </c>
      <c r="H15" s="13">
        <v>0</v>
      </c>
      <c r="I15" s="13">
        <v>0</v>
      </c>
      <c r="J15" s="13">
        <v>0</v>
      </c>
      <c r="K15" s="13">
        <v>2767614</v>
      </c>
      <c r="L15" s="16"/>
    </row>
    <row r="16" spans="2:12" x14ac:dyDescent="0.2">
      <c r="B16" s="10" t="s">
        <v>23</v>
      </c>
      <c r="C16" s="11"/>
      <c r="D16" s="12">
        <f>+D17+D18+D19+D20+D21+D22+D23+D24</f>
        <v>5708181.9700000007</v>
      </c>
      <c r="E16" s="12">
        <f t="shared" ref="E16:J16" si="1">+E17+E18+E19+E20+E21+E22+E23+E24</f>
        <v>3320628.76</v>
      </c>
      <c r="F16" s="12">
        <f t="shared" si="1"/>
        <v>9028810.7300000004</v>
      </c>
      <c r="G16" s="12">
        <f t="shared" si="1"/>
        <v>4167141.8900000006</v>
      </c>
      <c r="H16" s="12">
        <f t="shared" si="1"/>
        <v>3104318.5300000003</v>
      </c>
      <c r="I16" s="12">
        <f t="shared" si="1"/>
        <v>3104318.5300000003</v>
      </c>
      <c r="J16" s="12">
        <f t="shared" si="1"/>
        <v>3104318.5300000003</v>
      </c>
      <c r="K16" s="12">
        <f>+F16-J16</f>
        <v>5924492.2000000002</v>
      </c>
    </row>
    <row r="17" spans="2:11" ht="15" x14ac:dyDescent="0.25">
      <c r="B17" s="14"/>
      <c r="C17" t="s">
        <v>24</v>
      </c>
      <c r="D17" s="13">
        <v>2006273.04</v>
      </c>
      <c r="E17" s="16">
        <v>1361881.05</v>
      </c>
      <c r="F17" s="13">
        <f>+D17+E17</f>
        <v>3368154.09</v>
      </c>
      <c r="G17" s="13">
        <v>2244717.64</v>
      </c>
      <c r="H17" s="13">
        <v>1242979.8799999999</v>
      </c>
      <c r="I17" s="13">
        <v>1242979.8799999999</v>
      </c>
      <c r="J17" s="13">
        <v>1242979.8799999999</v>
      </c>
      <c r="K17" s="13">
        <v>2125174.21</v>
      </c>
    </row>
    <row r="18" spans="2:11" ht="15" x14ac:dyDescent="0.25">
      <c r="B18" s="14"/>
      <c r="C18" t="s">
        <v>25</v>
      </c>
      <c r="D18" s="13">
        <v>206975.44</v>
      </c>
      <c r="E18" s="16">
        <v>19617.490000000002</v>
      </c>
      <c r="F18" s="13">
        <f t="shared" ref="F18:F24" si="2">+D18+E18</f>
        <v>226592.93</v>
      </c>
      <c r="G18" s="13">
        <v>107864.29</v>
      </c>
      <c r="H18" s="13">
        <v>107864.29</v>
      </c>
      <c r="I18" s="13">
        <v>107864.29</v>
      </c>
      <c r="J18" s="13">
        <v>107864.29</v>
      </c>
      <c r="K18" s="13">
        <v>118728.64</v>
      </c>
    </row>
    <row r="19" spans="2:11" ht="15" x14ac:dyDescent="0.25">
      <c r="B19" s="14"/>
      <c r="C19" t="s">
        <v>26</v>
      </c>
      <c r="D19" s="13">
        <v>3400</v>
      </c>
      <c r="E19" s="16">
        <v>2560</v>
      </c>
      <c r="F19" s="13">
        <f t="shared" si="2"/>
        <v>5960</v>
      </c>
      <c r="G19" s="13">
        <v>1000</v>
      </c>
      <c r="H19" s="13">
        <v>1000</v>
      </c>
      <c r="I19" s="13">
        <v>1000</v>
      </c>
      <c r="J19" s="13">
        <v>1000</v>
      </c>
      <c r="K19" s="13">
        <v>4960</v>
      </c>
    </row>
    <row r="20" spans="2:11" ht="15" x14ac:dyDescent="0.25">
      <c r="B20" s="14"/>
      <c r="C20" t="s">
        <v>27</v>
      </c>
      <c r="D20" s="13">
        <v>411253.89</v>
      </c>
      <c r="E20" s="16">
        <v>768710.43</v>
      </c>
      <c r="F20" s="13">
        <f t="shared" si="2"/>
        <v>1179964.32</v>
      </c>
      <c r="G20" s="13">
        <v>369750.75</v>
      </c>
      <c r="H20" s="13">
        <v>367900.75</v>
      </c>
      <c r="I20" s="13">
        <v>367900.75</v>
      </c>
      <c r="J20" s="13">
        <v>367900.75</v>
      </c>
      <c r="K20" s="13">
        <v>812063.57</v>
      </c>
    </row>
    <row r="21" spans="2:11" ht="15" x14ac:dyDescent="0.25">
      <c r="B21" s="14"/>
      <c r="C21" t="s">
        <v>28</v>
      </c>
      <c r="D21" s="13">
        <v>790731.6</v>
      </c>
      <c r="E21" s="16">
        <v>500702.21</v>
      </c>
      <c r="F21" s="13">
        <f t="shared" si="2"/>
        <v>1291433.81</v>
      </c>
      <c r="G21" s="13">
        <v>311170.75</v>
      </c>
      <c r="H21" s="13">
        <v>306197.15000000002</v>
      </c>
      <c r="I21" s="13">
        <v>306197.15000000002</v>
      </c>
      <c r="J21" s="13">
        <v>306197.15000000002</v>
      </c>
      <c r="K21" s="13">
        <v>985236.66</v>
      </c>
    </row>
    <row r="22" spans="2:11" ht="15" x14ac:dyDescent="0.25">
      <c r="B22" s="14"/>
      <c r="C22" t="s">
        <v>29</v>
      </c>
      <c r="D22" s="13">
        <v>984000</v>
      </c>
      <c r="E22" s="16">
        <v>5000</v>
      </c>
      <c r="F22" s="13">
        <f t="shared" si="2"/>
        <v>989000</v>
      </c>
      <c r="G22" s="13">
        <v>533619.43000000005</v>
      </c>
      <c r="H22" s="13">
        <v>533619.43000000005</v>
      </c>
      <c r="I22" s="13">
        <v>533619.43000000005</v>
      </c>
      <c r="J22" s="13">
        <v>533619.43000000005</v>
      </c>
      <c r="K22" s="13">
        <v>455380.57</v>
      </c>
    </row>
    <row r="23" spans="2:11" ht="15" x14ac:dyDescent="0.25">
      <c r="B23" s="14"/>
      <c r="C23" t="s">
        <v>30</v>
      </c>
      <c r="D23" s="13">
        <v>274150</v>
      </c>
      <c r="E23" s="16">
        <v>130586.59</v>
      </c>
      <c r="F23" s="13">
        <f t="shared" si="2"/>
        <v>404736.58999999997</v>
      </c>
      <c r="G23" s="13">
        <v>223681.16</v>
      </c>
      <c r="H23" s="13">
        <v>223681.16</v>
      </c>
      <c r="I23" s="13">
        <v>223681.16</v>
      </c>
      <c r="J23" s="13">
        <v>223681.16</v>
      </c>
      <c r="K23" s="13">
        <v>181055.43</v>
      </c>
    </row>
    <row r="24" spans="2:11" ht="15" x14ac:dyDescent="0.25">
      <c r="B24" s="14"/>
      <c r="C24" t="s">
        <v>31</v>
      </c>
      <c r="D24" s="13">
        <v>1031398</v>
      </c>
      <c r="E24" s="16">
        <v>531570.99</v>
      </c>
      <c r="F24" s="13">
        <f t="shared" si="2"/>
        <v>1562968.99</v>
      </c>
      <c r="G24" s="13">
        <v>375337.87</v>
      </c>
      <c r="H24" s="13">
        <v>321075.87</v>
      </c>
      <c r="I24" s="13">
        <v>321075.87</v>
      </c>
      <c r="J24" s="13">
        <v>321075.87</v>
      </c>
      <c r="K24" s="13">
        <v>1241893.1200000001</v>
      </c>
    </row>
    <row r="25" spans="2:11" x14ac:dyDescent="0.2">
      <c r="B25" s="10" t="s">
        <v>32</v>
      </c>
      <c r="C25" s="11"/>
      <c r="D25" s="12">
        <f>+D26+D27+D28+D29+D30+D31+D32+D33+D34</f>
        <v>30569986.540000003</v>
      </c>
      <c r="E25" s="12">
        <f t="shared" ref="E25:J25" si="3">+E26+E27+E28+E29+E30+E31+E32+E33+E34</f>
        <v>8291562.1399999997</v>
      </c>
      <c r="F25" s="12">
        <f>+D25+E25</f>
        <v>38861548.68</v>
      </c>
      <c r="G25" s="12">
        <f t="shared" si="3"/>
        <v>18863976.509999998</v>
      </c>
      <c r="H25" s="12">
        <f t="shared" si="3"/>
        <v>17302826.589999996</v>
      </c>
      <c r="I25" s="12">
        <f t="shared" si="3"/>
        <v>17302826.589999996</v>
      </c>
      <c r="J25" s="12">
        <f t="shared" si="3"/>
        <v>17301926.579999998</v>
      </c>
      <c r="K25" s="12">
        <f>+F25-H25</f>
        <v>21558722.090000004</v>
      </c>
    </row>
    <row r="26" spans="2:11" ht="15" x14ac:dyDescent="0.25">
      <c r="B26" s="17"/>
      <c r="C26" t="s">
        <v>33</v>
      </c>
      <c r="D26" s="13">
        <v>4144938.16</v>
      </c>
      <c r="E26" s="16">
        <v>651859.28</v>
      </c>
      <c r="F26" s="13">
        <f>+D26+E26</f>
        <v>4796797.4400000004</v>
      </c>
      <c r="G26" s="13">
        <v>3454259.32</v>
      </c>
      <c r="H26" s="13">
        <v>3454259.32</v>
      </c>
      <c r="I26" s="13">
        <v>3454259.32</v>
      </c>
      <c r="J26" s="13">
        <v>3454259.32</v>
      </c>
      <c r="K26" s="13">
        <v>1342538.12</v>
      </c>
    </row>
    <row r="27" spans="2:11" ht="15" x14ac:dyDescent="0.25">
      <c r="B27" s="17"/>
      <c r="C27" t="s">
        <v>34</v>
      </c>
      <c r="D27" s="13">
        <v>2711582.4</v>
      </c>
      <c r="E27" s="16">
        <v>50000</v>
      </c>
      <c r="F27" s="13">
        <f t="shared" ref="F27:F34" si="4">+D27+E27</f>
        <v>2761582.4</v>
      </c>
      <c r="G27" s="13">
        <v>1953633.31</v>
      </c>
      <c r="H27" s="13">
        <v>444181.79</v>
      </c>
      <c r="I27" s="13">
        <v>444181.79</v>
      </c>
      <c r="J27" s="13">
        <v>444181.79</v>
      </c>
      <c r="K27" s="13">
        <v>2317400.61</v>
      </c>
    </row>
    <row r="28" spans="2:11" ht="15" x14ac:dyDescent="0.25">
      <c r="B28" s="17"/>
      <c r="C28" t="s">
        <v>35</v>
      </c>
      <c r="D28" s="13">
        <v>7366287</v>
      </c>
      <c r="E28" s="16">
        <v>2057182.08</v>
      </c>
      <c r="F28" s="13">
        <f t="shared" si="4"/>
        <v>9423469.0800000001</v>
      </c>
      <c r="G28" s="13">
        <v>3605186.26</v>
      </c>
      <c r="H28" s="13">
        <v>3605186.26</v>
      </c>
      <c r="I28" s="13">
        <v>3605186.26</v>
      </c>
      <c r="J28" s="13">
        <v>3605186.26</v>
      </c>
      <c r="K28" s="13">
        <v>5818282.8200000003</v>
      </c>
    </row>
    <row r="29" spans="2:11" ht="15" x14ac:dyDescent="0.25">
      <c r="B29" s="17"/>
      <c r="C29" t="s">
        <v>36</v>
      </c>
      <c r="D29" s="13">
        <v>858125</v>
      </c>
      <c r="E29" s="16">
        <v>450798.27</v>
      </c>
      <c r="F29" s="13">
        <f t="shared" si="4"/>
        <v>1308923.27</v>
      </c>
      <c r="G29" s="13">
        <v>591572.93999999994</v>
      </c>
      <c r="H29" s="13">
        <v>591572.93999999994</v>
      </c>
      <c r="I29" s="13">
        <v>591572.93999999994</v>
      </c>
      <c r="J29" s="13">
        <v>591572.93999999994</v>
      </c>
      <c r="K29" s="13">
        <v>717350.33</v>
      </c>
    </row>
    <row r="30" spans="2:11" ht="15" x14ac:dyDescent="0.25">
      <c r="B30" s="17"/>
      <c r="C30" t="s">
        <v>37</v>
      </c>
      <c r="D30" s="13">
        <v>6273374</v>
      </c>
      <c r="E30" s="16">
        <v>3170109.65</v>
      </c>
      <c r="F30" s="13">
        <f t="shared" si="4"/>
        <v>9443483.6500000004</v>
      </c>
      <c r="G30" s="13">
        <v>5070170.41</v>
      </c>
      <c r="H30" s="13">
        <v>5018472.01</v>
      </c>
      <c r="I30" s="13">
        <v>5018472.01</v>
      </c>
      <c r="J30" s="13">
        <v>5018472.01</v>
      </c>
      <c r="K30" s="13">
        <v>4425011.6399999997</v>
      </c>
    </row>
    <row r="31" spans="2:11" ht="15" x14ac:dyDescent="0.25">
      <c r="B31" s="17"/>
      <c r="C31" t="s">
        <v>38</v>
      </c>
      <c r="D31" s="13">
        <v>699137.16</v>
      </c>
      <c r="E31">
        <v>0</v>
      </c>
      <c r="F31" s="13">
        <f t="shared" si="4"/>
        <v>699137.16</v>
      </c>
      <c r="G31" s="13">
        <v>193743.49</v>
      </c>
      <c r="H31" s="13">
        <v>193743.49</v>
      </c>
      <c r="I31" s="13">
        <v>193743.49</v>
      </c>
      <c r="J31" s="13">
        <v>193743.49</v>
      </c>
      <c r="K31" s="13">
        <v>505393.67</v>
      </c>
    </row>
    <row r="32" spans="2:11" ht="15" x14ac:dyDescent="0.25">
      <c r="B32" s="17"/>
      <c r="C32" t="s">
        <v>39</v>
      </c>
      <c r="D32" s="13">
        <v>2163389.88</v>
      </c>
      <c r="E32" s="16">
        <v>804875.7</v>
      </c>
      <c r="F32" s="13">
        <f t="shared" si="4"/>
        <v>2968265.58</v>
      </c>
      <c r="G32" s="13">
        <v>659815.02</v>
      </c>
      <c r="H32" s="13">
        <v>659815.02</v>
      </c>
      <c r="I32" s="13">
        <v>659815.02</v>
      </c>
      <c r="J32" s="13">
        <v>658915.01</v>
      </c>
      <c r="K32" s="13">
        <v>2308450.56</v>
      </c>
    </row>
    <row r="33" spans="2:11" ht="15" x14ac:dyDescent="0.25">
      <c r="B33" s="17"/>
      <c r="C33" t="s">
        <v>40</v>
      </c>
      <c r="D33" s="13">
        <v>2629224</v>
      </c>
      <c r="E33" s="16">
        <v>512116.06</v>
      </c>
      <c r="F33" s="13">
        <f t="shared" si="4"/>
        <v>3141340.06</v>
      </c>
      <c r="G33" s="13">
        <v>901563.04</v>
      </c>
      <c r="H33" s="13">
        <v>901563.04</v>
      </c>
      <c r="I33" s="13">
        <v>901563.04</v>
      </c>
      <c r="J33" s="13">
        <v>901563.04</v>
      </c>
      <c r="K33" s="13">
        <v>2239777.02</v>
      </c>
    </row>
    <row r="34" spans="2:11" ht="15" x14ac:dyDescent="0.25">
      <c r="B34" s="17"/>
      <c r="C34" t="s">
        <v>41</v>
      </c>
      <c r="D34" s="13">
        <v>3723928.94</v>
      </c>
      <c r="E34" s="16">
        <v>594621.1</v>
      </c>
      <c r="F34" s="13">
        <f t="shared" si="4"/>
        <v>4318550.04</v>
      </c>
      <c r="G34" s="13">
        <v>2434032.7200000002</v>
      </c>
      <c r="H34" s="13">
        <v>2434032.7200000002</v>
      </c>
      <c r="I34" s="13">
        <v>2434032.7200000002</v>
      </c>
      <c r="J34" s="13">
        <v>2434032.7200000002</v>
      </c>
      <c r="K34" s="13">
        <v>1884517.32</v>
      </c>
    </row>
    <row r="35" spans="2:11" x14ac:dyDescent="0.2">
      <c r="B35" s="10" t="s">
        <v>42</v>
      </c>
      <c r="C35" s="11"/>
      <c r="D35" s="12">
        <f>+D36+D37</f>
        <v>2743900</v>
      </c>
      <c r="E35" s="12">
        <f t="shared" ref="E35:J35" si="5">+E36+E37</f>
        <v>3870780.63</v>
      </c>
      <c r="F35" s="12">
        <f>+D35+E35</f>
        <v>6614680.6299999999</v>
      </c>
      <c r="G35" s="12">
        <f t="shared" si="5"/>
        <v>3625463.83</v>
      </c>
      <c r="H35" s="12">
        <f t="shared" si="5"/>
        <v>3625463.83</v>
      </c>
      <c r="I35" s="12">
        <f t="shared" si="5"/>
        <v>3625463.83</v>
      </c>
      <c r="J35" s="12">
        <f t="shared" si="5"/>
        <v>3594665.83</v>
      </c>
      <c r="K35" s="12">
        <f>+F35-H35</f>
        <v>2989216.8</v>
      </c>
    </row>
    <row r="36" spans="2:11" ht="15" x14ac:dyDescent="0.25">
      <c r="B36" s="14"/>
      <c r="C36" t="s">
        <v>43</v>
      </c>
      <c r="D36" s="13">
        <v>0</v>
      </c>
      <c r="E36" s="13">
        <v>7000</v>
      </c>
      <c r="F36" s="13">
        <f>+D36+E36</f>
        <v>7000</v>
      </c>
      <c r="G36" s="13">
        <v>0</v>
      </c>
      <c r="H36" s="13">
        <v>0</v>
      </c>
      <c r="I36" s="13">
        <v>0</v>
      </c>
      <c r="J36" s="13">
        <v>0</v>
      </c>
      <c r="K36" s="13">
        <v>7000</v>
      </c>
    </row>
    <row r="37" spans="2:11" ht="15" x14ac:dyDescent="0.25">
      <c r="B37" s="17"/>
      <c r="C37" t="s">
        <v>44</v>
      </c>
      <c r="D37" s="13">
        <v>2743900</v>
      </c>
      <c r="E37" s="13">
        <v>3863780.63</v>
      </c>
      <c r="F37" s="13">
        <f>+D37+E37</f>
        <v>6607680.6299999999</v>
      </c>
      <c r="G37" s="13">
        <v>3625463.83</v>
      </c>
      <c r="H37" s="13">
        <v>3625463.83</v>
      </c>
      <c r="I37" s="13">
        <v>3625463.83</v>
      </c>
      <c r="J37" s="13">
        <v>3594665.83</v>
      </c>
      <c r="K37" s="13">
        <v>2982216.8</v>
      </c>
    </row>
    <row r="38" spans="2:11" x14ac:dyDescent="0.2">
      <c r="B38" s="10" t="s">
        <v>45</v>
      </c>
      <c r="C38" s="11"/>
      <c r="D38" s="12">
        <f>+D39+D40+D41+D42+D43</f>
        <v>3770182</v>
      </c>
      <c r="E38" s="12">
        <f>+E39+E40+E41+E42+E43+E44</f>
        <v>17349895.510000002</v>
      </c>
      <c r="F38" s="12">
        <f>+D38+E38</f>
        <v>21120077.510000002</v>
      </c>
      <c r="G38" s="12">
        <f>+G39+G40+G41+G42+G43+G44</f>
        <v>8626635.2699999996</v>
      </c>
      <c r="H38" s="12">
        <f>+H39+H40+H41+H42+H43</f>
        <v>4395026.87</v>
      </c>
      <c r="I38" s="12">
        <f>+I39+I40+I41+I42+I43</f>
        <v>4395026.87</v>
      </c>
      <c r="J38" s="12">
        <f>+J39+J40+J41+J42+J43</f>
        <v>4395026.87</v>
      </c>
      <c r="K38" s="12">
        <f>+F38-H38</f>
        <v>16725050.640000001</v>
      </c>
    </row>
    <row r="39" spans="2:11" ht="15" x14ac:dyDescent="0.25">
      <c r="B39" s="17"/>
      <c r="C39" t="s">
        <v>46</v>
      </c>
      <c r="D39" s="13">
        <v>1356485</v>
      </c>
      <c r="E39" s="13">
        <v>9978357.4700000007</v>
      </c>
      <c r="F39" s="13">
        <f>+D39+E39</f>
        <v>11334842.470000001</v>
      </c>
      <c r="G39" s="13">
        <v>5638855.0999999996</v>
      </c>
      <c r="H39" s="13">
        <v>2318930.9900000002</v>
      </c>
      <c r="I39" s="13">
        <v>2318930.9900000002</v>
      </c>
      <c r="J39" s="13">
        <v>2318930.9900000002</v>
      </c>
      <c r="K39" s="13">
        <v>9015911.4800000004</v>
      </c>
    </row>
    <row r="40" spans="2:11" ht="15" x14ac:dyDescent="0.25">
      <c r="B40" s="17"/>
      <c r="C40" t="s">
        <v>47</v>
      </c>
      <c r="D40" s="13">
        <v>359000</v>
      </c>
      <c r="E40" s="13">
        <v>1762767.34</v>
      </c>
      <c r="F40" s="13">
        <f t="shared" ref="F40:F44" si="6">+D40+E40</f>
        <v>2121767.34</v>
      </c>
      <c r="G40" s="13">
        <v>494785.19</v>
      </c>
      <c r="H40" s="13">
        <v>162630.9</v>
      </c>
      <c r="I40" s="13">
        <v>162630.9</v>
      </c>
      <c r="J40" s="13">
        <v>162630.9</v>
      </c>
      <c r="K40" s="13">
        <v>1959136.44</v>
      </c>
    </row>
    <row r="41" spans="2:11" ht="15" x14ac:dyDescent="0.25">
      <c r="B41" s="17"/>
      <c r="C41" t="s">
        <v>48</v>
      </c>
      <c r="D41" s="13">
        <v>800000</v>
      </c>
      <c r="E41" s="13">
        <v>668745.91</v>
      </c>
      <c r="F41" s="13">
        <f t="shared" si="6"/>
        <v>1468745.9100000001</v>
      </c>
      <c r="G41" s="13">
        <v>144842.5</v>
      </c>
      <c r="H41" s="13">
        <v>5909.5</v>
      </c>
      <c r="I41" s="13">
        <v>5909.5</v>
      </c>
      <c r="J41" s="13">
        <v>5909.5</v>
      </c>
      <c r="K41" s="13">
        <v>1462836.41</v>
      </c>
    </row>
    <row r="42" spans="2:11" ht="15" x14ac:dyDescent="0.25">
      <c r="B42" s="17"/>
      <c r="C42" t="s">
        <v>49</v>
      </c>
      <c r="D42" s="13">
        <v>430000</v>
      </c>
      <c r="E42" s="13">
        <v>-80000</v>
      </c>
      <c r="F42" s="13">
        <f t="shared" si="6"/>
        <v>350000</v>
      </c>
      <c r="G42" s="13">
        <v>0</v>
      </c>
      <c r="H42" s="13">
        <v>0</v>
      </c>
      <c r="I42" s="13">
        <v>0</v>
      </c>
      <c r="J42" s="13">
        <v>0</v>
      </c>
      <c r="K42" s="13">
        <v>350000</v>
      </c>
    </row>
    <row r="43" spans="2:11" ht="15" x14ac:dyDescent="0.25">
      <c r="B43" s="17"/>
      <c r="C43" t="s">
        <v>50</v>
      </c>
      <c r="D43" s="13">
        <v>824697</v>
      </c>
      <c r="E43" s="13">
        <v>4940024.79</v>
      </c>
      <c r="F43" s="13">
        <f t="shared" si="6"/>
        <v>5764721.79</v>
      </c>
      <c r="G43" s="13">
        <v>2348152.48</v>
      </c>
      <c r="H43" s="13">
        <v>1907555.48</v>
      </c>
      <c r="I43" s="13">
        <v>1907555.48</v>
      </c>
      <c r="J43" s="13">
        <v>1907555.48</v>
      </c>
      <c r="K43" s="13">
        <v>3857166.31</v>
      </c>
    </row>
    <row r="44" spans="2:11" ht="15" x14ac:dyDescent="0.25">
      <c r="B44" s="17"/>
      <c r="C44" t="s">
        <v>51</v>
      </c>
      <c r="D44" s="13">
        <v>0</v>
      </c>
      <c r="E44" s="13">
        <v>80000</v>
      </c>
      <c r="F44" s="13">
        <f t="shared" si="6"/>
        <v>80000</v>
      </c>
      <c r="G44" s="13">
        <v>0</v>
      </c>
      <c r="H44" s="13">
        <v>0</v>
      </c>
      <c r="I44" s="13">
        <v>0</v>
      </c>
      <c r="J44" s="13">
        <v>0</v>
      </c>
      <c r="K44" s="13">
        <v>80000</v>
      </c>
    </row>
    <row r="45" spans="2:11" x14ac:dyDescent="0.2">
      <c r="B45" s="10" t="s">
        <v>52</v>
      </c>
      <c r="C45" s="11"/>
      <c r="D45" s="12">
        <f>+D46</f>
        <v>0</v>
      </c>
      <c r="E45" s="12">
        <f t="shared" ref="E45:J45" si="7">+E46</f>
        <v>17483926.960000001</v>
      </c>
      <c r="F45" s="12">
        <f>+D45+E45</f>
        <v>17483926.960000001</v>
      </c>
      <c r="G45" s="12">
        <f t="shared" si="7"/>
        <v>4237840.8600000003</v>
      </c>
      <c r="H45" s="12">
        <f t="shared" si="7"/>
        <v>4237840.8600000003</v>
      </c>
      <c r="I45" s="12">
        <f t="shared" si="7"/>
        <v>4237840.8600000003</v>
      </c>
      <c r="J45" s="12">
        <f t="shared" si="7"/>
        <v>4237840.8600000003</v>
      </c>
      <c r="K45" s="12">
        <f>+F45-H45</f>
        <v>13246086.100000001</v>
      </c>
    </row>
    <row r="46" spans="2:11" ht="15" x14ac:dyDescent="0.25">
      <c r="B46" s="17"/>
      <c r="C46" t="s">
        <v>53</v>
      </c>
      <c r="D46" s="13">
        <v>0</v>
      </c>
      <c r="E46" s="13">
        <v>17483926.960000001</v>
      </c>
      <c r="F46" s="13">
        <f>+D46+E46</f>
        <v>17483926.960000001</v>
      </c>
      <c r="G46" s="13">
        <v>4237840.8600000003</v>
      </c>
      <c r="H46" s="13">
        <v>4237840.8600000003</v>
      </c>
      <c r="I46" s="13">
        <v>4237840.8600000003</v>
      </c>
      <c r="J46" s="13">
        <v>4237840.8600000003</v>
      </c>
      <c r="K46" s="13">
        <v>13246086.1</v>
      </c>
    </row>
    <row r="47" spans="2:11" x14ac:dyDescent="0.2">
      <c r="B47" s="10" t="s">
        <v>54</v>
      </c>
      <c r="C47" s="11"/>
      <c r="D47" s="12">
        <f>+D48</f>
        <v>0</v>
      </c>
      <c r="E47" s="12">
        <f>+E48</f>
        <v>1043100.14</v>
      </c>
      <c r="F47" s="12">
        <f>+D47+E47</f>
        <v>1043100.14</v>
      </c>
      <c r="G47" s="12">
        <v>0</v>
      </c>
      <c r="H47" s="12">
        <v>0</v>
      </c>
      <c r="I47" s="12">
        <v>0</v>
      </c>
      <c r="J47" s="12">
        <v>0</v>
      </c>
      <c r="K47" s="12">
        <f>+F47-H47</f>
        <v>1043100.14</v>
      </c>
    </row>
    <row r="48" spans="2:11" ht="15" x14ac:dyDescent="0.25">
      <c r="B48" s="17"/>
      <c r="C48" t="s">
        <v>55</v>
      </c>
      <c r="D48" s="13">
        <v>0</v>
      </c>
      <c r="E48" s="13">
        <v>1043100.14</v>
      </c>
      <c r="F48" s="13">
        <f>+D48+E48</f>
        <v>1043100.14</v>
      </c>
      <c r="G48" s="13">
        <v>0</v>
      </c>
      <c r="H48" s="13">
        <v>0</v>
      </c>
      <c r="I48" s="13">
        <v>0</v>
      </c>
      <c r="J48" s="13">
        <v>0</v>
      </c>
      <c r="K48" s="13">
        <v>1043100.14</v>
      </c>
    </row>
    <row r="49" spans="1:12" s="22" customFormat="1" x14ac:dyDescent="0.2">
      <c r="A49" s="18"/>
      <c r="B49" s="19"/>
      <c r="C49" s="20" t="s">
        <v>56</v>
      </c>
      <c r="D49" s="21">
        <f>D16+D25+D35+D38+D10</f>
        <v>114760466.53999999</v>
      </c>
      <c r="E49" s="21">
        <f>+E10+E16+E25+E35+E38+E45+E47</f>
        <v>103781960.14</v>
      </c>
      <c r="F49" s="21">
        <f t="shared" ref="F49:K49" si="8">+F10+F16+F25+F35+F38+F45+F47</f>
        <v>218542426.67999998</v>
      </c>
      <c r="G49" s="21">
        <f t="shared" si="8"/>
        <v>131900172.99999999</v>
      </c>
      <c r="H49" s="21">
        <f t="shared" si="8"/>
        <v>125044591.31999999</v>
      </c>
      <c r="I49" s="21">
        <f t="shared" si="8"/>
        <v>125044591.31999999</v>
      </c>
      <c r="J49" s="21">
        <f t="shared" si="8"/>
        <v>125012893.31</v>
      </c>
      <c r="K49" s="21">
        <f t="shared" si="8"/>
        <v>93497835.359999999</v>
      </c>
      <c r="L49" s="18"/>
    </row>
    <row r="50" spans="1:12" ht="15" x14ac:dyDescent="0.25">
      <c r="D50" s="16"/>
      <c r="E50" s="16"/>
      <c r="F50" s="16"/>
      <c r="G50" s="16"/>
      <c r="H50" s="16"/>
      <c r="I50" s="16"/>
      <c r="J50" s="16"/>
      <c r="K50" s="16"/>
    </row>
    <row r="51" spans="1:12" x14ac:dyDescent="0.2">
      <c r="B51" s="23" t="s">
        <v>57</v>
      </c>
      <c r="F51" s="24"/>
      <c r="G51" s="24"/>
      <c r="H51" s="24"/>
      <c r="I51" s="24"/>
      <c r="J51" s="24"/>
      <c r="K51" s="24"/>
    </row>
    <row r="53" spans="1:12" x14ac:dyDescent="0.2">
      <c r="C53" s="25"/>
      <c r="D53" s="29"/>
      <c r="E53" s="29"/>
      <c r="F53" s="29"/>
      <c r="G53" s="29"/>
      <c r="H53" s="29"/>
      <c r="I53" s="29"/>
      <c r="J53" s="29"/>
      <c r="K53" s="29"/>
    </row>
    <row r="54" spans="1:12" x14ac:dyDescent="0.2">
      <c r="C54" s="25"/>
      <c r="D54" s="25"/>
      <c r="E54" s="25"/>
      <c r="F54" s="25"/>
      <c r="G54" s="25"/>
      <c r="H54" s="25"/>
      <c r="I54" s="25"/>
      <c r="J54" s="25"/>
      <c r="K54" s="25"/>
    </row>
    <row r="55" spans="1:12" x14ac:dyDescent="0.2">
      <c r="C55" s="26"/>
      <c r="D55" s="25"/>
      <c r="E55" s="25"/>
      <c r="F55" s="27"/>
      <c r="G55" s="27"/>
      <c r="H55" s="28"/>
      <c r="I55" s="28"/>
      <c r="J55" s="27"/>
      <c r="K55" s="27"/>
    </row>
    <row r="56" spans="1:12" ht="15" customHeight="1" x14ac:dyDescent="0.2">
      <c r="C56" s="26"/>
      <c r="D56" s="25"/>
      <c r="E56" s="25"/>
      <c r="F56" s="27"/>
      <c r="G56" s="28"/>
      <c r="H56" s="28"/>
      <c r="I56" s="28"/>
      <c r="J56" s="28"/>
      <c r="K56" s="27"/>
    </row>
    <row r="57" spans="1:12" x14ac:dyDescent="0.2">
      <c r="C57" s="25"/>
      <c r="D57" s="25"/>
      <c r="E57" s="25"/>
      <c r="F57" s="25"/>
      <c r="G57" s="25"/>
      <c r="H57" s="25"/>
      <c r="I57" s="25"/>
      <c r="J57" s="25"/>
      <c r="K57" s="25"/>
    </row>
    <row r="58" spans="1:12" x14ac:dyDescent="0.2">
      <c r="C58" s="25"/>
      <c r="D58" s="25"/>
      <c r="E58" s="25"/>
      <c r="F58" s="25"/>
      <c r="G58" s="25"/>
      <c r="H58" s="25"/>
      <c r="I58" s="25"/>
      <c r="J58" s="25"/>
      <c r="K58" s="25"/>
    </row>
  </sheetData>
  <mergeCells count="15">
    <mergeCell ref="B47:C47"/>
    <mergeCell ref="H55:I55"/>
    <mergeCell ref="G56:J56"/>
    <mergeCell ref="B10:C10"/>
    <mergeCell ref="B16:C16"/>
    <mergeCell ref="B25:C25"/>
    <mergeCell ref="B35:C35"/>
    <mergeCell ref="B38:C38"/>
    <mergeCell ref="B45:C45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56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2017-10-13T21:14:53Z</cp:lastPrinted>
  <dcterms:created xsi:type="dcterms:W3CDTF">2017-10-13T21:12:53Z</dcterms:created>
  <dcterms:modified xsi:type="dcterms:W3CDTF">2017-10-13T21:15:07Z</dcterms:modified>
</cp:coreProperties>
</file>