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9765"/>
  </bookViews>
  <sheets>
    <sheet name="EAEPE COG" sheetId="1" r:id="rId1"/>
  </sheets>
  <definedNames>
    <definedName name="_xlnm._FilterDatabase" localSheetId="0" hidden="1">'EAEPE COG'!$B$3:$H$155</definedName>
  </definedNames>
  <calcPr calcId="145621"/>
</workbook>
</file>

<file path=xl/calcChain.xml><?xml version="1.0" encoding="utf-8"?>
<calcChain xmlns="http://schemas.openxmlformats.org/spreadsheetml/2006/main">
  <c r="E152" i="1" l="1"/>
  <c r="H152" i="1" s="1"/>
  <c r="H151" i="1"/>
  <c r="E151" i="1"/>
  <c r="E150" i="1"/>
  <c r="H150" i="1" s="1"/>
  <c r="H149" i="1"/>
  <c r="E149" i="1"/>
  <c r="E148" i="1"/>
  <c r="H148" i="1" s="1"/>
  <c r="H147" i="1"/>
  <c r="E147" i="1"/>
  <c r="E146" i="1"/>
  <c r="H146" i="1" s="1"/>
  <c r="H145" i="1"/>
  <c r="G145" i="1"/>
  <c r="F145" i="1"/>
  <c r="E145" i="1"/>
  <c r="D145" i="1"/>
  <c r="C145" i="1"/>
  <c r="E144" i="1"/>
  <c r="H144" i="1" s="1"/>
  <c r="H143" i="1"/>
  <c r="E143" i="1"/>
  <c r="E142" i="1"/>
  <c r="H142" i="1" s="1"/>
  <c r="H141" i="1"/>
  <c r="G141" i="1"/>
  <c r="F141" i="1"/>
  <c r="E141" i="1"/>
  <c r="D141" i="1"/>
  <c r="C141" i="1"/>
  <c r="E140" i="1"/>
  <c r="H140" i="1" s="1"/>
  <c r="H139" i="1"/>
  <c r="E139" i="1"/>
  <c r="E138" i="1"/>
  <c r="H138" i="1" s="1"/>
  <c r="H137" i="1"/>
  <c r="E137" i="1"/>
  <c r="E136" i="1"/>
  <c r="H136" i="1" s="1"/>
  <c r="H135" i="1"/>
  <c r="E135" i="1"/>
  <c r="E134" i="1"/>
  <c r="E132" i="1" s="1"/>
  <c r="H132" i="1" s="1"/>
  <c r="H133" i="1"/>
  <c r="E133" i="1"/>
  <c r="G132" i="1"/>
  <c r="F132" i="1"/>
  <c r="D132" i="1"/>
  <c r="C132" i="1"/>
  <c r="H131" i="1"/>
  <c r="E131" i="1"/>
  <c r="E130" i="1"/>
  <c r="E128" i="1" s="1"/>
  <c r="H128" i="1" s="1"/>
  <c r="H129" i="1"/>
  <c r="E129" i="1"/>
  <c r="G128" i="1"/>
  <c r="F128" i="1"/>
  <c r="D128" i="1"/>
  <c r="C128" i="1"/>
  <c r="H127" i="1"/>
  <c r="E127" i="1"/>
  <c r="E126" i="1"/>
  <c r="H126" i="1" s="1"/>
  <c r="H125" i="1"/>
  <c r="E125" i="1"/>
  <c r="E124" i="1"/>
  <c r="H124" i="1" s="1"/>
  <c r="H123" i="1"/>
  <c r="E123" i="1"/>
  <c r="E122" i="1"/>
  <c r="H122" i="1" s="1"/>
  <c r="H121" i="1"/>
  <c r="E121" i="1"/>
  <c r="E120" i="1"/>
  <c r="E118" i="1" s="1"/>
  <c r="H118" i="1" s="1"/>
  <c r="H119" i="1"/>
  <c r="E119" i="1"/>
  <c r="G118" i="1"/>
  <c r="F118" i="1"/>
  <c r="D118" i="1"/>
  <c r="C118" i="1"/>
  <c r="H117" i="1"/>
  <c r="E117" i="1"/>
  <c r="E116" i="1"/>
  <c r="H116" i="1" s="1"/>
  <c r="H115" i="1"/>
  <c r="E115" i="1"/>
  <c r="E114" i="1"/>
  <c r="H114" i="1" s="1"/>
  <c r="H113" i="1"/>
  <c r="E113" i="1"/>
  <c r="E112" i="1"/>
  <c r="H112" i="1" s="1"/>
  <c r="H111" i="1"/>
  <c r="E111" i="1"/>
  <c r="E110" i="1"/>
  <c r="E108" i="1" s="1"/>
  <c r="H108" i="1" s="1"/>
  <c r="H109" i="1"/>
  <c r="E109" i="1"/>
  <c r="G108" i="1"/>
  <c r="F108" i="1"/>
  <c r="D108" i="1"/>
  <c r="C108" i="1"/>
  <c r="H107" i="1"/>
  <c r="E107" i="1"/>
  <c r="E106" i="1"/>
  <c r="H106" i="1" s="1"/>
  <c r="H105" i="1"/>
  <c r="E105" i="1"/>
  <c r="E104" i="1"/>
  <c r="H104" i="1" s="1"/>
  <c r="H103" i="1"/>
  <c r="E103" i="1"/>
  <c r="E102" i="1"/>
  <c r="H102" i="1" s="1"/>
  <c r="H101" i="1"/>
  <c r="E101" i="1"/>
  <c r="E100" i="1"/>
  <c r="E98" i="1" s="1"/>
  <c r="H98" i="1" s="1"/>
  <c r="H99" i="1"/>
  <c r="E99" i="1"/>
  <c r="G98" i="1"/>
  <c r="F98" i="1"/>
  <c r="D98" i="1"/>
  <c r="C98" i="1"/>
  <c r="H97" i="1"/>
  <c r="E97" i="1"/>
  <c r="E96" i="1"/>
  <c r="H96" i="1" s="1"/>
  <c r="H95" i="1"/>
  <c r="E95" i="1"/>
  <c r="E94" i="1"/>
  <c r="H94" i="1" s="1"/>
  <c r="H93" i="1"/>
  <c r="E93" i="1"/>
  <c r="E92" i="1"/>
  <c r="H92" i="1" s="1"/>
  <c r="H91" i="1"/>
  <c r="E91" i="1"/>
  <c r="E90" i="1"/>
  <c r="E88" i="1" s="1"/>
  <c r="H88" i="1" s="1"/>
  <c r="H89" i="1"/>
  <c r="E89" i="1"/>
  <c r="G88" i="1"/>
  <c r="F88" i="1"/>
  <c r="D88" i="1"/>
  <c r="C88" i="1"/>
  <c r="H87" i="1"/>
  <c r="E87" i="1"/>
  <c r="E86" i="1"/>
  <c r="H86" i="1" s="1"/>
  <c r="H85" i="1"/>
  <c r="E85" i="1"/>
  <c r="E84" i="1"/>
  <c r="H84" i="1" s="1"/>
  <c r="H83" i="1"/>
  <c r="E83" i="1"/>
  <c r="E82" i="1"/>
  <c r="E80" i="1" s="1"/>
  <c r="E79" i="1" s="1"/>
  <c r="H81" i="1"/>
  <c r="E81" i="1"/>
  <c r="G80" i="1"/>
  <c r="G79" i="1" s="1"/>
  <c r="F80" i="1"/>
  <c r="F79" i="1" s="1"/>
  <c r="D80" i="1"/>
  <c r="C80" i="1"/>
  <c r="C79" i="1" s="1"/>
  <c r="D79" i="1"/>
  <c r="E77" i="1"/>
  <c r="H77" i="1" s="1"/>
  <c r="H76" i="1"/>
  <c r="E76" i="1"/>
  <c r="E75" i="1"/>
  <c r="H75" i="1" s="1"/>
  <c r="H74" i="1"/>
  <c r="E74" i="1"/>
  <c r="E73" i="1"/>
  <c r="H73" i="1" s="1"/>
  <c r="H72" i="1"/>
  <c r="E72" i="1"/>
  <c r="E71" i="1"/>
  <c r="H71" i="1" s="1"/>
  <c r="H70" i="1"/>
  <c r="G70" i="1"/>
  <c r="F70" i="1"/>
  <c r="E70" i="1"/>
  <c r="D70" i="1"/>
  <c r="C70" i="1"/>
  <c r="E69" i="1"/>
  <c r="H69" i="1" s="1"/>
  <c r="H68" i="1"/>
  <c r="E68" i="1"/>
  <c r="E67" i="1"/>
  <c r="H67" i="1" s="1"/>
  <c r="H66" i="1"/>
  <c r="G66" i="1"/>
  <c r="F66" i="1"/>
  <c r="E66" i="1"/>
  <c r="D66" i="1"/>
  <c r="C66" i="1"/>
  <c r="E65" i="1"/>
  <c r="H65" i="1" s="1"/>
  <c r="H64" i="1"/>
  <c r="E64" i="1"/>
  <c r="E63" i="1"/>
  <c r="H63" i="1" s="1"/>
  <c r="H62" i="1"/>
  <c r="E62" i="1"/>
  <c r="E61" i="1"/>
  <c r="H61" i="1" s="1"/>
  <c r="H60" i="1"/>
  <c r="E60" i="1"/>
  <c r="E59" i="1"/>
  <c r="E57" i="1" s="1"/>
  <c r="H57" i="1" s="1"/>
  <c r="H58" i="1"/>
  <c r="E58" i="1"/>
  <c r="G57" i="1"/>
  <c r="F57" i="1"/>
  <c r="D57" i="1"/>
  <c r="C57" i="1"/>
  <c r="H56" i="1"/>
  <c r="E56" i="1"/>
  <c r="E55" i="1"/>
  <c r="E53" i="1" s="1"/>
  <c r="H53" i="1" s="1"/>
  <c r="H54" i="1"/>
  <c r="E54" i="1"/>
  <c r="G53" i="1"/>
  <c r="F53" i="1"/>
  <c r="D53" i="1"/>
  <c r="C53" i="1"/>
  <c r="H52" i="1"/>
  <c r="E52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E43" i="1" s="1"/>
  <c r="H43" i="1" s="1"/>
  <c r="H44" i="1"/>
  <c r="E44" i="1"/>
  <c r="G43" i="1"/>
  <c r="F43" i="1"/>
  <c r="D43" i="1"/>
  <c r="C43" i="1"/>
  <c r="H42" i="1"/>
  <c r="E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E33" i="1" s="1"/>
  <c r="H33" i="1" s="1"/>
  <c r="H34" i="1"/>
  <c r="E34" i="1"/>
  <c r="G33" i="1"/>
  <c r="F33" i="1"/>
  <c r="D33" i="1"/>
  <c r="C33" i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E23" i="1" s="1"/>
  <c r="H23" i="1" s="1"/>
  <c r="H24" i="1"/>
  <c r="E24" i="1"/>
  <c r="G23" i="1"/>
  <c r="F23" i="1"/>
  <c r="D23" i="1"/>
  <c r="C23" i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E13" i="1" s="1"/>
  <c r="H13" i="1" s="1"/>
  <c r="H14" i="1"/>
  <c r="E14" i="1"/>
  <c r="G13" i="1"/>
  <c r="F13" i="1"/>
  <c r="D13" i="1"/>
  <c r="C13" i="1"/>
  <c r="H12" i="1"/>
  <c r="E12" i="1"/>
  <c r="E11" i="1"/>
  <c r="H11" i="1" s="1"/>
  <c r="H10" i="1"/>
  <c r="E10" i="1"/>
  <c r="E9" i="1"/>
  <c r="H9" i="1" s="1"/>
  <c r="H8" i="1"/>
  <c r="E8" i="1"/>
  <c r="E7" i="1"/>
  <c r="E5" i="1" s="1"/>
  <c r="H6" i="1"/>
  <c r="E6" i="1"/>
  <c r="G5" i="1"/>
  <c r="G4" i="1" s="1"/>
  <c r="F5" i="1"/>
  <c r="F4" i="1" s="1"/>
  <c r="F154" i="1" s="1"/>
  <c r="D5" i="1"/>
  <c r="C5" i="1"/>
  <c r="C4" i="1" s="1"/>
  <c r="C154" i="1" s="1"/>
  <c r="D4" i="1"/>
  <c r="D154" i="1" s="1"/>
  <c r="E4" i="1" l="1"/>
  <c r="E154" i="1" s="1"/>
  <c r="G154" i="1"/>
  <c r="H7" i="1"/>
  <c r="H5" i="1" s="1"/>
  <c r="H4" i="1" s="1"/>
  <c r="H154" i="1" s="1"/>
  <c r="H15" i="1"/>
  <c r="H25" i="1"/>
  <c r="H35" i="1"/>
  <c r="H45" i="1"/>
  <c r="H55" i="1"/>
  <c r="H59" i="1"/>
  <c r="H82" i="1"/>
  <c r="H80" i="1" s="1"/>
  <c r="H79" i="1" s="1"/>
  <c r="H90" i="1"/>
  <c r="H100" i="1"/>
  <c r="H110" i="1"/>
  <c r="H120" i="1"/>
  <c r="H130" i="1"/>
  <c r="H134" i="1"/>
</calcChain>
</file>

<file path=xl/sharedStrings.xml><?xml version="1.0" encoding="utf-8"?>
<sst xmlns="http://schemas.openxmlformats.org/spreadsheetml/2006/main" count="280" uniqueCount="207">
  <si>
    <t>INSTITUTO TECNOLOGICO  SUPERIOR DE IRAPUATO
Clasificación por Objeto del Gasto (Capítulo y Concepto)
al 31 de Marzo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</si>
  <si>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</si>
  <si>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</si>
  <si>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</si>
  <si>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</si>
  <si>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</si>
  <si>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</si>
  <si>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</si>
  <si>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</si>
  <si>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</si>
  <si>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</si>
  <si>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</si>
  <si>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</si>
  <si>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</si>
  <si>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</si>
  <si>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</si>
  <si>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</si>
  <si>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</si>
  <si>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</si>
  <si>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</si>
  <si>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</si>
  <si>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</si>
  <si>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</si>
  <si>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</si>
  <si>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</si>
  <si>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</si>
  <si>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</si>
  <si>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</si>
  <si>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</si>
  <si>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</si>
  <si>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</si>
  <si>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</si>
  <si>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</si>
  <si>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</si>
  <si>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</si>
  <si>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</si>
  <si>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</si>
  <si>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</si>
  <si>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</si>
  <si>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</si>
  <si>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</si>
  <si>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</si>
  <si>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</si>
  <si>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</si>
  <si>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</si>
  <si>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</si>
  <si>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</si>
  <si>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</si>
  <si>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</si>
  <si>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</si>
  <si>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</si>
  <si>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</si>
  <si>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</si>
  <si>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</si>
  <si>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</si>
  <si>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</si>
  <si>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</si>
  <si>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</si>
  <si>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</si>
  <si>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</si>
  <si>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</si>
  <si>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</si>
  <si>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</si>
  <si>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</si>
  <si>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</si>
  <si>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</si>
  <si>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</si>
  <si>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</si>
  <si>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</si>
  <si>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</si>
  <si>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</si>
  <si>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</si>
  <si>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</si>
  <si>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</si>
  <si>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</si>
  <si>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</si>
  <si>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</si>
  <si>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</si>
  <si>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</si>
  <si>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</si>
  <si>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</si>
  <si>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</si>
  <si>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</si>
  <si>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</si>
  <si>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</si>
  <si>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</si>
  <si>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</si>
  <si>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</si>
  <si>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</si>
  <si>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</si>
  <si>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</si>
  <si>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</si>
  <si>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</si>
  <si>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</si>
  <si>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</si>
  <si>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</si>
  <si>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</si>
  <si>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</si>
  <si>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</si>
  <si>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</si>
  <si>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</si>
  <si>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</si>
  <si>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</si>
  <si>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</si>
  <si>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</si>
  <si>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</si>
  <si>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</si>
  <si>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</si>
  <si>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</si>
  <si>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</si>
  <si>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</si>
  <si>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</si>
  <si>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</si>
  <si>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</si>
  <si>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</si>
  <si>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</si>
  <si>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</si>
  <si>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</si>
  <si>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</si>
  <si>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</si>
  <si>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</si>
  <si>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</si>
  <si>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</si>
  <si>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</si>
  <si>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</si>
  <si>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82N</t>
  </si>
  <si>
    <t>h2) Aportaciones</t>
  </si>
  <si>
    <t>83N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</si>
  <si>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</si>
  <si>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</si>
  <si>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</si>
  <si>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</si>
  <si>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</si>
  <si>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</si>
  <si>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</si>
  <si>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</si>
  <si>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</si>
  <si>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</si>
  <si>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</si>
  <si>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</si>
  <si>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</si>
  <si>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</si>
  <si>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</si>
  <si>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</si>
  <si>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</si>
  <si>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</si>
  <si>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</si>
  <si>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</si>
  <si>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</si>
  <si>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</si>
  <si>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</si>
  <si>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</si>
  <si>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</si>
  <si>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</si>
  <si>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</si>
  <si>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</si>
  <si>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</si>
  <si>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</si>
  <si>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</si>
  <si>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</si>
  <si>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</si>
  <si>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</si>
  <si>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</si>
  <si>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</si>
  <si>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</si>
  <si>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</si>
  <si>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</si>
  <si>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</si>
  <si>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</si>
  <si>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</si>
  <si>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</si>
  <si>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</si>
  <si>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</si>
  <si>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</si>
  <si>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</si>
  <si>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</si>
  <si>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</si>
  <si>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</si>
  <si>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</si>
  <si>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</si>
  <si>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</si>
  <si>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</si>
  <si>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</si>
  <si>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</si>
  <si>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</si>
  <si>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</si>
  <si>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</si>
  <si>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</si>
  <si>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</si>
  <si>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</si>
  <si>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</si>
  <si>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</si>
  <si>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</si>
  <si>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</si>
  <si>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</si>
  <si>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</si>
  <si>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</si>
  <si>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82E</t>
  </si>
  <si>
    <t>83E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</si>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</sst>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5"/>
  <sheetViews>
    <sheetView tabSelected="1" topLeftCell="A147" workbookViewId="0">
      <selection sqref="A1:H155"/>
    </sheetView>
  </sheetViews>
  <sheetFormatPr baseColWidth="10" defaultRowHeight="12.75"/>
  <cols>
    <col min="1" max="1" width="4.83203125" style="4" customWidth="1"/>
    <col min="2" max="2" width="90.83203125" style="4" customWidth="1"/>
    <col min="3" max="8" width="16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114760466.53999999</v>
      </c>
      <c r="D4" s="15">
        <f t="shared" ref="D4:H4" si="0">D5+D13+D23+D33+D43+D53+D57+D66+D70</f>
        <v>13777101.379999999</v>
      </c>
      <c r="E4" s="15">
        <f t="shared" si="0"/>
        <v>128537567.91999999</v>
      </c>
      <c r="F4" s="15">
        <f t="shared" si="0"/>
        <v>24653658.929999996</v>
      </c>
      <c r="G4" s="15">
        <f t="shared" si="0"/>
        <v>24653658.929999996</v>
      </c>
      <c r="H4" s="15">
        <f t="shared" si="0"/>
        <v>103883908.98999998</v>
      </c>
    </row>
    <row r="5" spans="1:8">
      <c r="A5" s="16" t="s">
        <v>10</v>
      </c>
      <c r="B5" s="17"/>
      <c r="C5" s="18">
        <f>SUM(C6:C12)</f>
        <v>71968216.029999986</v>
      </c>
      <c r="D5" s="18">
        <f t="shared" ref="D5:H5" si="1">SUM(D6:D12)</f>
        <v>0</v>
      </c>
      <c r="E5" s="18">
        <f t="shared" si="1"/>
        <v>71968216.029999986</v>
      </c>
      <c r="F5" s="18">
        <f t="shared" si="1"/>
        <v>18659432.789999999</v>
      </c>
      <c r="G5" s="18">
        <f t="shared" si="1"/>
        <v>18659432.789999999</v>
      </c>
      <c r="H5" s="18">
        <f t="shared" si="1"/>
        <v>53308783.239999995</v>
      </c>
    </row>
    <row r="6" spans="1:8">
      <c r="A6" s="19" t="s">
        <v>11</v>
      </c>
      <c r="B6" s="20" t="s">
        <v>12</v>
      </c>
      <c r="C6" s="21">
        <v>45677414.619999997</v>
      </c>
      <c r="D6" s="21">
        <v>0</v>
      </c>
      <c r="E6" s="21">
        <f>C6+D6</f>
        <v>45677414.619999997</v>
      </c>
      <c r="F6" s="21">
        <v>12371102.49</v>
      </c>
      <c r="G6" s="21">
        <v>12371102.49</v>
      </c>
      <c r="H6" s="21">
        <f>E6-F6</f>
        <v>33306312.129999995</v>
      </c>
    </row>
    <row r="7" spans="1:8">
      <c r="A7" s="19" t="s">
        <v>13</v>
      </c>
      <c r="B7" s="20" t="s">
        <v>14</v>
      </c>
      <c r="C7" s="21"/>
      <c r="D7" s="21"/>
      <c r="E7" s="21">
        <f t="shared" ref="E7:E12" si="2">C7+D7</f>
        <v>0</v>
      </c>
      <c r="F7" s="21"/>
      <c r="G7" s="21"/>
      <c r="H7" s="21">
        <f t="shared" ref="H7:H70" si="3">E7-F7</f>
        <v>0</v>
      </c>
    </row>
    <row r="8" spans="1:8">
      <c r="A8" s="19" t="s">
        <v>15</v>
      </c>
      <c r="B8" s="20" t="s">
        <v>16</v>
      </c>
      <c r="C8" s="21">
        <v>12525270.92</v>
      </c>
      <c r="D8" s="21">
        <v>0</v>
      </c>
      <c r="E8" s="21">
        <f t="shared" si="2"/>
        <v>12525270.92</v>
      </c>
      <c r="F8" s="21">
        <v>2109095.7799999998</v>
      </c>
      <c r="G8" s="21">
        <v>2109095.7799999998</v>
      </c>
      <c r="H8" s="21">
        <f t="shared" si="3"/>
        <v>10416175.140000001</v>
      </c>
    </row>
    <row r="9" spans="1:8">
      <c r="A9" s="19" t="s">
        <v>17</v>
      </c>
      <c r="B9" s="20" t="s">
        <v>18</v>
      </c>
      <c r="C9" s="21">
        <v>11947550</v>
      </c>
      <c r="D9" s="21">
        <v>0</v>
      </c>
      <c r="E9" s="21">
        <f t="shared" si="2"/>
        <v>11947550</v>
      </c>
      <c r="F9" s="21">
        <v>3834227.98</v>
      </c>
      <c r="G9" s="21">
        <v>3834227.98</v>
      </c>
      <c r="H9" s="21">
        <f t="shared" si="3"/>
        <v>8113322.0199999996</v>
      </c>
    </row>
    <row r="10" spans="1:8">
      <c r="A10" s="19" t="s">
        <v>19</v>
      </c>
      <c r="B10" s="20" t="s">
        <v>20</v>
      </c>
      <c r="C10" s="21">
        <v>1817980.49</v>
      </c>
      <c r="D10" s="21">
        <v>0</v>
      </c>
      <c r="E10" s="21">
        <f t="shared" si="2"/>
        <v>1817980.49</v>
      </c>
      <c r="F10" s="21">
        <v>345006.54</v>
      </c>
      <c r="G10" s="21">
        <v>345006.54</v>
      </c>
      <c r="H10" s="21">
        <f t="shared" si="3"/>
        <v>1472973.95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/>
      <c r="D12" s="21"/>
      <c r="E12" s="21">
        <f t="shared" si="2"/>
        <v>0</v>
      </c>
      <c r="F12" s="21"/>
      <c r="G12" s="21"/>
      <c r="H12" s="21">
        <f t="shared" si="3"/>
        <v>0</v>
      </c>
    </row>
    <row r="13" spans="1:8">
      <c r="A13" s="16" t="s">
        <v>25</v>
      </c>
      <c r="B13" s="17"/>
      <c r="C13" s="18">
        <f>SUM(C14:C22)</f>
        <v>5708181.9700000007</v>
      </c>
      <c r="D13" s="18">
        <f t="shared" ref="D13:G13" si="4">SUM(D14:D22)</f>
        <v>143895.27000000002</v>
      </c>
      <c r="E13" s="18">
        <f t="shared" si="4"/>
        <v>5852077.2400000002</v>
      </c>
      <c r="F13" s="18">
        <f t="shared" si="4"/>
        <v>219194.08000000002</v>
      </c>
      <c r="G13" s="18">
        <f t="shared" si="4"/>
        <v>219194.08000000002</v>
      </c>
      <c r="H13" s="18">
        <f t="shared" si="3"/>
        <v>5632883.1600000001</v>
      </c>
    </row>
    <row r="14" spans="1:8">
      <c r="A14" s="19" t="s">
        <v>26</v>
      </c>
      <c r="B14" s="20" t="s">
        <v>27</v>
      </c>
      <c r="C14" s="21">
        <v>2006273.04</v>
      </c>
      <c r="D14" s="21">
        <v>32588.97</v>
      </c>
      <c r="E14" s="21">
        <f t="shared" ref="E14:E22" si="5">C14+D14</f>
        <v>2038862.01</v>
      </c>
      <c r="F14" s="21">
        <v>25273.97</v>
      </c>
      <c r="G14" s="21">
        <v>25273.97</v>
      </c>
      <c r="H14" s="21">
        <f t="shared" si="3"/>
        <v>2013588.04</v>
      </c>
    </row>
    <row r="15" spans="1:8">
      <c r="A15" s="19" t="s">
        <v>28</v>
      </c>
      <c r="B15" s="20" t="s">
        <v>29</v>
      </c>
      <c r="C15" s="21">
        <v>206975.44</v>
      </c>
      <c r="D15" s="21">
        <v>6220.25</v>
      </c>
      <c r="E15" s="21">
        <f t="shared" si="5"/>
        <v>213195.69</v>
      </c>
      <c r="F15" s="21">
        <v>25734.05</v>
      </c>
      <c r="G15" s="21">
        <v>25734.05</v>
      </c>
      <c r="H15" s="21">
        <f t="shared" si="3"/>
        <v>187461.64</v>
      </c>
    </row>
    <row r="16" spans="1:8">
      <c r="A16" s="19" t="s">
        <v>30</v>
      </c>
      <c r="B16" s="20" t="s">
        <v>31</v>
      </c>
      <c r="C16" s="21">
        <v>3400</v>
      </c>
      <c r="D16" s="21">
        <v>0</v>
      </c>
      <c r="E16" s="21">
        <f t="shared" si="5"/>
        <v>3400</v>
      </c>
      <c r="F16" s="21">
        <v>0</v>
      </c>
      <c r="G16" s="21">
        <v>0</v>
      </c>
      <c r="H16" s="21">
        <f t="shared" si="3"/>
        <v>3400</v>
      </c>
    </row>
    <row r="17" spans="1:8">
      <c r="A17" s="19" t="s">
        <v>32</v>
      </c>
      <c r="B17" s="20" t="s">
        <v>33</v>
      </c>
      <c r="C17" s="21">
        <v>411253.89</v>
      </c>
      <c r="D17" s="21">
        <v>86289.72</v>
      </c>
      <c r="E17" s="21">
        <f t="shared" si="5"/>
        <v>497543.61</v>
      </c>
      <c r="F17" s="21">
        <v>1976.14</v>
      </c>
      <c r="G17" s="21">
        <v>1976.14</v>
      </c>
      <c r="H17" s="21">
        <f t="shared" si="3"/>
        <v>495567.47</v>
      </c>
    </row>
    <row r="18" spans="1:8">
      <c r="A18" s="19" t="s">
        <v>34</v>
      </c>
      <c r="B18" s="20" t="s">
        <v>35</v>
      </c>
      <c r="C18" s="21">
        <v>790731.6</v>
      </c>
      <c r="D18" s="21">
        <v>4022.83</v>
      </c>
      <c r="E18" s="21">
        <f t="shared" si="5"/>
        <v>794754.42999999993</v>
      </c>
      <c r="F18" s="21">
        <v>0</v>
      </c>
      <c r="G18" s="21">
        <v>0</v>
      </c>
      <c r="H18" s="21">
        <f t="shared" si="3"/>
        <v>794754.42999999993</v>
      </c>
    </row>
    <row r="19" spans="1:8">
      <c r="A19" s="19" t="s">
        <v>36</v>
      </c>
      <c r="B19" s="20" t="s">
        <v>37</v>
      </c>
      <c r="C19" s="21">
        <v>984000</v>
      </c>
      <c r="D19" s="21">
        <v>0</v>
      </c>
      <c r="E19" s="21">
        <f t="shared" si="5"/>
        <v>984000</v>
      </c>
      <c r="F19" s="21">
        <v>165587.95000000001</v>
      </c>
      <c r="G19" s="21">
        <v>165587.95000000001</v>
      </c>
      <c r="H19" s="21">
        <f t="shared" si="3"/>
        <v>818412.05</v>
      </c>
    </row>
    <row r="20" spans="1:8">
      <c r="A20" s="19" t="s">
        <v>38</v>
      </c>
      <c r="B20" s="20" t="s">
        <v>39</v>
      </c>
      <c r="C20" s="21">
        <v>274150</v>
      </c>
      <c r="D20" s="21">
        <v>0</v>
      </c>
      <c r="E20" s="21">
        <f t="shared" si="5"/>
        <v>274150</v>
      </c>
      <c r="F20" s="21">
        <v>0</v>
      </c>
      <c r="G20" s="21">
        <v>0</v>
      </c>
      <c r="H20" s="21">
        <f t="shared" si="3"/>
        <v>274150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1031398</v>
      </c>
      <c r="D22" s="21">
        <v>14773.5</v>
      </c>
      <c r="E22" s="21">
        <f t="shared" si="5"/>
        <v>1046171.5</v>
      </c>
      <c r="F22" s="21">
        <v>621.97</v>
      </c>
      <c r="G22" s="21">
        <v>621.97</v>
      </c>
      <c r="H22" s="21">
        <f t="shared" si="3"/>
        <v>1045549.53</v>
      </c>
    </row>
    <row r="23" spans="1:8">
      <c r="A23" s="16" t="s">
        <v>44</v>
      </c>
      <c r="B23" s="17"/>
      <c r="C23" s="18">
        <f>SUM(C24:C32)</f>
        <v>30569986.540000003</v>
      </c>
      <c r="D23" s="18">
        <f t="shared" ref="D23:G23" si="6">SUM(D24:D32)</f>
        <v>996073.64999999991</v>
      </c>
      <c r="E23" s="18">
        <f t="shared" si="6"/>
        <v>31566060.190000001</v>
      </c>
      <c r="F23" s="18">
        <f t="shared" si="6"/>
        <v>3282135.36</v>
      </c>
      <c r="G23" s="18">
        <f t="shared" si="6"/>
        <v>3282135.36</v>
      </c>
      <c r="H23" s="18">
        <f t="shared" si="3"/>
        <v>28283924.830000002</v>
      </c>
    </row>
    <row r="24" spans="1:8">
      <c r="A24" s="19" t="s">
        <v>45</v>
      </c>
      <c r="B24" s="20" t="s">
        <v>46</v>
      </c>
      <c r="C24" s="21">
        <v>4144938.16</v>
      </c>
      <c r="D24" s="21">
        <v>0</v>
      </c>
      <c r="E24" s="21">
        <f t="shared" ref="E24:E32" si="7">C24+D24</f>
        <v>4144938.16</v>
      </c>
      <c r="F24" s="21">
        <v>939629.13</v>
      </c>
      <c r="G24" s="21">
        <v>939629.13</v>
      </c>
      <c r="H24" s="21">
        <f t="shared" si="3"/>
        <v>3205309.0300000003</v>
      </c>
    </row>
    <row r="25" spans="1:8">
      <c r="A25" s="19" t="s">
        <v>47</v>
      </c>
      <c r="B25" s="20" t="s">
        <v>48</v>
      </c>
      <c r="C25" s="21">
        <v>2711582.4</v>
      </c>
      <c r="D25" s="21">
        <v>0</v>
      </c>
      <c r="E25" s="21">
        <f t="shared" si="7"/>
        <v>2711582.4</v>
      </c>
      <c r="F25" s="21">
        <v>88150.080000000002</v>
      </c>
      <c r="G25" s="21">
        <v>88150.080000000002</v>
      </c>
      <c r="H25" s="21">
        <f t="shared" si="3"/>
        <v>2623432.3199999998</v>
      </c>
    </row>
    <row r="26" spans="1:8">
      <c r="A26" s="19" t="s">
        <v>49</v>
      </c>
      <c r="B26" s="20" t="s">
        <v>50</v>
      </c>
      <c r="C26" s="21">
        <v>7366287</v>
      </c>
      <c r="D26" s="21">
        <v>24093.01</v>
      </c>
      <c r="E26" s="21">
        <f t="shared" si="7"/>
        <v>7390380.0099999998</v>
      </c>
      <c r="F26" s="21">
        <v>936074.96</v>
      </c>
      <c r="G26" s="21">
        <v>936074.96</v>
      </c>
      <c r="H26" s="21">
        <f t="shared" si="3"/>
        <v>6454305.0499999998</v>
      </c>
    </row>
    <row r="27" spans="1:8">
      <c r="A27" s="19" t="s">
        <v>51</v>
      </c>
      <c r="B27" s="20" t="s">
        <v>52</v>
      </c>
      <c r="C27" s="21">
        <v>858125</v>
      </c>
      <c r="D27" s="21">
        <v>0</v>
      </c>
      <c r="E27" s="21">
        <f t="shared" si="7"/>
        <v>858125</v>
      </c>
      <c r="F27" s="21">
        <v>5255.96</v>
      </c>
      <c r="G27" s="21">
        <v>5255.96</v>
      </c>
      <c r="H27" s="21">
        <f t="shared" si="3"/>
        <v>852869.04</v>
      </c>
    </row>
    <row r="28" spans="1:8">
      <c r="A28" s="19" t="s">
        <v>53</v>
      </c>
      <c r="B28" s="20" t="s">
        <v>54</v>
      </c>
      <c r="C28" s="21">
        <v>6273374</v>
      </c>
      <c r="D28" s="21">
        <v>894170.95</v>
      </c>
      <c r="E28" s="21">
        <f t="shared" si="7"/>
        <v>7167544.9500000002</v>
      </c>
      <c r="F28" s="21">
        <v>521351.32</v>
      </c>
      <c r="G28" s="21">
        <v>521351.32</v>
      </c>
      <c r="H28" s="21">
        <f t="shared" si="3"/>
        <v>6646193.6299999999</v>
      </c>
    </row>
    <row r="29" spans="1:8">
      <c r="A29" s="19" t="s">
        <v>55</v>
      </c>
      <c r="B29" s="20" t="s">
        <v>56</v>
      </c>
      <c r="C29" s="21">
        <v>699137.16</v>
      </c>
      <c r="D29" s="21">
        <v>0</v>
      </c>
      <c r="E29" s="21">
        <f t="shared" si="7"/>
        <v>699137.16</v>
      </c>
      <c r="F29" s="21">
        <v>0</v>
      </c>
      <c r="G29" s="21">
        <v>0</v>
      </c>
      <c r="H29" s="21">
        <f t="shared" si="3"/>
        <v>699137.16</v>
      </c>
    </row>
    <row r="30" spans="1:8">
      <c r="A30" s="19" t="s">
        <v>57</v>
      </c>
      <c r="B30" s="20" t="s">
        <v>58</v>
      </c>
      <c r="C30" s="21">
        <v>2163389.88</v>
      </c>
      <c r="D30" s="21">
        <v>64390.71</v>
      </c>
      <c r="E30" s="21">
        <f t="shared" si="7"/>
        <v>2227780.59</v>
      </c>
      <c r="F30" s="21">
        <v>63275.33</v>
      </c>
      <c r="G30" s="21">
        <v>63275.33</v>
      </c>
      <c r="H30" s="21">
        <f t="shared" si="3"/>
        <v>2164505.2599999998</v>
      </c>
    </row>
    <row r="31" spans="1:8">
      <c r="A31" s="19" t="s">
        <v>59</v>
      </c>
      <c r="B31" s="20" t="s">
        <v>60</v>
      </c>
      <c r="C31" s="21">
        <v>2629224</v>
      </c>
      <c r="D31" s="21">
        <v>13418.98</v>
      </c>
      <c r="E31" s="21">
        <f t="shared" si="7"/>
        <v>2642642.98</v>
      </c>
      <c r="F31" s="21">
        <v>32792.31</v>
      </c>
      <c r="G31" s="21">
        <v>32792.31</v>
      </c>
      <c r="H31" s="21">
        <f t="shared" si="3"/>
        <v>2609850.67</v>
      </c>
    </row>
    <row r="32" spans="1:8">
      <c r="A32" s="19" t="s">
        <v>61</v>
      </c>
      <c r="B32" s="20" t="s">
        <v>62</v>
      </c>
      <c r="C32" s="21">
        <v>3723928.94</v>
      </c>
      <c r="D32" s="21">
        <v>0</v>
      </c>
      <c r="E32" s="21">
        <f t="shared" si="7"/>
        <v>3723928.94</v>
      </c>
      <c r="F32" s="21">
        <v>695606.27</v>
      </c>
      <c r="G32" s="21">
        <v>695606.27</v>
      </c>
      <c r="H32" s="21">
        <f t="shared" si="3"/>
        <v>3028322.67</v>
      </c>
    </row>
    <row r="33" spans="1:8">
      <c r="A33" s="16" t="s">
        <v>63</v>
      </c>
      <c r="B33" s="17"/>
      <c r="C33" s="18">
        <f>SUM(C34:C42)</f>
        <v>2743900</v>
      </c>
      <c r="D33" s="18">
        <f t="shared" ref="D33:G33" si="8">SUM(D34:D42)</f>
        <v>1220566.18</v>
      </c>
      <c r="E33" s="18">
        <f t="shared" si="8"/>
        <v>3964466.1799999997</v>
      </c>
      <c r="F33" s="18">
        <f t="shared" si="8"/>
        <v>424045.3</v>
      </c>
      <c r="G33" s="18">
        <f t="shared" si="8"/>
        <v>424045.3</v>
      </c>
      <c r="H33" s="18">
        <f t="shared" si="3"/>
        <v>3540420.88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2743900</v>
      </c>
      <c r="D37" s="21">
        <v>1220566.18</v>
      </c>
      <c r="E37" s="21">
        <f t="shared" si="9"/>
        <v>3964466.1799999997</v>
      </c>
      <c r="F37" s="21">
        <v>424045.3</v>
      </c>
      <c r="G37" s="21">
        <v>424045.3</v>
      </c>
      <c r="H37" s="21">
        <f t="shared" si="3"/>
        <v>3540420.88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3770182</v>
      </c>
      <c r="D43" s="18">
        <f t="shared" ref="D43:G43" si="10">SUM(D44:D52)</f>
        <v>2869152.4400000004</v>
      </c>
      <c r="E43" s="18">
        <f t="shared" si="10"/>
        <v>6639334.4399999995</v>
      </c>
      <c r="F43" s="18">
        <f t="shared" si="10"/>
        <v>322247.28999999998</v>
      </c>
      <c r="G43" s="18">
        <f t="shared" si="10"/>
        <v>322247.28999999998</v>
      </c>
      <c r="H43" s="18">
        <f t="shared" si="3"/>
        <v>6317087.1499999994</v>
      </c>
    </row>
    <row r="44" spans="1:8">
      <c r="A44" s="19" t="s">
        <v>81</v>
      </c>
      <c r="B44" s="20" t="s">
        <v>82</v>
      </c>
      <c r="C44" s="21">
        <v>1356485</v>
      </c>
      <c r="D44" s="21">
        <v>1796891.02</v>
      </c>
      <c r="E44" s="21">
        <f t="shared" ref="E44:E52" si="11">C44+D44</f>
        <v>3153376.02</v>
      </c>
      <c r="F44" s="21">
        <v>309249.49</v>
      </c>
      <c r="G44" s="21">
        <v>309249.49</v>
      </c>
      <c r="H44" s="21">
        <f t="shared" si="3"/>
        <v>2844126.5300000003</v>
      </c>
    </row>
    <row r="45" spans="1:8">
      <c r="A45" s="19" t="s">
        <v>83</v>
      </c>
      <c r="B45" s="20" t="s">
        <v>84</v>
      </c>
      <c r="C45" s="21">
        <v>359000</v>
      </c>
      <c r="D45" s="21">
        <v>10000</v>
      </c>
      <c r="E45" s="21">
        <f t="shared" si="11"/>
        <v>369000</v>
      </c>
      <c r="F45" s="21">
        <v>0</v>
      </c>
      <c r="G45" s="21">
        <v>0</v>
      </c>
      <c r="H45" s="21">
        <f t="shared" si="3"/>
        <v>369000</v>
      </c>
    </row>
    <row r="46" spans="1:8">
      <c r="A46" s="19" t="s">
        <v>85</v>
      </c>
      <c r="B46" s="20" t="s">
        <v>86</v>
      </c>
      <c r="C46" s="21">
        <v>800000</v>
      </c>
      <c r="D46" s="21">
        <v>19263.62</v>
      </c>
      <c r="E46" s="21">
        <f t="shared" si="11"/>
        <v>819263.62</v>
      </c>
      <c r="F46" s="21">
        <v>0</v>
      </c>
      <c r="G46" s="21">
        <v>0</v>
      </c>
      <c r="H46" s="21">
        <f t="shared" si="3"/>
        <v>819263.62</v>
      </c>
    </row>
    <row r="47" spans="1:8">
      <c r="A47" s="19" t="s">
        <v>87</v>
      </c>
      <c r="B47" s="20" t="s">
        <v>88</v>
      </c>
      <c r="C47" s="21">
        <v>430000</v>
      </c>
      <c r="D47" s="21">
        <v>0</v>
      </c>
      <c r="E47" s="21">
        <f t="shared" si="11"/>
        <v>430000</v>
      </c>
      <c r="F47" s="21">
        <v>0</v>
      </c>
      <c r="G47" s="21">
        <v>0</v>
      </c>
      <c r="H47" s="21">
        <f t="shared" si="3"/>
        <v>430000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824697</v>
      </c>
      <c r="D49" s="21">
        <v>1042997.8</v>
      </c>
      <c r="E49" s="21">
        <f t="shared" si="11"/>
        <v>1867694.8</v>
      </c>
      <c r="F49" s="21">
        <v>12997.8</v>
      </c>
      <c r="G49" s="21">
        <v>12997.8</v>
      </c>
      <c r="H49" s="21">
        <f t="shared" si="3"/>
        <v>1854697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8458856.1799999997</v>
      </c>
      <c r="E53" s="18">
        <f t="shared" si="12"/>
        <v>8458856.1799999997</v>
      </c>
      <c r="F53" s="18">
        <f t="shared" si="12"/>
        <v>1746604.11</v>
      </c>
      <c r="G53" s="18">
        <f t="shared" si="12"/>
        <v>1746604.11</v>
      </c>
      <c r="H53" s="18">
        <f t="shared" si="3"/>
        <v>6712252.0699999994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>
        <v>0</v>
      </c>
      <c r="D55" s="21">
        <v>8458856.1799999997</v>
      </c>
      <c r="E55" s="21">
        <f t="shared" si="13"/>
        <v>8458856.1799999997</v>
      </c>
      <c r="F55" s="21">
        <v>1746604.11</v>
      </c>
      <c r="G55" s="21">
        <v>1746604.11</v>
      </c>
      <c r="H55" s="21">
        <f t="shared" si="3"/>
        <v>6712252.0699999994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0</v>
      </c>
      <c r="D57" s="18">
        <f t="shared" ref="D57:G57" si="14">SUM(D58:D65)</f>
        <v>88557.66</v>
      </c>
      <c r="E57" s="18">
        <f t="shared" si="14"/>
        <v>88557.66</v>
      </c>
      <c r="F57" s="18">
        <f t="shared" si="14"/>
        <v>0</v>
      </c>
      <c r="G57" s="18">
        <f t="shared" si="14"/>
        <v>0</v>
      </c>
      <c r="H57" s="18">
        <f t="shared" si="3"/>
        <v>88557.66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0</v>
      </c>
      <c r="D65" s="21">
        <v>88557.66</v>
      </c>
      <c r="E65" s="21">
        <f t="shared" si="15"/>
        <v>88557.66</v>
      </c>
      <c r="F65" s="21">
        <v>0</v>
      </c>
      <c r="G65" s="21">
        <v>0</v>
      </c>
      <c r="H65" s="21">
        <f t="shared" si="3"/>
        <v>88557.66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69066551.390000001</v>
      </c>
      <c r="E79" s="25">
        <f t="shared" si="21"/>
        <v>69066551.390000001</v>
      </c>
      <c r="F79" s="25">
        <f t="shared" si="21"/>
        <v>14367324.879999999</v>
      </c>
      <c r="G79" s="25">
        <f t="shared" si="21"/>
        <v>14367324.879999999</v>
      </c>
      <c r="H79" s="25">
        <f t="shared" si="21"/>
        <v>54699226.509999998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52422066</v>
      </c>
      <c r="E80" s="25">
        <f t="shared" si="22"/>
        <v>52422066</v>
      </c>
      <c r="F80" s="25">
        <f t="shared" si="22"/>
        <v>11186825.549999999</v>
      </c>
      <c r="G80" s="25">
        <f t="shared" si="22"/>
        <v>11186825.549999999</v>
      </c>
      <c r="H80" s="25">
        <f t="shared" si="22"/>
        <v>41235240.450000003</v>
      </c>
    </row>
    <row r="81" spans="1:8">
      <c r="A81" s="19" t="s">
        <v>145</v>
      </c>
      <c r="B81" s="30" t="s">
        <v>12</v>
      </c>
      <c r="C81" s="31">
        <v>0</v>
      </c>
      <c r="D81" s="31">
        <v>29174718</v>
      </c>
      <c r="E81" s="21">
        <f t="shared" ref="E81:E87" si="23">C81+D81</f>
        <v>29174718</v>
      </c>
      <c r="F81" s="31">
        <v>8258091.1399999997</v>
      </c>
      <c r="G81" s="31">
        <v>8258091.1399999997</v>
      </c>
      <c r="H81" s="31">
        <f t="shared" ref="H81:H144" si="24">E81-F81</f>
        <v>20916626.859999999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>
        <v>0</v>
      </c>
      <c r="D83" s="31">
        <v>12764502</v>
      </c>
      <c r="E83" s="21">
        <f t="shared" si="23"/>
        <v>12764502</v>
      </c>
      <c r="F83" s="31">
        <v>1748043.66</v>
      </c>
      <c r="G83" s="31">
        <v>1748043.66</v>
      </c>
      <c r="H83" s="31">
        <f t="shared" si="24"/>
        <v>11016458.34</v>
      </c>
    </row>
    <row r="84" spans="1:8">
      <c r="A84" s="19" t="s">
        <v>148</v>
      </c>
      <c r="B84" s="30" t="s">
        <v>18</v>
      </c>
      <c r="C84" s="31">
        <v>0</v>
      </c>
      <c r="D84" s="31">
        <v>6215742</v>
      </c>
      <c r="E84" s="21">
        <f t="shared" si="23"/>
        <v>6215742</v>
      </c>
      <c r="F84" s="31">
        <v>612221.89</v>
      </c>
      <c r="G84" s="31">
        <v>612221.89</v>
      </c>
      <c r="H84" s="31">
        <f t="shared" si="24"/>
        <v>5603520.1100000003</v>
      </c>
    </row>
    <row r="85" spans="1:8">
      <c r="A85" s="19" t="s">
        <v>149</v>
      </c>
      <c r="B85" s="30" t="s">
        <v>20</v>
      </c>
      <c r="C85" s="31">
        <v>0</v>
      </c>
      <c r="D85" s="31">
        <v>1499490</v>
      </c>
      <c r="E85" s="21">
        <f t="shared" si="23"/>
        <v>1499490</v>
      </c>
      <c r="F85" s="31">
        <v>568468.86</v>
      </c>
      <c r="G85" s="31">
        <v>568468.86</v>
      </c>
      <c r="H85" s="31">
        <f t="shared" si="24"/>
        <v>931021.14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>
        <v>0</v>
      </c>
      <c r="D87" s="31">
        <v>2767614</v>
      </c>
      <c r="E87" s="21">
        <f t="shared" si="23"/>
        <v>2767614</v>
      </c>
      <c r="F87" s="31">
        <v>0</v>
      </c>
      <c r="G87" s="31">
        <v>0</v>
      </c>
      <c r="H87" s="31">
        <f t="shared" si="24"/>
        <v>2767614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2476175.12</v>
      </c>
      <c r="E88" s="25">
        <f t="shared" si="25"/>
        <v>2476175.12</v>
      </c>
      <c r="F88" s="25">
        <f t="shared" si="25"/>
        <v>67906.98000000001</v>
      </c>
      <c r="G88" s="25">
        <f t="shared" si="25"/>
        <v>67906.98000000001</v>
      </c>
      <c r="H88" s="25">
        <f t="shared" si="24"/>
        <v>2408268.14</v>
      </c>
    </row>
    <row r="89" spans="1:8">
      <c r="A89" s="19" t="s">
        <v>152</v>
      </c>
      <c r="B89" s="30" t="s">
        <v>27</v>
      </c>
      <c r="C89" s="31">
        <v>0</v>
      </c>
      <c r="D89" s="31">
        <v>1296617.67</v>
      </c>
      <c r="E89" s="21">
        <f t="shared" ref="E89:E97" si="26">C89+D89</f>
        <v>1296617.67</v>
      </c>
      <c r="F89" s="31">
        <v>41374.160000000003</v>
      </c>
      <c r="G89" s="31">
        <v>41374.160000000003</v>
      </c>
      <c r="H89" s="31">
        <f t="shared" si="24"/>
        <v>1255243.51</v>
      </c>
    </row>
    <row r="90" spans="1:8">
      <c r="A90" s="19" t="s">
        <v>153</v>
      </c>
      <c r="B90" s="30" t="s">
        <v>29</v>
      </c>
      <c r="C90" s="31">
        <v>0</v>
      </c>
      <c r="D90" s="31">
        <v>7768.24</v>
      </c>
      <c r="E90" s="21">
        <f t="shared" si="26"/>
        <v>7768.24</v>
      </c>
      <c r="F90" s="31">
        <v>346.11</v>
      </c>
      <c r="G90" s="31">
        <v>346.11</v>
      </c>
      <c r="H90" s="31">
        <f t="shared" si="24"/>
        <v>7422.13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>
        <v>0</v>
      </c>
      <c r="D92" s="31">
        <v>533165</v>
      </c>
      <c r="E92" s="21">
        <f t="shared" si="26"/>
        <v>533165</v>
      </c>
      <c r="F92" s="31">
        <v>8825.89</v>
      </c>
      <c r="G92" s="31">
        <v>8825.89</v>
      </c>
      <c r="H92" s="31">
        <f t="shared" si="24"/>
        <v>524339.11</v>
      </c>
    </row>
    <row r="93" spans="1:8">
      <c r="A93" s="19" t="s">
        <v>156</v>
      </c>
      <c r="B93" s="30" t="s">
        <v>35</v>
      </c>
      <c r="C93" s="31">
        <v>0</v>
      </c>
      <c r="D93" s="31">
        <v>375061.38</v>
      </c>
      <c r="E93" s="21">
        <f t="shared" si="26"/>
        <v>375061.38</v>
      </c>
      <c r="F93" s="31">
        <v>0</v>
      </c>
      <c r="G93" s="31">
        <v>0</v>
      </c>
      <c r="H93" s="31">
        <f t="shared" si="24"/>
        <v>375061.38</v>
      </c>
    </row>
    <row r="94" spans="1:8">
      <c r="A94" s="19" t="s">
        <v>157</v>
      </c>
      <c r="B94" s="30" t="s">
        <v>37</v>
      </c>
      <c r="C94" s="31">
        <v>0</v>
      </c>
      <c r="D94" s="31">
        <v>5000</v>
      </c>
      <c r="E94" s="21">
        <f t="shared" si="26"/>
        <v>5000</v>
      </c>
      <c r="F94" s="31">
        <v>0</v>
      </c>
      <c r="G94" s="31">
        <v>0</v>
      </c>
      <c r="H94" s="31">
        <f t="shared" si="24"/>
        <v>5000</v>
      </c>
    </row>
    <row r="95" spans="1:8">
      <c r="A95" s="19" t="s">
        <v>158</v>
      </c>
      <c r="B95" s="30" t="s">
        <v>39</v>
      </c>
      <c r="C95" s="31">
        <v>0</v>
      </c>
      <c r="D95" s="31">
        <v>6603.59</v>
      </c>
      <c r="E95" s="21">
        <f t="shared" si="26"/>
        <v>6603.59</v>
      </c>
      <c r="F95" s="31">
        <v>0</v>
      </c>
      <c r="G95" s="31">
        <v>0</v>
      </c>
      <c r="H95" s="31">
        <f t="shared" si="24"/>
        <v>6603.59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0</v>
      </c>
      <c r="D97" s="31">
        <v>251959.24</v>
      </c>
      <c r="E97" s="21">
        <f t="shared" si="26"/>
        <v>251959.24</v>
      </c>
      <c r="F97" s="31">
        <v>17360.82</v>
      </c>
      <c r="G97" s="31">
        <v>17360.82</v>
      </c>
      <c r="H97" s="31">
        <f t="shared" si="24"/>
        <v>234598.41999999998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5218819.29</v>
      </c>
      <c r="E98" s="25">
        <f t="shared" si="27"/>
        <v>5218819.29</v>
      </c>
      <c r="F98" s="25">
        <f t="shared" si="27"/>
        <v>723286.85000000009</v>
      </c>
      <c r="G98" s="25">
        <f t="shared" si="27"/>
        <v>723286.85000000009</v>
      </c>
      <c r="H98" s="25">
        <f t="shared" si="24"/>
        <v>4495532.4399999995</v>
      </c>
    </row>
    <row r="99" spans="1:8">
      <c r="A99" s="19" t="s">
        <v>161</v>
      </c>
      <c r="B99" s="30" t="s">
        <v>46</v>
      </c>
      <c r="C99" s="31">
        <v>0</v>
      </c>
      <c r="D99" s="31">
        <v>634014.28</v>
      </c>
      <c r="E99" s="21">
        <f t="shared" ref="E99:E107" si="28">C99+D99</f>
        <v>634014.28</v>
      </c>
      <c r="F99" s="31">
        <v>196394</v>
      </c>
      <c r="G99" s="31">
        <v>196394</v>
      </c>
      <c r="H99" s="31">
        <f t="shared" si="24"/>
        <v>437620.28</v>
      </c>
    </row>
    <row r="100" spans="1:8">
      <c r="A100" s="19" t="s">
        <v>162</v>
      </c>
      <c r="B100" s="30" t="s">
        <v>48</v>
      </c>
      <c r="C100" s="31">
        <v>0</v>
      </c>
      <c r="D100" s="31">
        <v>13044</v>
      </c>
      <c r="E100" s="21">
        <f t="shared" si="28"/>
        <v>13044</v>
      </c>
      <c r="F100" s="31">
        <v>0</v>
      </c>
      <c r="G100" s="31">
        <v>0</v>
      </c>
      <c r="H100" s="31">
        <f t="shared" si="24"/>
        <v>13044</v>
      </c>
    </row>
    <row r="101" spans="1:8">
      <c r="A101" s="19" t="s">
        <v>163</v>
      </c>
      <c r="B101" s="30" t="s">
        <v>50</v>
      </c>
      <c r="C101" s="31">
        <v>0</v>
      </c>
      <c r="D101" s="31">
        <v>1174770</v>
      </c>
      <c r="E101" s="21">
        <f t="shared" si="28"/>
        <v>1174770</v>
      </c>
      <c r="F101" s="31">
        <v>0</v>
      </c>
      <c r="G101" s="31">
        <v>0</v>
      </c>
      <c r="H101" s="31">
        <f t="shared" si="24"/>
        <v>1174770</v>
      </c>
    </row>
    <row r="102" spans="1:8">
      <c r="A102" s="19" t="s">
        <v>164</v>
      </c>
      <c r="B102" s="30" t="s">
        <v>52</v>
      </c>
      <c r="C102" s="31">
        <v>0</v>
      </c>
      <c r="D102" s="31">
        <v>323112</v>
      </c>
      <c r="E102" s="21">
        <f t="shared" si="28"/>
        <v>323112</v>
      </c>
      <c r="F102" s="31">
        <v>80941.929999999993</v>
      </c>
      <c r="G102" s="31">
        <v>80941.929999999993</v>
      </c>
      <c r="H102" s="31">
        <f t="shared" si="24"/>
        <v>242170.07</v>
      </c>
    </row>
    <row r="103" spans="1:8">
      <c r="A103" s="19" t="s">
        <v>165</v>
      </c>
      <c r="B103" s="30" t="s">
        <v>54</v>
      </c>
      <c r="C103" s="31">
        <v>0</v>
      </c>
      <c r="D103" s="31">
        <v>1801576.75</v>
      </c>
      <c r="E103" s="21">
        <f t="shared" si="28"/>
        <v>1801576.75</v>
      </c>
      <c r="F103" s="31">
        <v>401554.39</v>
      </c>
      <c r="G103" s="31">
        <v>401554.39</v>
      </c>
      <c r="H103" s="31">
        <f t="shared" si="24"/>
        <v>1400022.3599999999</v>
      </c>
    </row>
    <row r="104" spans="1:8">
      <c r="A104" s="19" t="s">
        <v>166</v>
      </c>
      <c r="B104" s="30" t="s">
        <v>56</v>
      </c>
      <c r="C104" s="31"/>
      <c r="D104" s="31"/>
      <c r="E104" s="21">
        <f t="shared" si="28"/>
        <v>0</v>
      </c>
      <c r="F104" s="31"/>
      <c r="G104" s="31"/>
      <c r="H104" s="31">
        <f t="shared" si="24"/>
        <v>0</v>
      </c>
    </row>
    <row r="105" spans="1:8">
      <c r="A105" s="19" t="s">
        <v>167</v>
      </c>
      <c r="B105" s="30" t="s">
        <v>58</v>
      </c>
      <c r="C105" s="31">
        <v>0</v>
      </c>
      <c r="D105" s="31">
        <v>772938.01</v>
      </c>
      <c r="E105" s="21">
        <f t="shared" si="28"/>
        <v>772938.01</v>
      </c>
      <c r="F105" s="31">
        <v>43907.53</v>
      </c>
      <c r="G105" s="31">
        <v>43907.53</v>
      </c>
      <c r="H105" s="31">
        <f t="shared" si="24"/>
        <v>729030.48</v>
      </c>
    </row>
    <row r="106" spans="1:8">
      <c r="A106" s="19" t="s">
        <v>168</v>
      </c>
      <c r="B106" s="30" t="s">
        <v>60</v>
      </c>
      <c r="C106" s="31">
        <v>0</v>
      </c>
      <c r="D106" s="31">
        <v>41612</v>
      </c>
      <c r="E106" s="21">
        <f t="shared" si="28"/>
        <v>41612</v>
      </c>
      <c r="F106" s="31">
        <v>489</v>
      </c>
      <c r="G106" s="31">
        <v>489</v>
      </c>
      <c r="H106" s="31">
        <f t="shared" si="24"/>
        <v>41123</v>
      </c>
    </row>
    <row r="107" spans="1:8">
      <c r="A107" s="19" t="s">
        <v>169</v>
      </c>
      <c r="B107" s="30" t="s">
        <v>62</v>
      </c>
      <c r="C107" s="31">
        <v>0</v>
      </c>
      <c r="D107" s="31">
        <v>457752.25</v>
      </c>
      <c r="E107" s="21">
        <f t="shared" si="28"/>
        <v>457752.25</v>
      </c>
      <c r="F107" s="31">
        <v>0</v>
      </c>
      <c r="G107" s="31">
        <v>0</v>
      </c>
      <c r="H107" s="31">
        <f t="shared" si="24"/>
        <v>457752.25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1724485</v>
      </c>
      <c r="E108" s="25">
        <f t="shared" si="29"/>
        <v>1724485</v>
      </c>
      <c r="F108" s="25">
        <f t="shared" si="29"/>
        <v>434281</v>
      </c>
      <c r="G108" s="25">
        <f t="shared" si="29"/>
        <v>434281</v>
      </c>
      <c r="H108" s="25">
        <f t="shared" si="24"/>
        <v>1290204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>
        <v>0</v>
      </c>
      <c r="D110" s="31">
        <v>7000</v>
      </c>
      <c r="E110" s="21">
        <f t="shared" si="30"/>
        <v>7000</v>
      </c>
      <c r="F110" s="31">
        <v>0</v>
      </c>
      <c r="G110" s="31">
        <v>0</v>
      </c>
      <c r="H110" s="31">
        <f t="shared" si="24"/>
        <v>7000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>
        <v>0</v>
      </c>
      <c r="D112" s="31">
        <v>1717485</v>
      </c>
      <c r="E112" s="21">
        <f t="shared" si="30"/>
        <v>1717485</v>
      </c>
      <c r="F112" s="31">
        <v>434281</v>
      </c>
      <c r="G112" s="31">
        <v>434281</v>
      </c>
      <c r="H112" s="31">
        <f t="shared" si="24"/>
        <v>1283204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3712854.44</v>
      </c>
      <c r="E118" s="25">
        <f t="shared" si="31"/>
        <v>3712854.44</v>
      </c>
      <c r="F118" s="25">
        <f t="shared" si="31"/>
        <v>1132831.8999999999</v>
      </c>
      <c r="G118" s="25">
        <f t="shared" si="31"/>
        <v>1132831.8999999999</v>
      </c>
      <c r="H118" s="25">
        <f t="shared" si="24"/>
        <v>2580022.54</v>
      </c>
    </row>
    <row r="119" spans="1:8">
      <c r="A119" s="19" t="s">
        <v>177</v>
      </c>
      <c r="B119" s="30" t="s">
        <v>82</v>
      </c>
      <c r="C119" s="31">
        <v>0</v>
      </c>
      <c r="D119" s="31">
        <v>1226520.17</v>
      </c>
      <c r="E119" s="21">
        <f t="shared" ref="E119:E127" si="32">C119+D119</f>
        <v>1226520.17</v>
      </c>
      <c r="F119" s="31">
        <v>187322.4</v>
      </c>
      <c r="G119" s="31">
        <v>187322.4</v>
      </c>
      <c r="H119" s="31">
        <f t="shared" si="24"/>
        <v>1039197.7699999999</v>
      </c>
    </row>
    <row r="120" spans="1:8">
      <c r="A120" s="19" t="s">
        <v>178</v>
      </c>
      <c r="B120" s="30" t="s">
        <v>84</v>
      </c>
      <c r="C120" s="31">
        <v>0</v>
      </c>
      <c r="D120" s="31">
        <v>170211.74</v>
      </c>
      <c r="E120" s="21">
        <f t="shared" si="32"/>
        <v>170211.74</v>
      </c>
      <c r="F120" s="31">
        <v>0</v>
      </c>
      <c r="G120" s="31">
        <v>0</v>
      </c>
      <c r="H120" s="31">
        <f t="shared" si="24"/>
        <v>170211.74</v>
      </c>
    </row>
    <row r="121" spans="1:8">
      <c r="A121" s="19" t="s">
        <v>179</v>
      </c>
      <c r="B121" s="30" t="s">
        <v>86</v>
      </c>
      <c r="C121" s="31">
        <v>0</v>
      </c>
      <c r="D121" s="31">
        <v>611571.29</v>
      </c>
      <c r="E121" s="21">
        <f t="shared" si="32"/>
        <v>611571.29</v>
      </c>
      <c r="F121" s="31">
        <v>5909.5</v>
      </c>
      <c r="G121" s="31">
        <v>5909.5</v>
      </c>
      <c r="H121" s="31">
        <f t="shared" si="24"/>
        <v>605661.79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>
        <v>0</v>
      </c>
      <c r="D124" s="31">
        <v>1624551.24</v>
      </c>
      <c r="E124" s="21">
        <f t="shared" si="32"/>
        <v>1624551.24</v>
      </c>
      <c r="F124" s="31">
        <v>939600</v>
      </c>
      <c r="G124" s="31">
        <v>939600</v>
      </c>
      <c r="H124" s="31">
        <f t="shared" si="24"/>
        <v>684951.24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>
        <v>0</v>
      </c>
      <c r="D127" s="31">
        <v>80000</v>
      </c>
      <c r="E127" s="21">
        <f t="shared" si="32"/>
        <v>80000</v>
      </c>
      <c r="F127" s="31">
        <v>0</v>
      </c>
      <c r="G127" s="31">
        <v>0</v>
      </c>
      <c r="H127" s="31">
        <f t="shared" si="24"/>
        <v>80000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3472151.54</v>
      </c>
      <c r="E128" s="25">
        <f t="shared" si="33"/>
        <v>3472151.54</v>
      </c>
      <c r="F128" s="25">
        <f t="shared" si="33"/>
        <v>822192.6</v>
      </c>
      <c r="G128" s="25">
        <f t="shared" si="33"/>
        <v>822192.6</v>
      </c>
      <c r="H128" s="25">
        <f t="shared" si="24"/>
        <v>2649958.94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>
        <v>0</v>
      </c>
      <c r="D130" s="31">
        <v>3472151.54</v>
      </c>
      <c r="E130" s="21">
        <f t="shared" si="34"/>
        <v>3472151.54</v>
      </c>
      <c r="F130" s="31">
        <v>822192.6</v>
      </c>
      <c r="G130" s="31">
        <v>822192.6</v>
      </c>
      <c r="H130" s="31">
        <f t="shared" si="24"/>
        <v>2649958.94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40000</v>
      </c>
      <c r="E132" s="25">
        <f t="shared" si="35"/>
        <v>40000</v>
      </c>
      <c r="F132" s="25">
        <f t="shared" si="35"/>
        <v>0</v>
      </c>
      <c r="G132" s="25">
        <f t="shared" si="35"/>
        <v>0</v>
      </c>
      <c r="H132" s="25">
        <f t="shared" si="24"/>
        <v>40000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>
        <v>0</v>
      </c>
      <c r="D140" s="31">
        <v>40000</v>
      </c>
      <c r="E140" s="21">
        <f t="shared" si="36"/>
        <v>40000</v>
      </c>
      <c r="F140" s="31">
        <v>0</v>
      </c>
      <c r="G140" s="31">
        <v>0</v>
      </c>
      <c r="H140" s="31">
        <f t="shared" si="24"/>
        <v>40000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23"/>
      <c r="B154" s="24" t="s">
        <v>206</v>
      </c>
      <c r="C154" s="25">
        <f>C4+C79</f>
        <v>114760466.53999999</v>
      </c>
      <c r="D154" s="25">
        <f t="shared" ref="D154:H154" si="42">D4+D79</f>
        <v>82843652.769999996</v>
      </c>
      <c r="E154" s="25">
        <f t="shared" si="42"/>
        <v>197604119.31</v>
      </c>
      <c r="F154" s="25">
        <f t="shared" si="42"/>
        <v>39020983.809999995</v>
      </c>
      <c r="G154" s="25">
        <f t="shared" si="42"/>
        <v>39020983.809999995</v>
      </c>
      <c r="H154" s="25">
        <f t="shared" si="42"/>
        <v>158583135.49999997</v>
      </c>
    </row>
    <row r="155" spans="1:8" ht="5.0999999999999996" customHeight="1">
      <c r="A155" s="23"/>
      <c r="B155" s="33"/>
      <c r="C155" s="34"/>
      <c r="D155" s="34"/>
      <c r="E155" s="34"/>
      <c r="F155" s="34"/>
      <c r="G155" s="34"/>
      <c r="H155" s="34"/>
    </row>
  </sheetData>
  <mergeCells count="24"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25" right="0.25" top="0.75" bottom="0.75" header="0.3" footer="0.3"/>
  <pageSetup scale="5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 COG</vt:lpstr>
    </vt:vector>
  </TitlesOfParts>
  <Company>ITESI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begarnica</dc:creator>
  <cp:lastModifiedBy>begarnica</cp:lastModifiedBy>
  <cp:lastPrinted>2017-09-29T17:06:56Z</cp:lastPrinted>
  <dcterms:created xsi:type="dcterms:W3CDTF">2017-09-29T17:04:52Z</dcterms:created>
  <dcterms:modified xsi:type="dcterms:W3CDTF">2017-09-29T17:07:31Z</dcterms:modified>
</cp:coreProperties>
</file>