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2DO TRIMESTRE 2016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4" i="1" l="1"/>
  <c r="D554" i="1"/>
  <c r="C554" i="1"/>
  <c r="E531" i="1"/>
  <c r="E512" i="1"/>
  <c r="E510" i="1"/>
  <c r="E540" i="1" s="1"/>
  <c r="E498" i="1"/>
  <c r="E491" i="1"/>
  <c r="E489" i="1"/>
  <c r="E504" i="1" s="1"/>
  <c r="C477" i="1"/>
  <c r="E465" i="1"/>
  <c r="D465" i="1"/>
  <c r="C465" i="1"/>
  <c r="E423" i="1"/>
  <c r="D423" i="1"/>
  <c r="C423" i="1"/>
  <c r="E394" i="1"/>
  <c r="D394" i="1"/>
  <c r="C394" i="1"/>
  <c r="C365" i="1"/>
  <c r="C282" i="1"/>
  <c r="C276" i="1"/>
  <c r="C250" i="1"/>
  <c r="C243" i="1"/>
  <c r="C236" i="1"/>
  <c r="C229" i="1"/>
  <c r="F221" i="1"/>
  <c r="E221" i="1"/>
  <c r="D221" i="1"/>
  <c r="C221" i="1"/>
  <c r="C174" i="1"/>
  <c r="C161" i="1"/>
  <c r="E152" i="1"/>
  <c r="D152" i="1"/>
  <c r="C152" i="1"/>
  <c r="E140" i="1"/>
  <c r="D140" i="1"/>
  <c r="C140" i="1"/>
  <c r="C67" i="1"/>
  <c r="C60" i="1"/>
  <c r="C50" i="1"/>
  <c r="F40" i="1"/>
  <c r="E40" i="1"/>
  <c r="D40" i="1"/>
  <c r="C40" i="1"/>
  <c r="E31" i="1"/>
  <c r="D31" i="1"/>
  <c r="C31" i="1"/>
  <c r="E21" i="1"/>
  <c r="C21" i="1"/>
</calcChain>
</file>

<file path=xl/sharedStrings.xml><?xml version="1.0" encoding="utf-8"?>
<sst xmlns="http://schemas.openxmlformats.org/spreadsheetml/2006/main" count="465" uniqueCount="414">
  <si>
    <t xml:space="preserve">NOTAS A LOS ESTADOS FINANCIEROS </t>
  </si>
  <si>
    <t>AL 30 DE JUNIO DE 2016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</si>
  <si>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</si>
  <si>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</si>
  <si>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</si>
  <si>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</si>
  <si>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</si>
  <si>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</si>
  <si>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</si>
  <si>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1121102001  CONTRATO 2015475902 Bancomer</t>
  </si>
  <si>
    <t>1121102002  CONTRATO 2028084521 Bancomer</t>
  </si>
  <si>
    <t>1121102006  INV BANCOMER 2044193202</t>
  </si>
  <si>
    <t>1121107001  CONTRATO Serfin 65501806811</t>
  </si>
  <si>
    <t>* DERECHOSA RECIBIR EFECTIVO Y EQUIVALENTES Y BIENES O SERVICIOS A RECIBIR</t>
  </si>
  <si>
    <t>ESF-02 INGRESOS P/RECUPERAR</t>
  </si>
  <si>
    <t>2014</t>
  </si>
  <si>
    <t>2013</t>
  </si>
  <si>
    <t>1122102001  C. X C. VTA. B. Y S.</t>
  </si>
  <si>
    <t>1122602001  CXC ENT FED Y M</t>
  </si>
  <si>
    <t>1122602002  CXC ENT FEDERACIÓN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</si>
  <si>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</si>
  <si>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</si>
  <si>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</si>
  <si>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</si>
  <si>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</si>
  <si>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</si>
  <si>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</si>
  <si>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</si>
  <si>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</si>
  <si>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1141001003  ALMACEN DE BIENS MU</t>
  </si>
  <si>
    <t>1145400001  BIENES MUEBLES EN TRÁNSITO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</si>
  <si>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</si>
  <si>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</si>
  <si>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</si>
  <si>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</si>
  <si>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</si>
  <si>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</si>
  <si>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</si>
  <si>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</si>
  <si>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</si>
  <si>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</si>
  <si>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</si>
  <si>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</si>
  <si>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</si>
  <si>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</si>
  <si>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</si>
  <si>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</si>
  <si>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1233058300  EDIFICIOS NO HABITACIONALES</t>
  </si>
  <si>
    <t>1233583001  EDIFICIOS A VALOR HISTORICO</t>
  </si>
  <si>
    <t>1236200001  CONST PROCESO 2010</t>
  </si>
  <si>
    <t>1236200002  CONST PROCESO CIERRE</t>
  </si>
  <si>
    <t>1236262200  EDIFICIO NO HABITACI</t>
  </si>
  <si>
    <t>1236462400  División de terrenos</t>
  </si>
  <si>
    <t>1241151100  MUEBLES OF.</t>
  </si>
  <si>
    <t>1241151101  MUEBLES OFNA Y ESTA</t>
  </si>
  <si>
    <t>1241251200  MUEBLES OF.</t>
  </si>
  <si>
    <t>1241351500  E.COMPUTO</t>
  </si>
  <si>
    <t>1241351501  EQUIPO DE CÓMPUTO Y</t>
  </si>
  <si>
    <t>1241951900  OTROS MOB.</t>
  </si>
  <si>
    <t>1241951901  OTROS MOBILIARIOS Y</t>
  </si>
  <si>
    <t>1242152100  EQUIPO Y APARATOS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</si>
  <si>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</si>
  <si>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</si>
  <si>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</si>
  <si>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</si>
  <si>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</si>
  <si>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</si>
  <si>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</si>
  <si>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1243253201  INSTRUMENTAL MÉDICO</t>
  </si>
  <si>
    <t>1244154100  AUTOMÓVILES Y CAMIONES 2011</t>
  </si>
  <si>
    <t>1244154101  AUTOMÓVILES Y CAMIONES 2010</t>
  </si>
  <si>
    <t>1244954901  OTROS EQUIPOS DE TRANSPORTES 2010</t>
  </si>
  <si>
    <t>1246156101  MAQUINARIA Y EQUIPO</t>
  </si>
  <si>
    <t>1246256200  MAQUINARIA Y EQUIPO</t>
  </si>
  <si>
    <t>1246256201  MAQUINARIA Y EQUIPO</t>
  </si>
  <si>
    <t>1246356301  MAQUINARIA Y EQUIPO</t>
  </si>
  <si>
    <t>1246456400  SISTEMAS DE AIRE ACO</t>
  </si>
  <si>
    <t>1246556500  EQUIPO DE COMUNICACI</t>
  </si>
  <si>
    <t>1246556501  EQUIPO DE COMUNICACI</t>
  </si>
  <si>
    <t>1246656600  EQUIPOS DE GENERACIÓ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</si>
  <si>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</si>
  <si>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</si>
  <si>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</si>
  <si>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</si>
  <si>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</si>
  <si>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1246959900  BIENES MUEBLES EN TRÁNSITO</t>
  </si>
  <si>
    <t>1247151300  BIENES ARTÍSTICOS, C</t>
  </si>
  <si>
    <t>1247151301  BIENES ARTÍSTICOS,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</si>
  <si>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</si>
  <si>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</si>
  <si>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</si>
  <si>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</si>
  <si>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</si>
  <si>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</si>
  <si>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</si>
  <si>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</si>
  <si>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</si>
  <si>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</si>
  <si>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</si>
  <si>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</si>
  <si>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</si>
  <si>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1263454901  OTROS EQUIPOS DE TRANSPORTE 2010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</si>
  <si>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</si>
  <si>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</si>
  <si>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</si>
  <si>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</si>
  <si>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</si>
  <si>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</si>
  <si>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</si>
  <si>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</si>
  <si>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</si>
  <si>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</si>
  <si>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</si>
  <si>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</si>
  <si>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</si>
  <si>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</si>
  <si>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</si>
  <si>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</si>
  <si>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</si>
  <si>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</si>
  <si>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</si>
  <si>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2112101001  PROVEEDORES DE BIENES Y SERVICIOS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</si>
  <si>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</si>
  <si>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</si>
  <si>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</si>
  <si>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</si>
  <si>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</si>
  <si>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2117301007  IVA POR PAGAR</t>
  </si>
  <si>
    <t>2117502102  IMPUESTO NOMINAS A PAGAR</t>
  </si>
  <si>
    <t>2117901003  COUTAS SINDICALES</t>
  </si>
  <si>
    <t>2117903001  PENSIÓN ALIMENTICIA</t>
  </si>
  <si>
    <t>2117917007  FONACOT</t>
  </si>
  <si>
    <t>2117918001  DIVO 5% AL MILLAR</t>
  </si>
  <si>
    <t>2117918002  CAP 2%</t>
  </si>
  <si>
    <t>2117918003  RAPCE 0.5%</t>
  </si>
  <si>
    <t>2117918004  CNEC RET 5 AL MILLAR</t>
  </si>
  <si>
    <t>2117918005  OTRAS RETENCIONES OBRA</t>
  </si>
  <si>
    <t>2119901072  PCE 07 CAP 2000</t>
  </si>
  <si>
    <t>2119901073  PCE 07 CAP 3000</t>
  </si>
  <si>
    <t>2119901075  PCE 07 CAP 5000</t>
  </si>
  <si>
    <t>2119901076  PCE 07 CAP 6000</t>
  </si>
  <si>
    <t>2119901083  PCE 08 CAP 3000</t>
  </si>
  <si>
    <t>2119901086  PCE 08 CAP 6000</t>
  </si>
  <si>
    <t>2119901091  PCE 09 CAP 1000</t>
  </si>
  <si>
    <t>2119901093  PCE 09 CAP 3000</t>
  </si>
  <si>
    <t>2119901096  PCE 09 CAP 6000</t>
  </si>
  <si>
    <t>2119901103  PCE 10 CAP 3000</t>
  </si>
  <si>
    <t>2119901105  PCE 10 CAP 5000</t>
  </si>
  <si>
    <t>2119901106  PCE 10 CAP 6000</t>
  </si>
  <si>
    <t>2119905001  ACREEDORES DIVERSOS</t>
  </si>
  <si>
    <t>2119905006  ACREEDORES VARIOS</t>
  </si>
  <si>
    <t>2119905007  ACREEDORES DIVERSOS 2007</t>
  </si>
  <si>
    <t>2119905008  RECUPERACION DE ACTIVOS</t>
  </si>
  <si>
    <t>2119905021  PASIVOS CHEQUES CANCELADOS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</si>
  <si>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</si>
  <si>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</si>
  <si>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</si>
  <si>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</si>
  <si>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2161001001  DEPOSITOS EN GARANTÍA</t>
  </si>
  <si>
    <t>ESF-13 PASIVO DIFERIDO A LARGO PLAZO</t>
  </si>
  <si>
    <t>2240 PASIVOS DIFERIDOS A LARGO PLAZO</t>
  </si>
  <si>
    <t>ESF-14 OTROS PASIVOS CIRCULANTES</t>
  </si>
  <si>
    <t>2199002001  CXP GEG POR SERV. EDUCATIVOS</t>
  </si>
  <si>
    <t>II) NOTAS AL ESTADO DE ACTIVIDADES</t>
  </si>
  <si>
    <t>INGRESOS DE GESTIÓN</t>
  </si>
  <si>
    <t>ERA-01 INGRESOS</t>
  </si>
  <si>
    <t>NOTA</t>
  </si>
  <si>
    <t>4151510253  P. RTA. DE CAFE.</t>
  </si>
  <si>
    <t>4151510261  RENTA DE ESPACIOS DIVERSOS</t>
  </si>
  <si>
    <t>4159510710  REEXPEDICIÓN DE CREDENCIAL</t>
  </si>
  <si>
    <t>4159510715  GESTORIA DE TITULACION</t>
  </si>
  <si>
    <t>4159510805  POR CONCEPTO DE CURSOS DE IDIOMAS</t>
  </si>
  <si>
    <t>4159510902  EXAMENES DE ADMISIÓN</t>
  </si>
  <si>
    <t>4159510903  EXAMENES DE INGLÉS</t>
  </si>
  <si>
    <t>4159511104  OTROS PRODUCTOS</t>
  </si>
  <si>
    <t>4169610004  PROYECTOS DE INVESTIGACION</t>
  </si>
  <si>
    <t>4169610005  APORTACIONES</t>
  </si>
  <si>
    <t>4169610009  OTROS INGRESOS</t>
  </si>
  <si>
    <t>4169610012  INFRACCIONES Y MULTAS</t>
  </si>
  <si>
    <t>4213831000  CONVENIO SERVICIOS PERSONALES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</si>
  <si>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</si>
  <si>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</si>
  <si>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</si>
  <si>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</si>
  <si>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</si>
  <si>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4310 Ingresos Financieros</t>
  </si>
  <si>
    <t>4399 Otros Ingresos y Beneficios Varios</t>
  </si>
  <si>
    <t>GASTOS Y OTRAS PÉRDIDAS</t>
  </si>
  <si>
    <t>ERA-03 GASTOS</t>
  </si>
  <si>
    <t>%GASTO</t>
  </si>
  <si>
    <t>EXPLICACION</t>
  </si>
  <si>
    <t>5111113000  S. BASE PERS. P.</t>
  </si>
  <si>
    <t>5113131000  PRIM. A S. EF. P.</t>
  </si>
  <si>
    <t>5113132000  PRI. V. D. Y G.F.A.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</si>
  <si>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</si>
  <si>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</si>
  <si>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</si>
  <si>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</si>
  <si>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5115152000  INDEMNIZACIONES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</si>
  <si>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</si>
  <si>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</si>
  <si>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</si>
  <si>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</si>
  <si>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</si>
  <si>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</si>
  <si>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</si>
  <si>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</si>
  <si>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5124241000  PRODUCTOS MINERALES NO METALICOS</t>
  </si>
  <si>
    <t>5124242000  CEMENTO Y PRODUCTOS DE CONCRETO</t>
  </si>
  <si>
    <t>5124243000  CAL, YESO Y PRODUCTOS DE YESO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</si>
  <si>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</si>
  <si>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</si>
  <si>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</si>
  <si>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</si>
  <si>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</si>
  <si>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</si>
  <si>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</si>
  <si>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MED. Y P. FARMA.</t>
  </si>
  <si>
    <t>5125254000  MAT., A. Y S. MED.</t>
  </si>
  <si>
    <t>5125255000  MAT., A. Y S. LAB.</t>
  </si>
  <si>
    <t>5125256000  FIB. SINTET. HULE</t>
  </si>
  <si>
    <t>5126261000  COMB., LUBRICA.</t>
  </si>
  <si>
    <t>5127271000  VESTUARIOS Y UNIFORMES</t>
  </si>
  <si>
    <t>5127272000  PRENDAS DE PROTECCIÓN</t>
  </si>
  <si>
    <t>5127273000  ARTÍCULOS DEPORTIVOS</t>
  </si>
  <si>
    <t>5127274000  PRODUCTOS TEXTILES</t>
  </si>
  <si>
    <t>5129291000  HERRAMIENTAS MENORES</t>
  </si>
  <si>
    <t>5129292000  REF., AC. Y H. M.</t>
  </si>
  <si>
    <t>5129294000  R. Y A. E. COMPU.</t>
  </si>
  <si>
    <t>5129295000  REF. MÉD. Y LAB.</t>
  </si>
  <si>
    <t>5129296000  REF. EQ. TRANSP.</t>
  </si>
  <si>
    <t>5129298000  REF. MAQ. Y O. EQ.</t>
  </si>
  <si>
    <t>5129299000  REF. OT. BIE. MUEB.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</si>
  <si>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</si>
  <si>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</si>
  <si>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</si>
  <si>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</si>
  <si>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</si>
  <si>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S. TELEC. Y SAT.</t>
  </si>
  <si>
    <t>5131318000  SERVICIOS POSTALES Y TELEGRAFICOS</t>
  </si>
  <si>
    <t>5132323000  ARRE. M. Y EQ. EDU</t>
  </si>
  <si>
    <t>5133333000  S. C. A. P.T. INFO.</t>
  </si>
  <si>
    <t>5133334000  CAPACITACIÓN</t>
  </si>
  <si>
    <t>5133335000  SERVICIOS DE INVESTI</t>
  </si>
  <si>
    <t>5133336000  S. A. AD., COPI. E I</t>
  </si>
  <si>
    <t>5133338000  SERVICIOS DE VIGILANCIA</t>
  </si>
  <si>
    <t>5134341000  SERVICIOS FINANCIEROS Y BANCARIOS</t>
  </si>
  <si>
    <t>5134345000  SEGUROS DE BIENES PATRIMONIALES</t>
  </si>
  <si>
    <t>5135351000  C. Y MTO. M.I.</t>
  </si>
  <si>
    <t>5135352000  I.R.M.M. E.A.E.R.</t>
  </si>
  <si>
    <t>5135353000  I.R.M.E.C. Y T.I.</t>
  </si>
  <si>
    <t>5135355000  R. Y MTO. EQ. T.</t>
  </si>
  <si>
    <t>5135357000  I., R. Y M.M. OEH</t>
  </si>
  <si>
    <t>5135358000  S. LIMPIEZA Y M.D.</t>
  </si>
  <si>
    <t>5135359000  S. JARDIN. Y FUM.</t>
  </si>
  <si>
    <t>5136361100  D. R. TV OM SPAG</t>
  </si>
  <si>
    <t>5136361200  DIF. POR MEDIOS ALTE</t>
  </si>
  <si>
    <t>5137371000  PASAJES AEREOS</t>
  </si>
  <si>
    <t>5137372000  PASAJES TERRESTRES</t>
  </si>
  <si>
    <t>5137375000  VIATICOS EN EL PAIS</t>
  </si>
  <si>
    <t>5137378000  S. INT. T. VIAT.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</si>
  <si>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</si>
  <si>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</si>
  <si>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</si>
  <si>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</si>
  <si>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</si>
  <si>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</si>
  <si>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</si>
  <si>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100.00</t>
  </si>
  <si>
    <t>III) NOTAS AL ESTADO DE VARIACIÓN A LA HACIEDA PÚBLICA</t>
  </si>
  <si>
    <t>VHP-01 PATRIMONIO CONTRIBUIDO</t>
  </si>
  <si>
    <t>MODIFICACION</t>
  </si>
  <si>
    <t>3110000002  BAJA DE ACTIVO FIJO</t>
  </si>
  <si>
    <t>3110000004  PATRIMONIO NETO ACUMULADO</t>
  </si>
  <si>
    <t>3110915000  ESTATAL BIENES MUEB</t>
  </si>
  <si>
    <t>3110916000  ESTATAL OBRA PÚBLICA</t>
  </si>
  <si>
    <t>3111828005  FAFEF BIENES MUEBLES E INMUEBLES</t>
  </si>
  <si>
    <t>3111828006  FAFEF OBRA PUBLICA</t>
  </si>
  <si>
    <t>3111835000  CONVENIO BIENES MUEBLES</t>
  </si>
  <si>
    <t>3111836000  CONVENIO OBRA PUBLICA</t>
  </si>
  <si>
    <t>3111924205  MUNICIPAL BIENES MUE</t>
  </si>
  <si>
    <t>3113824205  FEDERALES DE EJERCIC</t>
  </si>
  <si>
    <t>3113824206  FEDERALES DE EJERCIC</t>
  </si>
  <si>
    <t>3113828005  FAFEF BIENES MUEBLES</t>
  </si>
  <si>
    <t>3113828006  FAFEF OBRA PUBLICA EJERC ANT</t>
  </si>
  <si>
    <t>3113835000  CONVENIO BIENES MUEB</t>
  </si>
  <si>
    <t>3113836000  CONVENIO OBRA PUBLIC</t>
  </si>
  <si>
    <t>3113915000  ESTATALES  BIENES MU</t>
  </si>
  <si>
    <t>3113916000  ESTATALES  OBRA PUBL</t>
  </si>
  <si>
    <t>3113924205  MUNICIPAL BIENES MUE</t>
  </si>
  <si>
    <t>3113924206  MUNICIPAL OBRA PÚBLICA EJE ANT</t>
  </si>
  <si>
    <t>3120000002  DONACIONES DE BIENES</t>
  </si>
  <si>
    <t>3120000003  DONACIONES DE BIENES</t>
  </si>
  <si>
    <t>VHP-02 PATRIMONIO GENERADO</t>
  </si>
  <si>
    <t>3210 Resultado del Ejercicio (Ahorro/Des</t>
  </si>
  <si>
    <t>3220000002  RESULTADOS ACUMULADOS</t>
  </si>
  <si>
    <t>3220000010  RESULTADO EJERCICIO 2002</t>
  </si>
  <si>
    <t>3220000011  RESULTADO EJERCICIO 2003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</si>
  <si>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</si>
  <si>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</si>
  <si>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</si>
  <si>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</si>
  <si>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</si>
  <si>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</si>
  <si>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</si>
  <si>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</si>
  <si>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</si>
  <si>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</si>
  <si>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</si>
  <si>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</si>
  <si>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</si>
  <si>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</si>
  <si>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</si>
  <si>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</si>
  <si>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R. INT</t>
  </si>
  <si>
    <t>3220690204  APLICACIÓN DE REMANENTE MUNICIPAL</t>
  </si>
  <si>
    <t>3243000001  RESERVA DE PATRIMONIO</t>
  </si>
  <si>
    <t>3243000002  RESERVA POR CONTINGENCIA</t>
  </si>
  <si>
    <t>VHP-02 PATRIMONIO GENERADO TOTAL</t>
  </si>
  <si>
    <t>IV) NOTAS AL ESTADO DE FLUJO DE EFECTIVO</t>
  </si>
  <si>
    <t>EFE-01 FLUJO DE EFECTIVO</t>
  </si>
  <si>
    <t>1112101002  BANAMEX  3410593</t>
  </si>
  <si>
    <t>1112102001  BANCOMER 0451030612</t>
  </si>
  <si>
    <t>1112102002  BANCOMER 0158818800</t>
  </si>
  <si>
    <t>1112102003  BANCOMER 0158551073</t>
  </si>
  <si>
    <t>1112102004  BANCOMER 0162713136 ANUIES</t>
  </si>
  <si>
    <t>1112102005  BANCOMER 0162941430</t>
  </si>
  <si>
    <t>1112102008  BANCOMER 0166765912 PIFIP</t>
  </si>
  <si>
    <t>1112102009  BANCOMER 0177860617 PROMEP</t>
  </si>
  <si>
    <t>1112102010  BANCOMER 0178021430 OBRA TARIMORO</t>
  </si>
  <si>
    <t>1112102011  BANCOMER 0178084122 PROYECTO CAU</t>
  </si>
  <si>
    <t>1112102012  BANCOMER 019047</t>
  </si>
  <si>
    <t>1112102013  BANCOMER 0194135687</t>
  </si>
  <si>
    <t>1112102014  BANCOMER 019073</t>
  </si>
  <si>
    <t>1112102015  BANCOMER 0191385232 PIFIT 2011</t>
  </si>
  <si>
    <t>1112102016  BANCOMER 0191596543 PROMEP 2012</t>
  </si>
  <si>
    <t>1112102017  BANCOMER 0191822756 PAFP 2012</t>
  </si>
  <si>
    <t>1112102019  BANCOMER 0193420302 PIFIT 2012</t>
  </si>
  <si>
    <t>1112102020  BANCOMER 0193836126 FAFEF 2013</t>
  </si>
  <si>
    <t>1112102021  BANCOMER 0193904253</t>
  </si>
  <si>
    <t>1112102022  BANCOMER 0194037863</t>
  </si>
  <si>
    <t>1112102023  BANCOMER 0194038096</t>
  </si>
  <si>
    <t>1112102024  BANCOMER 0197202776</t>
  </si>
  <si>
    <t>1112102025  BANCOMER 0197545231</t>
  </si>
  <si>
    <t>1112102026  BANCOMER 0197743548</t>
  </si>
  <si>
    <t>1112102027  BANCOMER 0198098662</t>
  </si>
  <si>
    <t>1112102030  BANCOMER 019882645</t>
  </si>
  <si>
    <t>1112102031  BANCOMER 0198982732</t>
  </si>
  <si>
    <t>1112102032  BANCOMER 0199691375</t>
  </si>
  <si>
    <t>1112102033  BANCOMER 0101086723</t>
  </si>
  <si>
    <t>1112102034  BANCOMER 0103302385</t>
  </si>
  <si>
    <t>1112102035  BANCOMER 0103302105</t>
  </si>
  <si>
    <t>1112105001  SCOTIABANK2008014493</t>
  </si>
  <si>
    <t>1112107001  Santander-Serfin 6550180681-1</t>
  </si>
  <si>
    <t>1112107002  Santander-Serfin 92-00040338-0</t>
  </si>
  <si>
    <t>1112107003  Santander-Serfin 655018813916</t>
  </si>
  <si>
    <t>EFE-02 ADQ. BIENES MUEBLES E INMUEBLES</t>
  </si>
  <si>
    <t>% SUB</t>
  </si>
  <si>
    <t>1236 Construcciones en Proceso en Bienes</t>
  </si>
  <si>
    <t>1241 Mobiliario y Equipo de Administraci</t>
  </si>
  <si>
    <t>1243 Equipo e Instrumental Médico y de L</t>
  </si>
  <si>
    <t>1246 Maquinaria, Otros Equipos y Herrami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</si>
  <si>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</si>
  <si>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</si>
  <si>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</si>
  <si>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</si>
  <si>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al 30 de Abril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</si>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</sst>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5"/>
      <color theme="1"/>
      <name val="Arial"/>
      <family val="2"/>
    </font>
    <font>
      <sz val="10"/>
      <name val="Arial"/>
      <family val="2"/>
    </font>
    <font>
      <b/>
      <u/>
      <sz val="15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43" fontId="13" fillId="0" borderId="0" applyFont="0" applyFill="0" applyBorder="0" applyAlignment="0" applyProtection="0"/>
  </cellStyleXfs>
  <cellXfs count="164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2" fillId="0" borderId="0" xfId="0" applyFon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2" fillId="3" borderId="0" xfId="0" applyFont="1" applyFill="1" applyBorder="1"/>
    <xf numFmtId="0" fontId="7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3" fontId="3" fillId="2" borderId="4" xfId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9" fillId="3" borderId="0" xfId="0" applyFont="1" applyFill="1" applyBorder="1"/>
    <xf numFmtId="49" fontId="3" fillId="3" borderId="0" xfId="0" applyNumberFormat="1" applyFont="1" applyFill="1" applyBorder="1" applyAlignment="1">
      <alignment horizontal="left"/>
    </xf>
    <xf numFmtId="43" fontId="3" fillId="2" borderId="1" xfId="1" applyFont="1" applyFill="1" applyBorder="1" applyAlignment="1">
      <alignment horizontal="center" vertical="center"/>
    </xf>
    <xf numFmtId="164" fontId="2" fillId="3" borderId="0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/>
    <xf numFmtId="164" fontId="10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/>
    <xf numFmtId="0" fontId="7" fillId="3" borderId="0" xfId="0" applyFont="1" applyFill="1"/>
    <xf numFmtId="164" fontId="11" fillId="3" borderId="3" xfId="2" applyNumberForma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164" fontId="5" fillId="3" borderId="6" xfId="0" applyNumberFormat="1" applyFont="1" applyFill="1" applyBorder="1"/>
    <xf numFmtId="164" fontId="12" fillId="3" borderId="0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0" fontId="2" fillId="3" borderId="4" xfId="0" applyFont="1" applyFill="1" applyBorder="1"/>
    <xf numFmtId="0" fontId="2" fillId="2" borderId="4" xfId="0" applyFont="1" applyFill="1" applyBorder="1"/>
    <xf numFmtId="164" fontId="12" fillId="3" borderId="3" xfId="0" applyNumberFormat="1" applyFont="1" applyFill="1" applyBorder="1" applyAlignment="1">
      <alignment horizontal="center"/>
    </xf>
    <xf numFmtId="0" fontId="0" fillId="0" borderId="4" xfId="0" applyBorder="1"/>
    <xf numFmtId="0" fontId="2" fillId="2" borderId="1" xfId="0" applyFont="1" applyFill="1" applyBorder="1"/>
    <xf numFmtId="0" fontId="7" fillId="2" borderId="2" xfId="3" applyFont="1" applyFill="1" applyBorder="1" applyAlignment="1">
      <alignment horizontal="left" vertical="center" wrapText="1"/>
    </xf>
    <xf numFmtId="4" fontId="7" fillId="2" borderId="2" xfId="4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10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7" xfId="0" applyFont="1" applyFill="1" applyBorder="1"/>
    <xf numFmtId="164" fontId="2" fillId="3" borderId="2" xfId="0" applyNumberFormat="1" applyFont="1" applyFill="1" applyBorder="1"/>
    <xf numFmtId="49" fontId="3" fillId="3" borderId="14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10" fillId="0" borderId="0" xfId="4" applyNumberFormat="1" applyFont="1" applyFill="1" applyBorder="1" applyAlignment="1">
      <alignment horizontal="center"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" fontId="7" fillId="2" borderId="1" xfId="4" applyNumberFormat="1" applyFont="1" applyFill="1" applyBorder="1" applyAlignment="1">
      <alignment horizontal="center" vertical="center" wrapText="1"/>
    </xf>
    <xf numFmtId="4" fontId="2" fillId="0" borderId="0" xfId="4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164" fontId="0" fillId="3" borderId="3" xfId="0" applyNumberFormat="1" applyFill="1" applyBorder="1"/>
    <xf numFmtId="164" fontId="3" fillId="3" borderId="4" xfId="0" applyNumberFormat="1" applyFont="1" applyFill="1" applyBorder="1"/>
    <xf numFmtId="0" fontId="7" fillId="2" borderId="1" xfId="3" applyFont="1" applyFill="1" applyBorder="1" applyAlignment="1">
      <alignment horizontal="left" vertical="center" wrapText="1"/>
    </xf>
    <xf numFmtId="164" fontId="2" fillId="3" borderId="0" xfId="0" applyNumberFormat="1" applyFont="1" applyFill="1"/>
    <xf numFmtId="49" fontId="3" fillId="3" borderId="2" xfId="0" applyNumberFormat="1" applyFont="1" applyFill="1" applyBorder="1" applyAlignment="1">
      <alignment horizontal="left" wrapText="1"/>
    </xf>
    <xf numFmtId="0" fontId="7" fillId="2" borderId="2" xfId="3" applyFont="1" applyFill="1" applyBorder="1" applyAlignment="1">
      <alignment horizontal="center" vertical="center" wrapText="1"/>
    </xf>
    <xf numFmtId="164" fontId="5" fillId="0" borderId="2" xfId="0" applyNumberFormat="1" applyFont="1" applyFill="1" applyBorder="1"/>
    <xf numFmtId="164" fontId="5" fillId="3" borderId="16" xfId="0" applyNumberFormat="1" applyFont="1" applyFill="1" applyBorder="1"/>
    <xf numFmtId="164" fontId="5" fillId="0" borderId="3" xfId="0" applyNumberFormat="1" applyFont="1" applyFill="1" applyBorder="1"/>
    <xf numFmtId="0" fontId="2" fillId="3" borderId="1" xfId="0" applyFont="1" applyFill="1" applyBorder="1"/>
    <xf numFmtId="49" fontId="3" fillId="2" borderId="1" xfId="0" applyNumberFormat="1" applyFont="1" applyFill="1" applyBorder="1" applyAlignment="1">
      <alignment vertical="center"/>
    </xf>
    <xf numFmtId="0" fontId="5" fillId="3" borderId="0" xfId="0" applyFont="1" applyFill="1"/>
    <xf numFmtId="0" fontId="7" fillId="2" borderId="1" xfId="3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0" fontId="14" fillId="0" borderId="0" xfId="0" applyFont="1" applyFill="1" applyBorder="1"/>
    <xf numFmtId="0" fontId="2" fillId="0" borderId="0" xfId="0" applyFont="1"/>
    <xf numFmtId="4" fontId="2" fillId="3" borderId="0" xfId="0" applyNumberFormat="1" applyFont="1" applyFill="1" applyBorder="1"/>
    <xf numFmtId="4" fontId="15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43" fontId="16" fillId="0" borderId="1" xfId="1" applyFont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43" fontId="15" fillId="2" borderId="1" xfId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right" vertical="center"/>
    </xf>
    <xf numFmtId="43" fontId="15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8" fillId="0" borderId="0" xfId="0" applyFont="1"/>
    <xf numFmtId="4" fontId="17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6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5" fontId="5" fillId="3" borderId="6" xfId="0" applyNumberFormat="1" applyFont="1" applyFill="1" applyBorder="1"/>
    <xf numFmtId="164" fontId="12" fillId="3" borderId="6" xfId="0" applyNumberFormat="1" applyFont="1" applyFill="1" applyBorder="1" applyAlignment="1">
      <alignment horizontal="center"/>
    </xf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9" fillId="3" borderId="0" xfId="0" applyFont="1" applyFill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  <xf numFmtId="0" fontId="17" fillId="0" borderId="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2" fillId="3" borderId="0" xfId="0" applyFont="1" applyFill="1" applyBorder="1"/>
    <xf numFmtId="0" fontId="6" fillId="0" borderId="0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639873</xdr:colOff>
      <xdr:row>35</xdr:row>
      <xdr:rowOff>63467</xdr:rowOff>
    </xdr:from>
    <xdr:ext cx="1925142" cy="561949"/>
    <xdr:sp macro="" textlink="">
      <xdr:nvSpPr>
        <xdr:cNvPr id="2" name="Rectángulo 1"/>
        <xdr:cNvSpPr/>
      </xdr:nvSpPr>
      <xdr:spPr>
        <a:xfrm>
          <a:off x="7869348" y="6140417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649941</xdr:colOff>
      <xdr:row>55</xdr:row>
      <xdr:rowOff>44824</xdr:rowOff>
    </xdr:from>
    <xdr:ext cx="1925142" cy="561949"/>
    <xdr:sp macro="" textlink="">
      <xdr:nvSpPr>
        <xdr:cNvPr id="3" name="Rectángulo 2"/>
        <xdr:cNvSpPr/>
      </xdr:nvSpPr>
      <xdr:spPr>
        <a:xfrm>
          <a:off x="7879416" y="10103224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1647265</xdr:colOff>
      <xdr:row>63</xdr:row>
      <xdr:rowOff>224117</xdr:rowOff>
    </xdr:from>
    <xdr:ext cx="1925142" cy="561949"/>
    <xdr:sp macro="" textlink="">
      <xdr:nvSpPr>
        <xdr:cNvPr id="4" name="Rectángulo 3"/>
        <xdr:cNvSpPr/>
      </xdr:nvSpPr>
      <xdr:spPr>
        <a:xfrm>
          <a:off x="7095565" y="11749367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147</xdr:row>
      <xdr:rowOff>11206</xdr:rowOff>
    </xdr:from>
    <xdr:ext cx="1925142" cy="561949"/>
    <xdr:sp macro="" textlink="">
      <xdr:nvSpPr>
        <xdr:cNvPr id="5" name="Rectángulo 4"/>
        <xdr:cNvSpPr/>
      </xdr:nvSpPr>
      <xdr:spPr>
        <a:xfrm>
          <a:off x="7229475" y="25766806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245283</xdr:colOff>
      <xdr:row>157</xdr:row>
      <xdr:rowOff>67236</xdr:rowOff>
    </xdr:from>
    <xdr:ext cx="1344920" cy="405432"/>
    <xdr:sp macro="" textlink="">
      <xdr:nvSpPr>
        <xdr:cNvPr id="6" name="Rectángulo 5"/>
        <xdr:cNvSpPr/>
      </xdr:nvSpPr>
      <xdr:spPr>
        <a:xfrm>
          <a:off x="5693583" y="27784986"/>
          <a:ext cx="134492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2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2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369799</xdr:colOff>
      <xdr:row>169</xdr:row>
      <xdr:rowOff>11205</xdr:rowOff>
    </xdr:from>
    <xdr:ext cx="1925142" cy="561949"/>
    <xdr:sp macro="" textlink="">
      <xdr:nvSpPr>
        <xdr:cNvPr id="7" name="Rectángulo 6"/>
        <xdr:cNvSpPr/>
      </xdr:nvSpPr>
      <xdr:spPr>
        <a:xfrm>
          <a:off x="5818099" y="29938755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238</xdr:row>
      <xdr:rowOff>291351</xdr:rowOff>
    </xdr:from>
    <xdr:ext cx="1925142" cy="561949"/>
    <xdr:sp macro="" textlink="">
      <xdr:nvSpPr>
        <xdr:cNvPr id="8" name="Rectángulo 7"/>
        <xdr:cNvSpPr/>
      </xdr:nvSpPr>
      <xdr:spPr>
        <a:xfrm>
          <a:off x="7229475" y="42115626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1697929</xdr:colOff>
      <xdr:row>550</xdr:row>
      <xdr:rowOff>8275</xdr:rowOff>
    </xdr:from>
    <xdr:ext cx="1925142" cy="561949"/>
    <xdr:sp macro="" textlink="">
      <xdr:nvSpPr>
        <xdr:cNvPr id="9" name="Rectángulo 8"/>
        <xdr:cNvSpPr/>
      </xdr:nvSpPr>
      <xdr:spPr>
        <a:xfrm>
          <a:off x="7146229" y="94724875"/>
          <a:ext cx="1925142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3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3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225</xdr:row>
      <xdr:rowOff>74539</xdr:rowOff>
    </xdr:from>
    <xdr:ext cx="2430247" cy="436723"/>
    <xdr:sp macro="" textlink="">
      <xdr:nvSpPr>
        <xdr:cNvPr id="10" name="Rectángulo 9"/>
        <xdr:cNvSpPr/>
      </xdr:nvSpPr>
      <xdr:spPr>
        <a:xfrm>
          <a:off x="5448300" y="39412789"/>
          <a:ext cx="2430247" cy="4367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200" b="1" cap="none" spc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22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APLICA</a:t>
          </a:r>
          <a:endParaRPr lang="es-ES" sz="2200" b="1" cap="none" spc="0">
            <a:ln w="9525">
              <a:solidFill>
                <a:schemeClr val="bg1"/>
              </a:solidFill>
              <a:prstDash val="solid"/>
            </a:ln>
            <a:solidFill>
              <a:sysClr val="windowText" lastClr="000000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DOS%20FINANCIEROS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4">
          <cell r="I64">
            <v>132903053.20999999</v>
          </cell>
        </row>
      </sheetData>
      <sheetData sheetId="11">
        <row r="22">
          <cell r="J22">
            <v>91462229.810000002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6"/>
  <sheetViews>
    <sheetView tabSelected="1" topLeftCell="A550" workbookViewId="0">
      <selection activeCell="B571" sqref="B571"/>
    </sheetView>
  </sheetViews>
  <sheetFormatPr baseColWidth="10" defaultRowHeight="12.75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8" width="13.42578125" style="1" bestFit="1" customWidth="1"/>
    <col min="9" max="16384" width="11.42578125" style="1"/>
  </cols>
  <sheetData>
    <row r="2" spans="1:12" ht="4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5" customHeight="1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24" customHeight="1">
      <c r="A4" s="159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>
      <c r="B5" s="2"/>
      <c r="C5" s="3"/>
      <c r="D5" s="4"/>
      <c r="E5" s="4"/>
      <c r="F5" s="4"/>
      <c r="L5" s="5"/>
    </row>
    <row r="6" spans="1:12">
      <c r="B6" s="2"/>
      <c r="C6" s="3"/>
      <c r="D6" s="4"/>
      <c r="E6" s="4"/>
      <c r="F6" s="4"/>
      <c r="L6" s="5"/>
    </row>
    <row r="7" spans="1:12">
      <c r="B7" s="2"/>
      <c r="C7" s="3"/>
      <c r="D7" s="4"/>
      <c r="E7" s="4"/>
      <c r="F7" s="4"/>
      <c r="L7" s="5"/>
    </row>
    <row r="8" spans="1:12">
      <c r="B8" s="2"/>
      <c r="C8" s="3"/>
      <c r="D8" s="4"/>
      <c r="E8" s="4"/>
      <c r="F8" s="4"/>
    </row>
    <row r="9" spans="1:12">
      <c r="B9" s="2"/>
      <c r="C9" s="3"/>
      <c r="D9" s="4"/>
      <c r="E9" s="4"/>
      <c r="F9" s="4"/>
    </row>
    <row r="10" spans="1:12">
      <c r="B10" s="6" t="s">
        <v>2</v>
      </c>
      <c r="C10" s="7"/>
      <c r="D10" s="4"/>
      <c r="E10" s="4"/>
      <c r="F10" s="4"/>
    </row>
    <row r="11" spans="1:12">
      <c r="B11" s="8"/>
      <c r="C11" s="3"/>
      <c r="D11" s="4"/>
      <c r="E11" s="4"/>
      <c r="F11" s="4"/>
    </row>
    <row r="12" spans="1:12">
      <c r="B12" s="9" t="s">
        <v>3</v>
      </c>
      <c r="C12" s="3"/>
      <c r="D12" s="4"/>
      <c r="E12" s="4"/>
      <c r="F12" s="4"/>
    </row>
    <row r="13" spans="1:12">
      <c r="C13" s="3"/>
    </row>
    <row r="14" spans="1:12">
      <c r="B14" s="10" t="s">
        <v>4</v>
      </c>
      <c r="C14" s="11"/>
      <c r="D14" s="11"/>
      <c r="E14" s="11"/>
    </row>
    <row r="15" spans="1:12">
      <c r="B15" s="12"/>
      <c r="C15" s="11"/>
      <c r="D15" s="11"/>
      <c r="E15" s="11"/>
    </row>
    <row r="16" spans="1:12" ht="20.25" customHeight="1">
      <c r="B16" s="13" t="s">
        <v>5</v>
      </c>
      <c r="C16" s="14" t="s">
        <v>6</v>
      </c>
      <c r="D16" s="14" t="s">
        <v>7</v>
      </c>
      <c r="E16" s="14" t="s">
        <v>8</v>
      </c>
    </row>
    <row r="17" spans="2:5">
      <c r="B17" s="15" t="s">
        <v>9</v>
      </c>
      <c r="C17" s="16">
        <v>935789.69</v>
      </c>
      <c r="D17" s="17">
        <v>0</v>
      </c>
      <c r="E17" s="17">
        <v>0</v>
      </c>
    </row>
    <row r="18" spans="2:5">
      <c r="B18" s="18" t="s">
        <v>10</v>
      </c>
      <c r="C18" s="16">
        <v>5406695.1699999999</v>
      </c>
      <c r="D18" s="16">
        <v>0</v>
      </c>
      <c r="E18" s="16">
        <v>0</v>
      </c>
    </row>
    <row r="19" spans="2:5">
      <c r="B19" s="18" t="s">
        <v>11</v>
      </c>
      <c r="C19" s="16">
        <v>9153575.9000000004</v>
      </c>
      <c r="D19" s="16">
        <v>0</v>
      </c>
      <c r="E19" s="16">
        <v>0</v>
      </c>
    </row>
    <row r="20" spans="2:5">
      <c r="B20" s="19" t="s">
        <v>12</v>
      </c>
      <c r="C20" s="16">
        <v>3394039.04</v>
      </c>
      <c r="D20" s="20"/>
      <c r="E20" s="20"/>
    </row>
    <row r="21" spans="2:5">
      <c r="B21" s="12"/>
      <c r="C21" s="21">
        <f>SUM(C17:C20)</f>
        <v>18890099.800000001</v>
      </c>
      <c r="D21" s="22"/>
      <c r="E21" s="22">
        <f>SUM(E17:E20)</f>
        <v>0</v>
      </c>
    </row>
    <row r="22" spans="2:5">
      <c r="B22" s="12"/>
      <c r="C22" s="11"/>
      <c r="D22" s="11"/>
      <c r="E22" s="11"/>
    </row>
    <row r="23" spans="2:5">
      <c r="B23" s="12"/>
      <c r="C23" s="11"/>
      <c r="D23" s="11"/>
      <c r="E23" s="11"/>
    </row>
    <row r="24" spans="2:5">
      <c r="B24" s="12"/>
      <c r="C24" s="11"/>
      <c r="D24" s="11"/>
      <c r="E24" s="11"/>
    </row>
    <row r="25" spans="2:5">
      <c r="B25" s="10" t="s">
        <v>13</v>
      </c>
      <c r="C25" s="23"/>
      <c r="D25" s="11"/>
      <c r="E25" s="11"/>
    </row>
    <row r="27" spans="2:5" ht="18.75" customHeight="1">
      <c r="B27" s="13" t="s">
        <v>14</v>
      </c>
      <c r="C27" s="14" t="s">
        <v>6</v>
      </c>
      <c r="D27" s="14" t="s">
        <v>15</v>
      </c>
      <c r="E27" s="14" t="s">
        <v>16</v>
      </c>
    </row>
    <row r="28" spans="2:5">
      <c r="B28" s="15" t="s">
        <v>17</v>
      </c>
      <c r="C28" s="16">
        <v>861197.36</v>
      </c>
      <c r="D28" s="16">
        <v>4700988.8899999997</v>
      </c>
      <c r="E28" s="16">
        <v>732848.4</v>
      </c>
    </row>
    <row r="29" spans="2:5">
      <c r="B29" s="18" t="s">
        <v>18</v>
      </c>
      <c r="C29" s="16">
        <v>13762317.83</v>
      </c>
      <c r="D29" s="16">
        <v>16290302.98</v>
      </c>
      <c r="E29" s="16">
        <v>16657469.9</v>
      </c>
    </row>
    <row r="30" spans="2:5">
      <c r="B30" s="19" t="s">
        <v>19</v>
      </c>
      <c r="C30" s="16">
        <v>7875193</v>
      </c>
      <c r="D30" s="16">
        <v>0</v>
      </c>
      <c r="E30" s="16">
        <v>13235.64</v>
      </c>
    </row>
    <row r="31" spans="2:5">
      <c r="B31" s="24"/>
      <c r="C31" s="25">
        <f>SUM(C26:C30)</f>
        <v>22498708.189999998</v>
      </c>
      <c r="D31" s="25">
        <f>SUM(D26:D30)</f>
        <v>20991291.870000001</v>
      </c>
      <c r="E31" s="25">
        <f>SUM(E26:E30)</f>
        <v>17403553.940000001</v>
      </c>
    </row>
    <row r="32" spans="2:5">
      <c r="B32" s="24"/>
      <c r="C32" s="26"/>
      <c r="D32" s="26"/>
      <c r="E32" s="26"/>
    </row>
    <row r="33" spans="2:6" ht="14.25" customHeight="1">
      <c r="C33" s="27"/>
      <c r="D33" s="27"/>
      <c r="E33" s="27"/>
    </row>
    <row r="34" spans="2:6" ht="14.25" customHeight="1"/>
    <row r="35" spans="2:6" ht="23.25" customHeight="1">
      <c r="B35" s="13" t="s">
        <v>20</v>
      </c>
      <c r="C35" s="14" t="s">
        <v>6</v>
      </c>
      <c r="D35" s="14" t="s">
        <v>21</v>
      </c>
      <c r="E35" s="14" t="s">
        <v>22</v>
      </c>
      <c r="F35" s="14" t="s">
        <v>23</v>
      </c>
    </row>
    <row r="36" spans="2:6" ht="14.25" customHeight="1">
      <c r="B36" s="18" t="s">
        <v>24</v>
      </c>
      <c r="C36" s="28"/>
      <c r="D36" s="28"/>
      <c r="E36" s="28"/>
      <c r="F36" s="28"/>
    </row>
    <row r="37" spans="2:6" ht="19.5">
      <c r="B37" s="18"/>
      <c r="C37" s="28"/>
      <c r="D37" s="28"/>
      <c r="E37" s="29"/>
      <c r="F37" s="28"/>
    </row>
    <row r="38" spans="2:6" ht="14.25" customHeight="1">
      <c r="B38" s="18" t="s">
        <v>25</v>
      </c>
      <c r="C38" s="28"/>
      <c r="D38" s="28"/>
      <c r="E38" s="28"/>
      <c r="F38" s="28"/>
    </row>
    <row r="39" spans="2:6" ht="14.25" customHeight="1">
      <c r="B39" s="19"/>
      <c r="C39" s="30"/>
      <c r="D39" s="30"/>
      <c r="E39" s="30"/>
      <c r="F39" s="30"/>
    </row>
    <row r="40" spans="2:6" ht="14.25" customHeight="1">
      <c r="C40" s="14">
        <f>SUM(C35:C39)</f>
        <v>0</v>
      </c>
      <c r="D40" s="14">
        <f>SUM(D35:D39)</f>
        <v>0</v>
      </c>
      <c r="E40" s="14">
        <f>SUM(E35:E39)</f>
        <v>0</v>
      </c>
      <c r="F40" s="14">
        <f>SUM(F35:F39)</f>
        <v>0</v>
      </c>
    </row>
    <row r="41" spans="2:6" ht="14.25" customHeight="1"/>
    <row r="42" spans="2:6" ht="14.25" customHeight="1"/>
    <row r="43" spans="2:6" ht="14.25" customHeight="1"/>
    <row r="44" spans="2:6" ht="14.25" customHeight="1">
      <c r="B44" s="10" t="s">
        <v>26</v>
      </c>
    </row>
    <row r="45" spans="2:6" ht="14.25" customHeight="1">
      <c r="B45" s="31"/>
    </row>
    <row r="46" spans="2:6" ht="24" customHeight="1">
      <c r="B46" s="13" t="s">
        <v>27</v>
      </c>
      <c r="C46" s="14" t="s">
        <v>6</v>
      </c>
      <c r="D46" s="14" t="s">
        <v>28</v>
      </c>
    </row>
    <row r="47" spans="2:6" ht="14.25" customHeight="1">
      <c r="B47" s="15" t="s">
        <v>29</v>
      </c>
      <c r="C47" s="32">
        <v>6048.86</v>
      </c>
      <c r="D47" s="17">
        <v>0</v>
      </c>
    </row>
    <row r="48" spans="2:6" ht="14.25" customHeight="1">
      <c r="B48" s="18" t="s">
        <v>30</v>
      </c>
      <c r="C48" s="16">
        <v>1996692.19</v>
      </c>
      <c r="D48" s="16">
        <v>0</v>
      </c>
    </row>
    <row r="49" spans="2:7" ht="14.25" customHeight="1">
      <c r="B49" s="19"/>
      <c r="C49" s="20"/>
      <c r="D49" s="20">
        <v>0</v>
      </c>
    </row>
    <row r="50" spans="2:7" ht="14.25" customHeight="1">
      <c r="B50" s="24"/>
      <c r="C50" s="25">
        <f>SUM(C46:C49)</f>
        <v>2002741.05</v>
      </c>
      <c r="D50" s="14"/>
    </row>
    <row r="51" spans="2:7" ht="14.25" customHeight="1">
      <c r="B51" s="24"/>
    </row>
    <row r="52" spans="2:7" ht="14.25" customHeight="1"/>
    <row r="53" spans="2:7" ht="14.25" customHeight="1">
      <c r="B53" s="10" t="s">
        <v>31</v>
      </c>
    </row>
    <row r="54" spans="2:7" ht="14.25" customHeight="1">
      <c r="B54" s="31"/>
    </row>
    <row r="55" spans="2:7" ht="27.75" customHeight="1">
      <c r="B55" s="13" t="s">
        <v>32</v>
      </c>
      <c r="C55" s="14" t="s">
        <v>6</v>
      </c>
      <c r="D55" s="14" t="s">
        <v>7</v>
      </c>
      <c r="E55" s="14" t="s">
        <v>33</v>
      </c>
      <c r="F55" s="33" t="s">
        <v>34</v>
      </c>
      <c r="G55" s="14" t="s">
        <v>35</v>
      </c>
    </row>
    <row r="56" spans="2:7" ht="14.25" customHeight="1">
      <c r="B56" s="34" t="s">
        <v>36</v>
      </c>
      <c r="C56" s="35"/>
      <c r="D56" s="35">
        <v>0</v>
      </c>
      <c r="E56" s="35">
        <v>0</v>
      </c>
      <c r="F56" s="35">
        <v>0</v>
      </c>
      <c r="G56" s="36">
        <v>0</v>
      </c>
    </row>
    <row r="57" spans="2:7" ht="19.5">
      <c r="B57" s="34"/>
      <c r="C57" s="35"/>
      <c r="D57" s="37"/>
      <c r="E57" s="35">
        <v>0</v>
      </c>
      <c r="F57" s="35">
        <v>0</v>
      </c>
      <c r="G57" s="36">
        <v>0</v>
      </c>
    </row>
    <row r="58" spans="2:7" ht="14.25" customHeight="1">
      <c r="B58" s="34"/>
      <c r="C58" s="35"/>
      <c r="D58" s="35">
        <v>0</v>
      </c>
      <c r="E58" s="35">
        <v>0</v>
      </c>
      <c r="F58" s="35">
        <v>0</v>
      </c>
      <c r="G58" s="36">
        <v>0</v>
      </c>
    </row>
    <row r="59" spans="2:7" ht="14.25" customHeight="1">
      <c r="B59" s="38"/>
      <c r="C59" s="39"/>
      <c r="D59" s="39">
        <v>0</v>
      </c>
      <c r="E59" s="39">
        <v>0</v>
      </c>
      <c r="F59" s="39">
        <v>0</v>
      </c>
      <c r="G59" s="40">
        <v>0</v>
      </c>
    </row>
    <row r="60" spans="2:7" ht="15" customHeight="1">
      <c r="B60" s="24"/>
      <c r="C60" s="14">
        <f>SUM(C55:C59)</f>
        <v>0</v>
      </c>
      <c r="D60" s="41">
        <v>0</v>
      </c>
      <c r="E60" s="42">
        <v>0</v>
      </c>
      <c r="F60" s="42">
        <v>0</v>
      </c>
      <c r="G60" s="43">
        <v>0</v>
      </c>
    </row>
    <row r="61" spans="2:7">
      <c r="B61" s="24"/>
      <c r="C61" s="44"/>
      <c r="D61" s="44"/>
      <c r="E61" s="44"/>
      <c r="F61" s="44"/>
      <c r="G61" s="44"/>
    </row>
    <row r="62" spans="2:7">
      <c r="B62" s="24"/>
      <c r="C62" s="44"/>
      <c r="D62" s="44"/>
      <c r="E62" s="44"/>
      <c r="F62" s="44"/>
      <c r="G62" s="44"/>
    </row>
    <row r="63" spans="2:7">
      <c r="B63" s="24"/>
      <c r="C63" s="44"/>
      <c r="D63" s="44"/>
      <c r="E63" s="44"/>
      <c r="F63" s="44"/>
      <c r="G63" s="44"/>
    </row>
    <row r="64" spans="2:7" ht="26.25" customHeight="1">
      <c r="B64" s="13" t="s">
        <v>37</v>
      </c>
      <c r="C64" s="14" t="s">
        <v>6</v>
      </c>
      <c r="D64" s="14" t="s">
        <v>7</v>
      </c>
      <c r="E64" s="14" t="s">
        <v>38</v>
      </c>
      <c r="F64" s="44"/>
      <c r="G64" s="44"/>
    </row>
    <row r="65" spans="2:7" ht="19.5">
      <c r="B65" s="15" t="s">
        <v>39</v>
      </c>
      <c r="C65" s="36"/>
      <c r="D65" s="37"/>
      <c r="E65" s="16">
        <v>0</v>
      </c>
      <c r="F65" s="44"/>
      <c r="G65" s="44"/>
    </row>
    <row r="66" spans="2:7">
      <c r="B66" s="19"/>
      <c r="C66" s="36"/>
      <c r="D66" s="16">
        <v>0</v>
      </c>
      <c r="E66" s="16">
        <v>0</v>
      </c>
      <c r="F66" s="44"/>
      <c r="G66" s="44"/>
    </row>
    <row r="67" spans="2:7" ht="16.5" customHeight="1">
      <c r="B67" s="24"/>
      <c r="C67" s="14">
        <f>SUM(C65:C66)</f>
        <v>0</v>
      </c>
      <c r="D67" s="160"/>
      <c r="E67" s="161"/>
      <c r="F67" s="44"/>
      <c r="G67" s="44"/>
    </row>
    <row r="68" spans="2:7">
      <c r="B68" s="24"/>
      <c r="C68" s="44"/>
      <c r="D68" s="44"/>
      <c r="E68" s="44"/>
      <c r="F68" s="44"/>
      <c r="G68" s="44"/>
    </row>
    <row r="69" spans="2:7">
      <c r="B69" s="24"/>
      <c r="C69" s="44"/>
      <c r="D69" s="44"/>
      <c r="E69" s="44"/>
      <c r="F69" s="44"/>
      <c r="G69" s="44"/>
    </row>
    <row r="70" spans="2:7">
      <c r="B70" s="24"/>
      <c r="C70" s="44"/>
      <c r="D70" s="44"/>
      <c r="E70" s="44"/>
      <c r="F70" s="44"/>
      <c r="G70" s="44"/>
    </row>
    <row r="71" spans="2:7">
      <c r="B71" s="24"/>
      <c r="C71" s="44"/>
      <c r="D71" s="44"/>
      <c r="E71" s="44"/>
      <c r="F71" s="44"/>
      <c r="G71" s="44"/>
    </row>
    <row r="72" spans="2:7">
      <c r="B72" s="31"/>
    </row>
    <row r="73" spans="2:7">
      <c r="B73" s="10" t="s">
        <v>40</v>
      </c>
    </row>
    <row r="75" spans="2:7">
      <c r="B75" s="31"/>
    </row>
    <row r="76" spans="2:7" ht="24" customHeight="1">
      <c r="B76" s="45" t="s">
        <v>41</v>
      </c>
      <c r="C76" s="46" t="s">
        <v>42</v>
      </c>
      <c r="D76" s="46" t="s">
        <v>43</v>
      </c>
      <c r="E76" s="46" t="s">
        <v>44</v>
      </c>
      <c r="F76" s="46" t="s">
        <v>45</v>
      </c>
    </row>
    <row r="77" spans="2:7">
      <c r="B77" s="18" t="s">
        <v>46</v>
      </c>
      <c r="C77" s="47">
        <v>1805942.1</v>
      </c>
      <c r="D77" s="28">
        <v>1805942.1</v>
      </c>
      <c r="E77" s="28">
        <v>0</v>
      </c>
      <c r="F77" s="28">
        <v>0</v>
      </c>
    </row>
    <row r="78" spans="2:7">
      <c r="B78" s="18" t="s">
        <v>47</v>
      </c>
      <c r="C78" s="47">
        <v>4648747.63</v>
      </c>
      <c r="D78" s="28">
        <v>4648747.63</v>
      </c>
      <c r="E78" s="28">
        <v>0</v>
      </c>
      <c r="F78" s="28">
        <v>0</v>
      </c>
    </row>
    <row r="79" spans="2:7">
      <c r="B79" s="18" t="s">
        <v>48</v>
      </c>
      <c r="C79" s="47">
        <v>167805809.53</v>
      </c>
      <c r="D79" s="28">
        <v>167805809.53</v>
      </c>
      <c r="E79" s="28">
        <v>0</v>
      </c>
      <c r="F79" s="28">
        <v>0</v>
      </c>
    </row>
    <row r="80" spans="2:7">
      <c r="B80" s="18" t="s">
        <v>49</v>
      </c>
      <c r="C80" s="47">
        <v>30785579.07</v>
      </c>
      <c r="D80" s="28">
        <v>30785579.07</v>
      </c>
      <c r="E80" s="28">
        <v>0</v>
      </c>
      <c r="F80" s="28">
        <v>0</v>
      </c>
    </row>
    <row r="81" spans="2:6">
      <c r="B81" s="18" t="s">
        <v>50</v>
      </c>
      <c r="C81" s="47">
        <v>178933.12</v>
      </c>
      <c r="D81" s="28">
        <v>178933.12</v>
      </c>
      <c r="E81" s="28">
        <v>0</v>
      </c>
      <c r="F81" s="28">
        <v>0</v>
      </c>
    </row>
    <row r="82" spans="2:6">
      <c r="B82" s="18" t="s">
        <v>51</v>
      </c>
      <c r="C82" s="47">
        <v>83695663.719999999</v>
      </c>
      <c r="D82" s="28">
        <v>97672552.519999996</v>
      </c>
      <c r="E82" s="28">
        <v>13976888.800000001</v>
      </c>
      <c r="F82" s="28">
        <v>0</v>
      </c>
    </row>
    <row r="83" spans="2:6">
      <c r="B83" s="18" t="s">
        <v>52</v>
      </c>
      <c r="C83" s="47">
        <v>6258862.1900000004</v>
      </c>
      <c r="D83" s="28">
        <v>6258862.1900000004</v>
      </c>
      <c r="E83" s="28">
        <v>0</v>
      </c>
      <c r="F83" s="28">
        <v>0</v>
      </c>
    </row>
    <row r="84" spans="2:6">
      <c r="B84" s="18" t="s">
        <v>53</v>
      </c>
      <c r="C84" s="47">
        <v>3388294.38</v>
      </c>
      <c r="D84" s="28">
        <v>3388294.38</v>
      </c>
      <c r="E84" s="28">
        <v>0</v>
      </c>
      <c r="F84" s="28">
        <v>0</v>
      </c>
    </row>
    <row r="85" spans="2:6">
      <c r="B85" s="18" t="s">
        <v>54</v>
      </c>
      <c r="C85" s="47">
        <v>16017280.75</v>
      </c>
      <c r="D85" s="28">
        <v>16017280.75</v>
      </c>
      <c r="E85" s="28">
        <v>0</v>
      </c>
      <c r="F85" s="28">
        <v>0</v>
      </c>
    </row>
    <row r="86" spans="2:6">
      <c r="B86" s="18" t="s">
        <v>55</v>
      </c>
      <c r="C86" s="47">
        <v>216398.12</v>
      </c>
      <c r="D86" s="28">
        <v>216398.12</v>
      </c>
      <c r="E86" s="28">
        <v>0</v>
      </c>
      <c r="F86" s="28">
        <v>0</v>
      </c>
    </row>
    <row r="87" spans="2:6">
      <c r="B87" s="18" t="s">
        <v>56</v>
      </c>
      <c r="C87" s="47">
        <v>7540162.1900000004</v>
      </c>
      <c r="D87" s="28">
        <v>7987855.5999999996</v>
      </c>
      <c r="E87" s="28">
        <v>447693.41</v>
      </c>
      <c r="F87" s="28">
        <v>0</v>
      </c>
    </row>
    <row r="88" spans="2:6">
      <c r="B88" s="18" t="s">
        <v>57</v>
      </c>
      <c r="C88" s="47">
        <v>21926085.739999998</v>
      </c>
      <c r="D88" s="28">
        <v>21926085.739999998</v>
      </c>
      <c r="E88" s="28">
        <v>0</v>
      </c>
      <c r="F88" s="28">
        <v>0</v>
      </c>
    </row>
    <row r="89" spans="2:6">
      <c r="B89" s="18" t="s">
        <v>58</v>
      </c>
      <c r="C89" s="47">
        <v>1178103.56</v>
      </c>
      <c r="D89" s="28">
        <v>1178103.56</v>
      </c>
      <c r="E89" s="28">
        <v>0</v>
      </c>
      <c r="F89" s="28">
        <v>0</v>
      </c>
    </row>
    <row r="90" spans="2:6">
      <c r="B90" s="18" t="s">
        <v>59</v>
      </c>
      <c r="C90" s="47">
        <v>5791874.8300000001</v>
      </c>
      <c r="D90" s="28">
        <v>5791874.8300000001</v>
      </c>
      <c r="E90" s="28">
        <v>0</v>
      </c>
      <c r="F90" s="28">
        <v>0</v>
      </c>
    </row>
    <row r="91" spans="2:6">
      <c r="B91" s="18" t="s">
        <v>60</v>
      </c>
      <c r="C91" s="47">
        <v>1456360.39</v>
      </c>
      <c r="D91" s="28">
        <v>1456360.39</v>
      </c>
      <c r="E91" s="28">
        <v>0</v>
      </c>
      <c r="F91" s="28">
        <v>0</v>
      </c>
    </row>
    <row r="92" spans="2:6">
      <c r="B92" s="18" t="s">
        <v>61</v>
      </c>
      <c r="C92" s="47">
        <v>50000</v>
      </c>
      <c r="D92" s="28">
        <v>50000</v>
      </c>
      <c r="E92" s="28">
        <v>0</v>
      </c>
      <c r="F92" s="28">
        <v>0</v>
      </c>
    </row>
    <row r="93" spans="2:6">
      <c r="B93" s="18" t="s">
        <v>62</v>
      </c>
      <c r="C93" s="47">
        <v>452234.23999999999</v>
      </c>
      <c r="D93" s="28">
        <v>452234.23999999999</v>
      </c>
      <c r="E93" s="28">
        <v>0</v>
      </c>
      <c r="F93" s="28">
        <v>0</v>
      </c>
    </row>
    <row r="94" spans="2:6">
      <c r="B94" s="18" t="s">
        <v>63</v>
      </c>
      <c r="C94" s="47">
        <v>29556357.129999999</v>
      </c>
      <c r="D94" s="28">
        <v>29556357.129999999</v>
      </c>
      <c r="E94" s="28">
        <v>0</v>
      </c>
      <c r="F94" s="28">
        <v>0</v>
      </c>
    </row>
    <row r="95" spans="2:6">
      <c r="B95" s="18" t="s">
        <v>64</v>
      </c>
      <c r="C95" s="47">
        <v>794043.78</v>
      </c>
      <c r="D95" s="28">
        <v>794043.78</v>
      </c>
      <c r="E95" s="28">
        <v>0</v>
      </c>
      <c r="F95" s="28">
        <v>0</v>
      </c>
    </row>
    <row r="96" spans="2:6">
      <c r="B96" s="18" t="s">
        <v>65</v>
      </c>
      <c r="C96" s="47">
        <v>2630300.71</v>
      </c>
      <c r="D96" s="28">
        <v>3360939.09</v>
      </c>
      <c r="E96" s="28">
        <v>730638.38</v>
      </c>
      <c r="F96" s="28">
        <v>0</v>
      </c>
    </row>
    <row r="97" spans="2:6">
      <c r="B97" s="18" t="s">
        <v>66</v>
      </c>
      <c r="C97" s="47">
        <v>37687271.869999997</v>
      </c>
      <c r="D97" s="28">
        <v>37687271.869999997</v>
      </c>
      <c r="E97" s="28">
        <v>0</v>
      </c>
      <c r="F97" s="28">
        <v>0</v>
      </c>
    </row>
    <row r="98" spans="2:6">
      <c r="B98" s="18" t="s">
        <v>67</v>
      </c>
      <c r="C98" s="47">
        <v>3108.34</v>
      </c>
      <c r="D98" s="28">
        <v>3108.34</v>
      </c>
      <c r="E98" s="28">
        <v>0</v>
      </c>
      <c r="F98" s="28">
        <v>0</v>
      </c>
    </row>
    <row r="99" spans="2:6">
      <c r="B99" s="18" t="s">
        <v>68</v>
      </c>
      <c r="C99" s="47">
        <v>215938.26</v>
      </c>
      <c r="D99" s="28">
        <v>215938.26</v>
      </c>
      <c r="E99" s="28">
        <v>0</v>
      </c>
      <c r="F99" s="28">
        <v>0</v>
      </c>
    </row>
    <row r="100" spans="2:6">
      <c r="B100" s="18" t="s">
        <v>69</v>
      </c>
      <c r="C100" s="47">
        <v>2790415</v>
      </c>
      <c r="D100" s="28">
        <v>2790415</v>
      </c>
      <c r="E100" s="28">
        <v>0</v>
      </c>
      <c r="F100" s="28">
        <v>0</v>
      </c>
    </row>
    <row r="101" spans="2:6">
      <c r="B101" s="18" t="s">
        <v>70</v>
      </c>
      <c r="C101" s="47">
        <v>4882889</v>
      </c>
      <c r="D101" s="28">
        <v>4882889</v>
      </c>
      <c r="E101" s="28">
        <v>0</v>
      </c>
      <c r="F101" s="28">
        <v>0</v>
      </c>
    </row>
    <row r="102" spans="2:6">
      <c r="B102" s="18" t="s">
        <v>71</v>
      </c>
      <c r="C102" s="47">
        <v>7054.56</v>
      </c>
      <c r="D102" s="28">
        <v>7054.56</v>
      </c>
      <c r="E102" s="28">
        <v>0</v>
      </c>
      <c r="F102" s="28">
        <v>0</v>
      </c>
    </row>
    <row r="103" spans="2:6">
      <c r="B103" s="18" t="s">
        <v>72</v>
      </c>
      <c r="C103" s="47">
        <v>45006.38</v>
      </c>
      <c r="D103" s="28">
        <v>45006.38</v>
      </c>
      <c r="E103" s="28">
        <v>0</v>
      </c>
      <c r="F103" s="28">
        <v>0</v>
      </c>
    </row>
    <row r="104" spans="2:6">
      <c r="B104" s="18" t="s">
        <v>73</v>
      </c>
      <c r="C104" s="47">
        <v>6014440.2699999996</v>
      </c>
      <c r="D104" s="28">
        <v>6014440.2699999996</v>
      </c>
      <c r="E104" s="28">
        <v>0</v>
      </c>
      <c r="F104" s="28">
        <v>0</v>
      </c>
    </row>
    <row r="105" spans="2:6">
      <c r="B105" s="18" t="s">
        <v>74</v>
      </c>
      <c r="C105" s="47">
        <v>100282</v>
      </c>
      <c r="D105" s="28">
        <v>100282</v>
      </c>
      <c r="E105" s="28">
        <v>0</v>
      </c>
      <c r="F105" s="28">
        <v>0</v>
      </c>
    </row>
    <row r="106" spans="2:6">
      <c r="B106" s="18" t="s">
        <v>75</v>
      </c>
      <c r="C106" s="47">
        <v>532076.21</v>
      </c>
      <c r="D106" s="28">
        <v>532076.21</v>
      </c>
      <c r="E106" s="28">
        <v>0</v>
      </c>
      <c r="F106" s="28">
        <v>0</v>
      </c>
    </row>
    <row r="107" spans="2:6">
      <c r="B107" s="18" t="s">
        <v>76</v>
      </c>
      <c r="C107" s="47">
        <v>117436.24</v>
      </c>
      <c r="D107" s="28">
        <v>117436.24</v>
      </c>
      <c r="E107" s="28">
        <v>0</v>
      </c>
      <c r="F107" s="28">
        <v>0</v>
      </c>
    </row>
    <row r="108" spans="2:6">
      <c r="B108" s="18" t="s">
        <v>77</v>
      </c>
      <c r="C108" s="47">
        <v>221855.62</v>
      </c>
      <c r="D108" s="28">
        <v>221855.62</v>
      </c>
      <c r="E108" s="28">
        <v>0</v>
      </c>
      <c r="F108" s="28">
        <v>0</v>
      </c>
    </row>
    <row r="109" spans="2:6">
      <c r="B109" s="18" t="s">
        <v>78</v>
      </c>
      <c r="C109" s="47">
        <v>5210870.22</v>
      </c>
      <c r="D109" s="28">
        <v>5210870.22</v>
      </c>
      <c r="E109" s="28">
        <v>0</v>
      </c>
      <c r="F109" s="28">
        <v>0</v>
      </c>
    </row>
    <row r="110" spans="2:6">
      <c r="B110" s="18" t="s">
        <v>79</v>
      </c>
      <c r="C110" s="47">
        <v>2431600.2799999998</v>
      </c>
      <c r="D110" s="28">
        <v>2718307.1</v>
      </c>
      <c r="E110" s="28">
        <v>286706.82</v>
      </c>
      <c r="F110" s="28">
        <v>0</v>
      </c>
    </row>
    <row r="111" spans="2:6">
      <c r="B111" s="18" t="s">
        <v>80</v>
      </c>
      <c r="C111" s="47">
        <v>3603613.29</v>
      </c>
      <c r="D111" s="28">
        <v>3603613.29</v>
      </c>
      <c r="E111" s="28">
        <v>0</v>
      </c>
      <c r="F111" s="28">
        <v>0</v>
      </c>
    </row>
    <row r="112" spans="2:6">
      <c r="B112" s="18" t="s">
        <v>81</v>
      </c>
      <c r="C112" s="47">
        <v>3189133.22</v>
      </c>
      <c r="D112" s="28">
        <v>3212922.04</v>
      </c>
      <c r="E112" s="28">
        <v>23788.82</v>
      </c>
      <c r="F112" s="28">
        <v>0</v>
      </c>
    </row>
    <row r="113" spans="2:6">
      <c r="B113" s="18" t="s">
        <v>82</v>
      </c>
      <c r="C113" s="47">
        <v>584066.71</v>
      </c>
      <c r="D113" s="28">
        <v>584066.71</v>
      </c>
      <c r="E113" s="28">
        <v>0</v>
      </c>
      <c r="F113" s="28">
        <v>0</v>
      </c>
    </row>
    <row r="114" spans="2:6">
      <c r="B114" s="18" t="s">
        <v>83</v>
      </c>
      <c r="C114" s="47">
        <v>2807486.48</v>
      </c>
      <c r="D114" s="28">
        <v>2807486.48</v>
      </c>
      <c r="E114" s="28">
        <v>0</v>
      </c>
      <c r="F114" s="28">
        <v>0</v>
      </c>
    </row>
    <row r="115" spans="2:6">
      <c r="B115" s="18" t="s">
        <v>84</v>
      </c>
      <c r="C115" s="47">
        <v>7766704.7000000002</v>
      </c>
      <c r="D115" s="28">
        <v>7766704.7000000002</v>
      </c>
      <c r="E115" s="28">
        <v>0</v>
      </c>
      <c r="F115" s="28">
        <v>0</v>
      </c>
    </row>
    <row r="116" spans="2:6">
      <c r="B116" s="18" t="s">
        <v>85</v>
      </c>
      <c r="C116" s="47">
        <v>233518.47</v>
      </c>
      <c r="D116" s="28">
        <v>233518.47</v>
      </c>
      <c r="E116" s="28">
        <v>0</v>
      </c>
      <c r="F116" s="28">
        <v>0</v>
      </c>
    </row>
    <row r="117" spans="2:6">
      <c r="B117" s="18" t="s">
        <v>86</v>
      </c>
      <c r="C117" s="47">
        <v>15840</v>
      </c>
      <c r="D117" s="28">
        <v>15840</v>
      </c>
      <c r="E117" s="28">
        <v>0</v>
      </c>
      <c r="F117" s="28">
        <v>0</v>
      </c>
    </row>
    <row r="118" spans="2:6">
      <c r="B118" s="18" t="s">
        <v>87</v>
      </c>
      <c r="C118" s="47">
        <v>116000</v>
      </c>
      <c r="D118" s="28">
        <v>116000</v>
      </c>
      <c r="E118" s="28">
        <v>0</v>
      </c>
      <c r="F118" s="28">
        <v>0</v>
      </c>
    </row>
    <row r="119" spans="2:6">
      <c r="B119" s="18" t="s">
        <v>88</v>
      </c>
      <c r="C119" s="47">
        <v>-736051.7</v>
      </c>
      <c r="D119" s="28">
        <v>-736051.7</v>
      </c>
      <c r="E119" s="28">
        <v>0</v>
      </c>
      <c r="F119" s="28">
        <v>0</v>
      </c>
    </row>
    <row r="120" spans="2:6">
      <c r="B120" s="18" t="s">
        <v>89</v>
      </c>
      <c r="C120" s="47">
        <v>-10737503.26</v>
      </c>
      <c r="D120" s="28">
        <v>-10737503.26</v>
      </c>
      <c r="E120" s="28">
        <v>0</v>
      </c>
      <c r="F120" s="28">
        <v>0</v>
      </c>
    </row>
    <row r="121" spans="2:6">
      <c r="B121" s="18" t="s">
        <v>90</v>
      </c>
      <c r="C121" s="47">
        <v>-80923.740000000005</v>
      </c>
      <c r="D121" s="28">
        <v>-80923.740000000005</v>
      </c>
      <c r="E121" s="28">
        <v>0</v>
      </c>
      <c r="F121" s="28">
        <v>0</v>
      </c>
    </row>
    <row r="122" spans="2:6">
      <c r="B122" s="18" t="s">
        <v>91</v>
      </c>
      <c r="C122" s="47">
        <v>-50266.66</v>
      </c>
      <c r="D122" s="28">
        <v>-50266.66</v>
      </c>
      <c r="E122" s="28">
        <v>0</v>
      </c>
      <c r="F122" s="28">
        <v>0</v>
      </c>
    </row>
    <row r="123" spans="2:6">
      <c r="B123" s="18" t="s">
        <v>92</v>
      </c>
      <c r="C123" s="47">
        <v>-25632853.43</v>
      </c>
      <c r="D123" s="28">
        <v>-25632853.43</v>
      </c>
      <c r="E123" s="28">
        <v>0</v>
      </c>
      <c r="F123" s="28">
        <v>0</v>
      </c>
    </row>
    <row r="124" spans="2:6">
      <c r="B124" s="18" t="s">
        <v>93</v>
      </c>
      <c r="C124" s="47">
        <v>-4344403.4000000004</v>
      </c>
      <c r="D124" s="28">
        <v>-4344403.4000000004</v>
      </c>
      <c r="E124" s="28">
        <v>0</v>
      </c>
      <c r="F124" s="28">
        <v>0</v>
      </c>
    </row>
    <row r="125" spans="2:6">
      <c r="B125" s="18" t="s">
        <v>94</v>
      </c>
      <c r="C125" s="47">
        <v>-380429.53</v>
      </c>
      <c r="D125" s="28">
        <v>-380429.53</v>
      </c>
      <c r="E125" s="28">
        <v>0</v>
      </c>
      <c r="F125" s="28">
        <v>0</v>
      </c>
    </row>
    <row r="126" spans="2:6">
      <c r="B126" s="18" t="s">
        <v>95</v>
      </c>
      <c r="C126" s="47">
        <v>-2424.63</v>
      </c>
      <c r="D126" s="28">
        <v>-2424.63</v>
      </c>
      <c r="E126" s="28">
        <v>0</v>
      </c>
      <c r="F126" s="28">
        <v>0</v>
      </c>
    </row>
    <row r="127" spans="2:6">
      <c r="B127" s="18" t="s">
        <v>96</v>
      </c>
      <c r="C127" s="47">
        <v>-66664.289999999994</v>
      </c>
      <c r="D127" s="28">
        <v>-66664.289999999994</v>
      </c>
      <c r="E127" s="28">
        <v>0</v>
      </c>
      <c r="F127" s="28">
        <v>0</v>
      </c>
    </row>
    <row r="128" spans="2:6">
      <c r="B128" s="18" t="s">
        <v>97</v>
      </c>
      <c r="C128" s="47">
        <v>-3552204.74</v>
      </c>
      <c r="D128" s="28">
        <v>-3552204.74</v>
      </c>
      <c r="E128" s="28">
        <v>0</v>
      </c>
      <c r="F128" s="28">
        <v>0</v>
      </c>
    </row>
    <row r="129" spans="2:6">
      <c r="B129" s="18" t="s">
        <v>98</v>
      </c>
      <c r="C129" s="47">
        <v>-36953861.590000004</v>
      </c>
      <c r="D129" s="28">
        <v>-36953861.590000004</v>
      </c>
      <c r="E129" s="28">
        <v>0</v>
      </c>
      <c r="F129" s="28">
        <v>0</v>
      </c>
    </row>
    <row r="130" spans="2:6">
      <c r="B130" s="18" t="s">
        <v>99</v>
      </c>
      <c r="C130" s="47">
        <v>-211609.02</v>
      </c>
      <c r="D130" s="28">
        <v>-211609.02</v>
      </c>
      <c r="E130" s="28">
        <v>0</v>
      </c>
      <c r="F130" s="28">
        <v>0</v>
      </c>
    </row>
    <row r="131" spans="2:6">
      <c r="B131" s="18" t="s">
        <v>100</v>
      </c>
      <c r="C131" s="47">
        <v>-6795241.2999999998</v>
      </c>
      <c r="D131" s="28">
        <v>-6795241.2999999998</v>
      </c>
      <c r="E131" s="28">
        <v>0</v>
      </c>
      <c r="F131" s="28">
        <v>0</v>
      </c>
    </row>
    <row r="132" spans="2:6">
      <c r="B132" s="18" t="s">
        <v>101</v>
      </c>
      <c r="C132" s="47">
        <v>-3586.07</v>
      </c>
      <c r="D132" s="28">
        <v>-3586.07</v>
      </c>
      <c r="E132" s="28">
        <v>0</v>
      </c>
      <c r="F132" s="28">
        <v>0</v>
      </c>
    </row>
    <row r="133" spans="2:6">
      <c r="B133" s="18" t="s">
        <v>102</v>
      </c>
      <c r="C133" s="47">
        <v>-2010903.27</v>
      </c>
      <c r="D133" s="28">
        <v>-2010903.27</v>
      </c>
      <c r="E133" s="28">
        <v>0</v>
      </c>
      <c r="F133" s="28">
        <v>0</v>
      </c>
    </row>
    <row r="134" spans="2:6">
      <c r="B134" s="18" t="s">
        <v>103</v>
      </c>
      <c r="C134" s="47">
        <v>-270072.28999999998</v>
      </c>
      <c r="D134" s="28">
        <v>-270072.28999999998</v>
      </c>
      <c r="E134" s="28">
        <v>0</v>
      </c>
      <c r="F134" s="28">
        <v>0</v>
      </c>
    </row>
    <row r="135" spans="2:6">
      <c r="B135" s="18" t="s">
        <v>104</v>
      </c>
      <c r="C135" s="47">
        <v>-23763.15</v>
      </c>
      <c r="D135" s="28">
        <v>-23763.15</v>
      </c>
      <c r="E135" s="28">
        <v>0</v>
      </c>
      <c r="F135" s="28">
        <v>0</v>
      </c>
    </row>
    <row r="136" spans="2:6">
      <c r="B136" s="18" t="s">
        <v>105</v>
      </c>
      <c r="C136" s="47">
        <v>-4650882.5199999996</v>
      </c>
      <c r="D136" s="28">
        <v>-4650882.5199999996</v>
      </c>
      <c r="E136" s="28">
        <v>0</v>
      </c>
      <c r="F136" s="28">
        <v>0</v>
      </c>
    </row>
    <row r="137" spans="2:6">
      <c r="B137" s="18" t="s">
        <v>106</v>
      </c>
      <c r="C137" s="47">
        <v>-3452320.82</v>
      </c>
      <c r="D137" s="28">
        <v>-3452320.82</v>
      </c>
      <c r="E137" s="28">
        <v>0</v>
      </c>
      <c r="F137" s="28">
        <v>0</v>
      </c>
    </row>
    <row r="138" spans="2:6">
      <c r="B138" s="18" t="s">
        <v>107</v>
      </c>
      <c r="C138" s="47">
        <v>-954850.47</v>
      </c>
      <c r="D138" s="28">
        <v>-954850.47</v>
      </c>
      <c r="E138" s="28">
        <v>0</v>
      </c>
      <c r="F138" s="28">
        <v>0</v>
      </c>
    </row>
    <row r="139" spans="2:6">
      <c r="B139" s="18" t="s">
        <v>108</v>
      </c>
      <c r="C139" s="47">
        <v>-4014130.05</v>
      </c>
      <c r="D139" s="28">
        <v>-4014130.05</v>
      </c>
      <c r="E139" s="28">
        <v>0</v>
      </c>
      <c r="F139" s="28">
        <v>0</v>
      </c>
    </row>
    <row r="140" spans="2:6" ht="18" customHeight="1">
      <c r="B140" s="48"/>
      <c r="C140" s="21">
        <f>SUM(C77:C139)</f>
        <v>359828694.36999995</v>
      </c>
      <c r="D140" s="21">
        <f>SUM(D77:D139)</f>
        <v>375294410.59999996</v>
      </c>
      <c r="E140" s="21">
        <f>SUM(E77:E139)</f>
        <v>15465716.230000002</v>
      </c>
      <c r="F140" s="49"/>
    </row>
    <row r="145" spans="2:6" ht="21.75" customHeight="1">
      <c r="B145" s="13" t="s">
        <v>109</v>
      </c>
      <c r="C145" s="14" t="s">
        <v>42</v>
      </c>
      <c r="D145" s="14" t="s">
        <v>43</v>
      </c>
      <c r="E145" s="14" t="s">
        <v>44</v>
      </c>
      <c r="F145" s="14" t="s">
        <v>45</v>
      </c>
    </row>
    <row r="146" spans="2:6">
      <c r="B146" s="15" t="s">
        <v>110</v>
      </c>
      <c r="C146" s="17"/>
      <c r="D146" s="17"/>
      <c r="E146" s="17"/>
      <c r="F146" s="17"/>
    </row>
    <row r="147" spans="2:6">
      <c r="B147" s="18"/>
      <c r="C147" s="16"/>
      <c r="D147" s="16"/>
      <c r="E147" s="16"/>
      <c r="F147" s="16"/>
    </row>
    <row r="148" spans="2:6" ht="19.5">
      <c r="B148" s="18" t="s">
        <v>111</v>
      </c>
      <c r="C148" s="16"/>
      <c r="D148" s="50"/>
      <c r="E148" s="16"/>
      <c r="F148" s="16"/>
    </row>
    <row r="149" spans="2:6">
      <c r="B149" s="18"/>
      <c r="C149" s="16"/>
      <c r="D149" s="16"/>
      <c r="E149" s="16"/>
      <c r="F149" s="16"/>
    </row>
    <row r="150" spans="2:6">
      <c r="B150" s="18" t="s">
        <v>112</v>
      </c>
      <c r="C150" s="16"/>
      <c r="D150" s="16"/>
      <c r="E150" s="16"/>
      <c r="F150" s="16"/>
    </row>
    <row r="151" spans="2:6" ht="15">
      <c r="B151" s="51"/>
      <c r="C151" s="20"/>
      <c r="D151" s="20"/>
      <c r="E151" s="20"/>
      <c r="F151" s="20"/>
    </row>
    <row r="152" spans="2:6" ht="16.5" customHeight="1">
      <c r="C152" s="14">
        <f>SUM(C150:C151)</f>
        <v>0</v>
      </c>
      <c r="D152" s="14">
        <f>SUM(D150:D151)</f>
        <v>0</v>
      </c>
      <c r="E152" s="14">
        <f>SUM(E150:E151)</f>
        <v>0</v>
      </c>
      <c r="F152" s="52"/>
    </row>
    <row r="157" spans="2:6" ht="27" customHeight="1">
      <c r="B157" s="13" t="s">
        <v>113</v>
      </c>
      <c r="C157" s="14" t="s">
        <v>6</v>
      </c>
    </row>
    <row r="158" spans="2:6">
      <c r="B158" s="15" t="s">
        <v>114</v>
      </c>
      <c r="C158" s="17"/>
    </row>
    <row r="159" spans="2:6" ht="19.5">
      <c r="B159" s="18"/>
      <c r="C159" s="50"/>
    </row>
    <row r="160" spans="2:6">
      <c r="B160" s="19"/>
      <c r="C160" s="20"/>
    </row>
    <row r="161" spans="2:4" ht="15" customHeight="1">
      <c r="C161" s="14">
        <f>SUM(C159:C160)</f>
        <v>0</v>
      </c>
    </row>
    <row r="162" spans="2:4" ht="15">
      <c r="B162"/>
    </row>
    <row r="168" spans="2:4" ht="22.5" customHeight="1">
      <c r="B168" s="53" t="s">
        <v>115</v>
      </c>
      <c r="C168" s="54" t="s">
        <v>6</v>
      </c>
      <c r="D168" s="55" t="s">
        <v>116</v>
      </c>
    </row>
    <row r="169" spans="2:4">
      <c r="B169" s="56"/>
      <c r="C169" s="57"/>
      <c r="D169" s="58"/>
    </row>
    <row r="170" spans="2:4">
      <c r="B170" s="59"/>
      <c r="C170" s="60"/>
      <c r="D170" s="61"/>
    </row>
    <row r="171" spans="2:4" ht="19.5">
      <c r="B171" s="62"/>
      <c r="C171" s="63"/>
      <c r="D171" s="64"/>
    </row>
    <row r="172" spans="2:4">
      <c r="B172" s="62"/>
      <c r="C172" s="64"/>
      <c r="D172" s="64"/>
    </row>
    <row r="173" spans="2:4">
      <c r="B173" s="65"/>
      <c r="C173" s="48"/>
      <c r="D173" s="48"/>
    </row>
    <row r="174" spans="2:4" ht="14.25" customHeight="1">
      <c r="C174" s="14">
        <f>SUM(C172:C173)</f>
        <v>0</v>
      </c>
      <c r="D174" s="14"/>
    </row>
    <row r="182" spans="2:6">
      <c r="B182" s="6" t="s">
        <v>117</v>
      </c>
    </row>
    <row r="184" spans="2:6" ht="20.25" customHeight="1">
      <c r="B184" s="53" t="s">
        <v>118</v>
      </c>
      <c r="C184" s="54" t="s">
        <v>6</v>
      </c>
      <c r="D184" s="14" t="s">
        <v>21</v>
      </c>
      <c r="E184" s="14" t="s">
        <v>22</v>
      </c>
      <c r="F184" s="14" t="s">
        <v>23</v>
      </c>
    </row>
    <row r="185" spans="2:6">
      <c r="B185" s="15" t="s">
        <v>119</v>
      </c>
      <c r="C185" s="66">
        <v>-44566.15</v>
      </c>
      <c r="D185" s="66"/>
      <c r="E185" s="66"/>
      <c r="F185" s="66"/>
    </row>
    <row r="186" spans="2:6">
      <c r="B186" s="18" t="s">
        <v>120</v>
      </c>
      <c r="C186" s="28">
        <v>-2997059.03</v>
      </c>
      <c r="D186" s="28"/>
      <c r="E186" s="28"/>
      <c r="F186" s="28"/>
    </row>
    <row r="187" spans="2:6">
      <c r="B187" s="18" t="s">
        <v>121</v>
      </c>
      <c r="C187" s="28">
        <v>-23880.68</v>
      </c>
      <c r="D187" s="28"/>
      <c r="E187" s="28"/>
      <c r="F187" s="28"/>
    </row>
    <row r="188" spans="2:6">
      <c r="B188" s="18" t="s">
        <v>122</v>
      </c>
      <c r="C188" s="28">
        <v>-919493.75</v>
      </c>
      <c r="D188" s="28"/>
      <c r="E188" s="28"/>
      <c r="F188" s="28"/>
    </row>
    <row r="189" spans="2:6">
      <c r="B189" s="18" t="s">
        <v>123</v>
      </c>
      <c r="C189" s="28">
        <v>-0.54</v>
      </c>
      <c r="D189" s="28"/>
      <c r="E189" s="28"/>
      <c r="F189" s="28"/>
    </row>
    <row r="190" spans="2:6">
      <c r="B190" s="18" t="s">
        <v>124</v>
      </c>
      <c r="C190" s="28">
        <v>-51.46</v>
      </c>
      <c r="D190" s="28"/>
      <c r="E190" s="28"/>
      <c r="F190" s="28"/>
    </row>
    <row r="191" spans="2:6">
      <c r="B191" s="18" t="s">
        <v>125</v>
      </c>
      <c r="C191" s="28">
        <v>-2792312.22</v>
      </c>
      <c r="D191" s="28"/>
      <c r="E191" s="28"/>
      <c r="F191" s="28"/>
    </row>
    <row r="192" spans="2:6">
      <c r="B192" s="18" t="s">
        <v>126</v>
      </c>
      <c r="C192" s="28">
        <v>-809159.49</v>
      </c>
      <c r="D192" s="28"/>
      <c r="E192" s="28"/>
      <c r="F192" s="28"/>
    </row>
    <row r="193" spans="2:6">
      <c r="B193" s="18" t="s">
        <v>127</v>
      </c>
      <c r="C193" s="28">
        <v>-170851.18</v>
      </c>
      <c r="D193" s="28"/>
      <c r="E193" s="28"/>
      <c r="F193" s="28"/>
    </row>
    <row r="194" spans="2:6">
      <c r="B194" s="18" t="s">
        <v>128</v>
      </c>
      <c r="C194" s="28">
        <v>-2283355.48</v>
      </c>
      <c r="D194" s="28"/>
      <c r="E194" s="28"/>
      <c r="F194" s="28"/>
    </row>
    <row r="195" spans="2:6">
      <c r="B195" s="18" t="s">
        <v>129</v>
      </c>
      <c r="C195" s="28">
        <v>-5.46</v>
      </c>
      <c r="D195" s="28"/>
      <c r="E195" s="28"/>
      <c r="F195" s="28"/>
    </row>
    <row r="196" spans="2:6">
      <c r="B196" s="18" t="s">
        <v>130</v>
      </c>
      <c r="C196" s="28">
        <v>-1074.56</v>
      </c>
      <c r="D196" s="28"/>
      <c r="E196" s="28"/>
      <c r="F196" s="28"/>
    </row>
    <row r="197" spans="2:6">
      <c r="B197" s="18" t="s">
        <v>131</v>
      </c>
      <c r="C197" s="28">
        <v>-74569.02</v>
      </c>
      <c r="D197" s="28"/>
      <c r="E197" s="28"/>
      <c r="F197" s="28"/>
    </row>
    <row r="198" spans="2:6">
      <c r="B198" s="18" t="s">
        <v>132</v>
      </c>
      <c r="C198" s="28">
        <v>-395800.23</v>
      </c>
      <c r="D198" s="28"/>
      <c r="E198" s="28"/>
      <c r="F198" s="28"/>
    </row>
    <row r="199" spans="2:6">
      <c r="B199" s="18" t="s">
        <v>133</v>
      </c>
      <c r="C199" s="28">
        <v>-170358.98</v>
      </c>
      <c r="D199" s="28"/>
      <c r="E199" s="28"/>
      <c r="F199" s="28"/>
    </row>
    <row r="200" spans="2:6">
      <c r="B200" s="18" t="s">
        <v>134</v>
      </c>
      <c r="C200" s="28">
        <v>-90860.82</v>
      </c>
      <c r="D200" s="28"/>
      <c r="E200" s="28"/>
      <c r="F200" s="28"/>
    </row>
    <row r="201" spans="2:6">
      <c r="B201" s="18" t="s">
        <v>135</v>
      </c>
      <c r="C201" s="28">
        <v>-2274.89</v>
      </c>
      <c r="D201" s="28"/>
      <c r="E201" s="28"/>
      <c r="F201" s="28"/>
    </row>
    <row r="202" spans="2:6">
      <c r="B202" s="18" t="s">
        <v>136</v>
      </c>
      <c r="C202" s="28">
        <v>-463753.73</v>
      </c>
      <c r="D202" s="28"/>
      <c r="E202" s="28"/>
      <c r="F202" s="28"/>
    </row>
    <row r="203" spans="2:6">
      <c r="B203" s="18" t="s">
        <v>137</v>
      </c>
      <c r="C203" s="28">
        <v>-65272.23</v>
      </c>
      <c r="D203" s="28"/>
      <c r="E203" s="28"/>
      <c r="F203" s="28"/>
    </row>
    <row r="204" spans="2:6">
      <c r="B204" s="18" t="s">
        <v>138</v>
      </c>
      <c r="C204" s="28">
        <v>-102000.73</v>
      </c>
      <c r="D204" s="28"/>
      <c r="E204" s="28"/>
      <c r="F204" s="28"/>
    </row>
    <row r="205" spans="2:6">
      <c r="B205" s="18" t="s">
        <v>139</v>
      </c>
      <c r="C205" s="28">
        <v>-784826.96</v>
      </c>
      <c r="D205" s="28"/>
      <c r="E205" s="28"/>
      <c r="F205" s="28"/>
    </row>
    <row r="206" spans="2:6">
      <c r="B206" s="18" t="s">
        <v>140</v>
      </c>
      <c r="C206" s="28">
        <v>-51143.199999999997</v>
      </c>
      <c r="D206" s="28"/>
      <c r="E206" s="28"/>
      <c r="F206" s="28"/>
    </row>
    <row r="207" spans="2:6">
      <c r="B207" s="18" t="s">
        <v>141</v>
      </c>
      <c r="C207" s="28">
        <v>-243.01</v>
      </c>
      <c r="D207" s="28"/>
      <c r="E207" s="28"/>
      <c r="F207" s="28"/>
    </row>
    <row r="208" spans="2:6">
      <c r="B208" s="18" t="s">
        <v>142</v>
      </c>
      <c r="C208" s="28">
        <v>-933918.4</v>
      </c>
      <c r="D208" s="28"/>
      <c r="E208" s="28"/>
      <c r="F208" s="28"/>
    </row>
    <row r="209" spans="2:6">
      <c r="B209" s="18" t="s">
        <v>143</v>
      </c>
      <c r="C209" s="28">
        <v>-6960</v>
      </c>
      <c r="D209" s="28"/>
      <c r="E209" s="28"/>
      <c r="F209" s="28"/>
    </row>
    <row r="210" spans="2:6">
      <c r="B210" s="18" t="s">
        <v>144</v>
      </c>
      <c r="C210" s="28">
        <v>-66505.06</v>
      </c>
      <c r="D210" s="28"/>
      <c r="E210" s="28"/>
      <c r="F210" s="28"/>
    </row>
    <row r="211" spans="2:6">
      <c r="B211" s="18" t="s">
        <v>145</v>
      </c>
      <c r="C211" s="28">
        <v>-7778102.1600000001</v>
      </c>
      <c r="D211" s="28"/>
      <c r="E211" s="28"/>
      <c r="F211" s="28"/>
    </row>
    <row r="212" spans="2:6">
      <c r="B212" s="18" t="s">
        <v>146</v>
      </c>
      <c r="C212" s="28">
        <v>-1944.73</v>
      </c>
      <c r="D212" s="28"/>
      <c r="E212" s="28"/>
      <c r="F212" s="28"/>
    </row>
    <row r="213" spans="2:6">
      <c r="B213" s="18" t="s">
        <v>147</v>
      </c>
      <c r="C213" s="28">
        <v>-274818.86</v>
      </c>
      <c r="D213" s="28"/>
      <c r="E213" s="28"/>
      <c r="F213" s="28"/>
    </row>
    <row r="214" spans="2:6">
      <c r="B214" s="18" t="s">
        <v>148</v>
      </c>
      <c r="C214" s="28">
        <v>-5111582.13</v>
      </c>
      <c r="D214" s="28"/>
      <c r="E214" s="28"/>
      <c r="F214" s="28"/>
    </row>
    <row r="215" spans="2:6">
      <c r="B215" s="18" t="s">
        <v>149</v>
      </c>
      <c r="C215" s="28">
        <v>-5758.11</v>
      </c>
      <c r="D215" s="28"/>
      <c r="E215" s="28"/>
      <c r="F215" s="28"/>
    </row>
    <row r="216" spans="2:6">
      <c r="B216" s="18" t="s">
        <v>150</v>
      </c>
      <c r="C216" s="28">
        <v>-5867.25</v>
      </c>
      <c r="D216" s="28"/>
      <c r="E216" s="28"/>
      <c r="F216" s="28"/>
    </row>
    <row r="217" spans="2:6">
      <c r="B217" s="18" t="s">
        <v>151</v>
      </c>
      <c r="C217" s="28">
        <v>-5429.49</v>
      </c>
      <c r="D217" s="28"/>
      <c r="E217" s="28"/>
      <c r="F217" s="28"/>
    </row>
    <row r="218" spans="2:6">
      <c r="B218" s="18" t="s">
        <v>152</v>
      </c>
      <c r="C218" s="28">
        <v>-708141.8</v>
      </c>
      <c r="D218" s="28"/>
      <c r="E218" s="28"/>
      <c r="F218" s="28"/>
    </row>
    <row r="219" spans="2:6">
      <c r="B219" s="18" t="s">
        <v>153</v>
      </c>
      <c r="C219" s="28">
        <v>-20997</v>
      </c>
      <c r="D219" s="28"/>
      <c r="E219" s="28"/>
      <c r="F219" s="28"/>
    </row>
    <row r="220" spans="2:6">
      <c r="B220" s="19"/>
      <c r="C220" s="30"/>
      <c r="D220" s="30"/>
      <c r="E220" s="30"/>
      <c r="F220" s="30"/>
    </row>
    <row r="221" spans="2:6" ht="16.5" customHeight="1">
      <c r="C221" s="21">
        <f>+SUM(C185:C220)</f>
        <v>-27162938.789999999</v>
      </c>
      <c r="D221" s="22">
        <f>+SUM(D185:D220)</f>
        <v>0</v>
      </c>
      <c r="E221" s="22">
        <f>+SUM(E185:E220)</f>
        <v>0</v>
      </c>
      <c r="F221" s="22">
        <f>+SUM(F185:F220)</f>
        <v>0</v>
      </c>
    </row>
    <row r="225" spans="2:5" ht="20.25" customHeight="1">
      <c r="B225" s="53" t="s">
        <v>154</v>
      </c>
      <c r="C225" s="54" t="s">
        <v>6</v>
      </c>
      <c r="D225" s="14" t="s">
        <v>155</v>
      </c>
      <c r="E225" s="14" t="s">
        <v>116</v>
      </c>
    </row>
    <row r="226" spans="2:5">
      <c r="B226" s="67" t="s">
        <v>156</v>
      </c>
      <c r="C226" s="68"/>
      <c r="D226" s="69"/>
      <c r="E226" s="70"/>
    </row>
    <row r="227" spans="2:5" ht="19.5">
      <c r="B227" s="71"/>
      <c r="C227" s="72"/>
      <c r="D227" s="73"/>
      <c r="E227" s="74"/>
    </row>
    <row r="228" spans="2:5">
      <c r="B228" s="75"/>
      <c r="C228" s="76"/>
      <c r="D228" s="77"/>
      <c r="E228" s="78"/>
    </row>
    <row r="229" spans="2:5" ht="16.5" customHeight="1">
      <c r="C229" s="14">
        <f>+SUM(C225:C228)</f>
        <v>0</v>
      </c>
      <c r="D229" s="153"/>
      <c r="E229" s="154"/>
    </row>
    <row r="232" spans="2:5" ht="27.75" customHeight="1">
      <c r="B232" s="53" t="s">
        <v>157</v>
      </c>
      <c r="C232" s="79" t="s">
        <v>6</v>
      </c>
      <c r="D232" s="14" t="s">
        <v>155</v>
      </c>
      <c r="E232" s="14" t="s">
        <v>116</v>
      </c>
    </row>
    <row r="233" spans="2:5">
      <c r="B233" s="67" t="s">
        <v>158</v>
      </c>
      <c r="C233" s="28">
        <v>-5855.53</v>
      </c>
      <c r="D233" s="69"/>
      <c r="E233" s="70"/>
    </row>
    <row r="234" spans="2:5">
      <c r="B234" s="71"/>
      <c r="C234" s="72"/>
      <c r="D234" s="80"/>
      <c r="E234" s="74"/>
    </row>
    <row r="235" spans="2:5">
      <c r="B235" s="75"/>
      <c r="C235" s="76"/>
      <c r="D235" s="77"/>
      <c r="E235" s="78"/>
    </row>
    <row r="236" spans="2:5" ht="15" customHeight="1">
      <c r="C236" s="14">
        <f>+C233</f>
        <v>-5855.53</v>
      </c>
      <c r="D236" s="153"/>
      <c r="E236" s="154"/>
    </row>
    <row r="237" spans="2:5" ht="15">
      <c r="B237"/>
    </row>
    <row r="239" spans="2:5" ht="24" customHeight="1">
      <c r="B239" s="53" t="s">
        <v>159</v>
      </c>
      <c r="C239" s="54" t="s">
        <v>6</v>
      </c>
      <c r="D239" s="14" t="s">
        <v>155</v>
      </c>
      <c r="E239" s="14" t="s">
        <v>116</v>
      </c>
    </row>
    <row r="240" spans="2:5">
      <c r="B240" s="67" t="s">
        <v>160</v>
      </c>
      <c r="C240" s="81"/>
      <c r="D240" s="69"/>
      <c r="E240" s="70"/>
    </row>
    <row r="241" spans="2:5" ht="19.5">
      <c r="B241" s="71"/>
      <c r="C241" s="72"/>
      <c r="D241" s="73"/>
      <c r="E241" s="74"/>
    </row>
    <row r="242" spans="2:5">
      <c r="B242" s="75"/>
      <c r="C242" s="76"/>
      <c r="D242" s="77"/>
      <c r="E242" s="78"/>
    </row>
    <row r="243" spans="2:5" ht="16.5" customHeight="1">
      <c r="C243" s="14">
        <f>SUM(C241:C242)</f>
        <v>0</v>
      </c>
      <c r="D243" s="153"/>
      <c r="E243" s="154"/>
    </row>
    <row r="246" spans="2:5" ht="24" customHeight="1">
      <c r="B246" s="53" t="s">
        <v>161</v>
      </c>
      <c r="C246" s="79" t="s">
        <v>6</v>
      </c>
      <c r="D246" s="46" t="s">
        <v>155</v>
      </c>
      <c r="E246" s="46" t="s">
        <v>33</v>
      </c>
    </row>
    <row r="247" spans="2:5" ht="15">
      <c r="B247" s="67" t="s">
        <v>162</v>
      </c>
      <c r="C247" s="82">
        <v>-3690342</v>
      </c>
      <c r="D247" s="17">
        <v>0</v>
      </c>
      <c r="E247" s="17">
        <v>0</v>
      </c>
    </row>
    <row r="248" spans="2:5">
      <c r="B248" s="18"/>
      <c r="C248" s="16"/>
      <c r="D248" s="16">
        <v>0</v>
      </c>
      <c r="E248" s="16">
        <v>0</v>
      </c>
    </row>
    <row r="249" spans="2:5">
      <c r="B249" s="19"/>
      <c r="C249" s="83"/>
      <c r="D249" s="83">
        <v>0</v>
      </c>
      <c r="E249" s="83">
        <v>0</v>
      </c>
    </row>
    <row r="250" spans="2:5" ht="18.75" customHeight="1">
      <c r="C250" s="25">
        <f>+SUM(C246:C249)</f>
        <v>-3690342</v>
      </c>
      <c r="D250" s="153"/>
      <c r="E250" s="154"/>
    </row>
    <row r="254" spans="2:5">
      <c r="B254" s="6" t="s">
        <v>163</v>
      </c>
    </row>
    <row r="255" spans="2:5">
      <c r="B255" s="6"/>
    </row>
    <row r="256" spans="2:5">
      <c r="B256" s="6" t="s">
        <v>164</v>
      </c>
    </row>
    <row r="258" spans="2:5" ht="24" customHeight="1">
      <c r="B258" s="84" t="s">
        <v>165</v>
      </c>
      <c r="C258" s="79" t="s">
        <v>6</v>
      </c>
      <c r="D258" s="14" t="s">
        <v>166</v>
      </c>
      <c r="E258" s="14" t="s">
        <v>33</v>
      </c>
    </row>
    <row r="259" spans="2:5">
      <c r="B259" s="18" t="s">
        <v>167</v>
      </c>
      <c r="C259" s="28">
        <v>-24945.01</v>
      </c>
      <c r="D259" s="66">
        <v>0</v>
      </c>
      <c r="E259" s="66">
        <v>0</v>
      </c>
    </row>
    <row r="260" spans="2:5">
      <c r="B260" s="18" t="s">
        <v>168</v>
      </c>
      <c r="C260" s="28">
        <v>-16009.13</v>
      </c>
      <c r="D260" s="28">
        <v>0</v>
      </c>
      <c r="E260" s="28">
        <v>0</v>
      </c>
    </row>
    <row r="261" spans="2:5">
      <c r="B261" s="18" t="s">
        <v>169</v>
      </c>
      <c r="C261" s="28">
        <v>-27868.080000000002</v>
      </c>
      <c r="D261" s="28">
        <v>0</v>
      </c>
      <c r="E261" s="28">
        <v>0</v>
      </c>
    </row>
    <row r="262" spans="2:5">
      <c r="B262" s="18" t="s">
        <v>170</v>
      </c>
      <c r="C262" s="28">
        <v>-1117954</v>
      </c>
      <c r="D262" s="28">
        <v>0</v>
      </c>
      <c r="E262" s="28">
        <v>0</v>
      </c>
    </row>
    <row r="263" spans="2:5">
      <c r="B263" s="18" t="s">
        <v>171</v>
      </c>
      <c r="C263" s="28">
        <v>-2341671.83</v>
      </c>
      <c r="D263" s="28">
        <v>0</v>
      </c>
      <c r="E263" s="28">
        <v>0</v>
      </c>
    </row>
    <row r="264" spans="2:5">
      <c r="B264" s="18" t="s">
        <v>172</v>
      </c>
      <c r="C264" s="28">
        <v>-1965500</v>
      </c>
      <c r="D264" s="28">
        <v>0</v>
      </c>
      <c r="E264" s="28">
        <v>0</v>
      </c>
    </row>
    <row r="265" spans="2:5">
      <c r="B265" s="18" t="s">
        <v>173</v>
      </c>
      <c r="C265" s="28">
        <v>-10800</v>
      </c>
      <c r="D265" s="28">
        <v>0</v>
      </c>
      <c r="E265" s="28">
        <v>0</v>
      </c>
    </row>
    <row r="266" spans="2:5">
      <c r="B266" s="18" t="s">
        <v>174</v>
      </c>
      <c r="C266" s="28">
        <v>-35317.07</v>
      </c>
      <c r="D266" s="28">
        <v>0</v>
      </c>
      <c r="E266" s="28">
        <v>0</v>
      </c>
    </row>
    <row r="267" spans="2:5">
      <c r="B267" s="18" t="s">
        <v>175</v>
      </c>
      <c r="C267" s="28">
        <v>-2558270</v>
      </c>
      <c r="D267" s="28">
        <v>0</v>
      </c>
      <c r="E267" s="28">
        <v>0</v>
      </c>
    </row>
    <row r="268" spans="2:5">
      <c r="B268" s="18" t="s">
        <v>176</v>
      </c>
      <c r="C268" s="28">
        <v>-864403.15</v>
      </c>
      <c r="D268" s="28">
        <v>0</v>
      </c>
      <c r="E268" s="28">
        <v>0</v>
      </c>
    </row>
    <row r="269" spans="2:5">
      <c r="B269" s="18" t="s">
        <v>177</v>
      </c>
      <c r="C269" s="28">
        <v>-278727.24</v>
      </c>
      <c r="D269" s="28">
        <v>0</v>
      </c>
      <c r="E269" s="28">
        <v>0</v>
      </c>
    </row>
    <row r="270" spans="2:5">
      <c r="B270" s="18" t="s">
        <v>178</v>
      </c>
      <c r="C270" s="28">
        <v>-22795.52</v>
      </c>
      <c r="D270" s="28">
        <v>0</v>
      </c>
      <c r="E270" s="28">
        <v>0</v>
      </c>
    </row>
    <row r="271" spans="2:5">
      <c r="B271" s="18" t="s">
        <v>179</v>
      </c>
      <c r="C271" s="28">
        <v>-34800235</v>
      </c>
      <c r="D271" s="28">
        <v>0</v>
      </c>
      <c r="E271" s="28">
        <v>0</v>
      </c>
    </row>
    <row r="272" spans="2:5">
      <c r="B272" s="18" t="s">
        <v>180</v>
      </c>
      <c r="C272" s="28">
        <v>-43360711.479999997</v>
      </c>
      <c r="D272" s="28">
        <v>0</v>
      </c>
      <c r="E272" s="28">
        <v>0</v>
      </c>
    </row>
    <row r="273" spans="2:5">
      <c r="B273" s="18" t="s">
        <v>181</v>
      </c>
      <c r="C273" s="28">
        <v>-2873399.77</v>
      </c>
      <c r="D273" s="28">
        <v>0</v>
      </c>
      <c r="E273" s="28">
        <v>0</v>
      </c>
    </row>
    <row r="274" spans="2:5">
      <c r="B274" s="18" t="s">
        <v>182</v>
      </c>
      <c r="C274" s="28">
        <v>-13244581.109999999</v>
      </c>
      <c r="D274" s="28">
        <v>0</v>
      </c>
      <c r="E274" s="28">
        <v>0</v>
      </c>
    </row>
    <row r="275" spans="2:5">
      <c r="B275" s="18" t="s">
        <v>183</v>
      </c>
      <c r="C275" s="28">
        <v>-3252000</v>
      </c>
      <c r="D275" s="28">
        <v>0</v>
      </c>
      <c r="E275" s="28">
        <v>0</v>
      </c>
    </row>
    <row r="276" spans="2:5" ht="15.75" customHeight="1">
      <c r="B276" s="48"/>
      <c r="C276" s="21">
        <f>SUM(C259:C275)</f>
        <v>-106795188.38999999</v>
      </c>
      <c r="D276" s="155"/>
      <c r="E276" s="156"/>
    </row>
    <row r="277" spans="2:5">
      <c r="C277" s="85"/>
    </row>
    <row r="279" spans="2:5" ht="24.75" customHeight="1">
      <c r="B279" s="84" t="s">
        <v>184</v>
      </c>
      <c r="C279" s="79" t="s">
        <v>6</v>
      </c>
      <c r="D279" s="14" t="s">
        <v>166</v>
      </c>
      <c r="E279" s="14" t="s">
        <v>33</v>
      </c>
    </row>
    <row r="280" spans="2:5" ht="14.25" customHeight="1">
      <c r="B280" s="86" t="s">
        <v>185</v>
      </c>
      <c r="C280" s="28">
        <v>-357619.55</v>
      </c>
      <c r="D280" s="66"/>
      <c r="E280" s="66"/>
    </row>
    <row r="281" spans="2:5">
      <c r="B281" s="19" t="s">
        <v>186</v>
      </c>
      <c r="C281" s="30">
        <v>0.82</v>
      </c>
      <c r="D281" s="30"/>
      <c r="E281" s="30"/>
    </row>
    <row r="282" spans="2:5" ht="16.5" customHeight="1">
      <c r="C282" s="21">
        <f>+C280+C281</f>
        <v>-357618.73</v>
      </c>
      <c r="D282" s="155"/>
      <c r="E282" s="156"/>
    </row>
    <row r="285" spans="2:5">
      <c r="B285" s="6" t="s">
        <v>187</v>
      </c>
    </row>
    <row r="287" spans="2:5" ht="26.25" customHeight="1">
      <c r="B287" s="84" t="s">
        <v>188</v>
      </c>
      <c r="C287" s="79" t="s">
        <v>6</v>
      </c>
      <c r="D287" s="14" t="s">
        <v>189</v>
      </c>
      <c r="E287" s="14" t="s">
        <v>190</v>
      </c>
    </row>
    <row r="288" spans="2:5">
      <c r="B288" s="18" t="s">
        <v>191</v>
      </c>
      <c r="C288" s="28">
        <v>39390579.439999998</v>
      </c>
      <c r="D288" s="28">
        <v>51.828200000000002</v>
      </c>
      <c r="E288" s="66">
        <v>0</v>
      </c>
    </row>
    <row r="289" spans="2:5">
      <c r="B289" s="18" t="s">
        <v>192</v>
      </c>
      <c r="C289" s="28">
        <v>5644742.1200000001</v>
      </c>
      <c r="D289" s="28">
        <v>7.4271000000000003</v>
      </c>
      <c r="E289" s="28">
        <v>0</v>
      </c>
    </row>
    <row r="290" spans="2:5">
      <c r="B290" s="18" t="s">
        <v>193</v>
      </c>
      <c r="C290" s="28">
        <v>3580706.37</v>
      </c>
      <c r="D290" s="28">
        <v>4.7112999999999996</v>
      </c>
      <c r="E290" s="28">
        <v>0</v>
      </c>
    </row>
    <row r="291" spans="2:5">
      <c r="B291" s="18" t="s">
        <v>194</v>
      </c>
      <c r="C291" s="28">
        <v>1159582.1299999999</v>
      </c>
      <c r="D291" s="28">
        <v>1.5257000000000001</v>
      </c>
      <c r="E291" s="28">
        <v>0</v>
      </c>
    </row>
    <row r="292" spans="2:5">
      <c r="B292" s="18" t="s">
        <v>195</v>
      </c>
      <c r="C292" s="28">
        <v>4459707.91</v>
      </c>
      <c r="D292" s="28">
        <v>5.8678999999999997</v>
      </c>
      <c r="E292" s="28">
        <v>0</v>
      </c>
    </row>
    <row r="293" spans="2:5">
      <c r="B293" s="18" t="s">
        <v>196</v>
      </c>
      <c r="C293" s="28">
        <v>2765434.9</v>
      </c>
      <c r="D293" s="28">
        <v>3.6385999999999998</v>
      </c>
      <c r="E293" s="28">
        <v>0</v>
      </c>
    </row>
    <row r="294" spans="2:5">
      <c r="B294" s="18" t="s">
        <v>197</v>
      </c>
      <c r="C294" s="28">
        <v>2466028.09</v>
      </c>
      <c r="D294" s="28">
        <v>3.2446999999999999</v>
      </c>
      <c r="E294" s="28">
        <v>0</v>
      </c>
    </row>
    <row r="295" spans="2:5">
      <c r="B295" s="18" t="s">
        <v>198</v>
      </c>
      <c r="C295" s="28">
        <v>860147.17</v>
      </c>
      <c r="D295" s="28">
        <v>1.1316999999999999</v>
      </c>
      <c r="E295" s="28">
        <v>0</v>
      </c>
    </row>
    <row r="296" spans="2:5">
      <c r="B296" s="18" t="s">
        <v>199</v>
      </c>
      <c r="C296" s="28">
        <v>1732941.57</v>
      </c>
      <c r="D296" s="28">
        <v>2.2801</v>
      </c>
      <c r="E296" s="28">
        <v>0</v>
      </c>
    </row>
    <row r="297" spans="2:5">
      <c r="B297" s="18" t="s">
        <v>200</v>
      </c>
      <c r="C297" s="28">
        <v>132892.66</v>
      </c>
      <c r="D297" s="28">
        <v>0.1749</v>
      </c>
      <c r="E297" s="28">
        <v>0</v>
      </c>
    </row>
    <row r="298" spans="2:5">
      <c r="B298" s="18" t="s">
        <v>201</v>
      </c>
      <c r="C298" s="28">
        <v>52942.52</v>
      </c>
      <c r="D298" s="28">
        <v>6.9699999999999998E-2</v>
      </c>
      <c r="E298" s="28">
        <v>0</v>
      </c>
    </row>
    <row r="299" spans="2:5">
      <c r="B299" s="18" t="s">
        <v>202</v>
      </c>
      <c r="C299" s="28">
        <v>247925.73</v>
      </c>
      <c r="D299" s="28">
        <v>0.32619999999999999</v>
      </c>
      <c r="E299" s="28">
        <v>0</v>
      </c>
    </row>
    <row r="300" spans="2:5">
      <c r="B300" s="18" t="s">
        <v>203</v>
      </c>
      <c r="C300" s="28">
        <v>320028.82</v>
      </c>
      <c r="D300" s="28">
        <v>0.42109999999999997</v>
      </c>
      <c r="E300" s="28">
        <v>0</v>
      </c>
    </row>
    <row r="301" spans="2:5">
      <c r="B301" s="18" t="s">
        <v>204</v>
      </c>
      <c r="C301" s="28">
        <v>193682.3</v>
      </c>
      <c r="D301" s="28">
        <v>0.25480000000000003</v>
      </c>
      <c r="E301" s="28">
        <v>0</v>
      </c>
    </row>
    <row r="302" spans="2:5">
      <c r="B302" s="18" t="s">
        <v>205</v>
      </c>
      <c r="C302" s="28">
        <v>139104.20000000001</v>
      </c>
      <c r="D302" s="28">
        <v>0.183</v>
      </c>
      <c r="E302" s="28">
        <v>0</v>
      </c>
    </row>
    <row r="303" spans="2:5">
      <c r="B303" s="18" t="s">
        <v>206</v>
      </c>
      <c r="C303" s="28">
        <v>93553.15</v>
      </c>
      <c r="D303" s="28">
        <v>0.1231</v>
      </c>
      <c r="E303" s="28">
        <v>0</v>
      </c>
    </row>
    <row r="304" spans="2:5">
      <c r="B304" s="18" t="s">
        <v>207</v>
      </c>
      <c r="C304" s="28">
        <v>2182</v>
      </c>
      <c r="D304" s="28">
        <v>2.8999999999999998E-3</v>
      </c>
      <c r="E304" s="28">
        <v>0</v>
      </c>
    </row>
    <row r="305" spans="2:5">
      <c r="B305" s="18" t="s">
        <v>208</v>
      </c>
      <c r="C305" s="28">
        <v>2210</v>
      </c>
      <c r="D305" s="28">
        <v>2.8999999999999998E-3</v>
      </c>
      <c r="E305" s="28">
        <v>0</v>
      </c>
    </row>
    <row r="306" spans="2:5">
      <c r="B306" s="18" t="s">
        <v>209</v>
      </c>
      <c r="C306" s="28">
        <v>9603</v>
      </c>
      <c r="D306" s="28">
        <v>1.26E-2</v>
      </c>
      <c r="E306" s="28">
        <v>0</v>
      </c>
    </row>
    <row r="307" spans="2:5">
      <c r="B307" s="18" t="s">
        <v>210</v>
      </c>
      <c r="C307" s="28">
        <v>10013.200000000001</v>
      </c>
      <c r="D307" s="28">
        <v>1.32E-2</v>
      </c>
      <c r="E307" s="28">
        <v>0</v>
      </c>
    </row>
    <row r="308" spans="2:5">
      <c r="B308" s="18" t="s">
        <v>211</v>
      </c>
      <c r="C308" s="28">
        <v>52028.24</v>
      </c>
      <c r="D308" s="28">
        <v>6.8500000000000005E-2</v>
      </c>
      <c r="E308" s="28">
        <v>0</v>
      </c>
    </row>
    <row r="309" spans="2:5">
      <c r="B309" s="18" t="s">
        <v>212</v>
      </c>
      <c r="C309" s="28">
        <v>21147.08</v>
      </c>
      <c r="D309" s="28">
        <v>2.7799999999999998E-2</v>
      </c>
      <c r="E309" s="28">
        <v>0</v>
      </c>
    </row>
    <row r="310" spans="2:5">
      <c r="B310" s="18" t="s">
        <v>213</v>
      </c>
      <c r="C310" s="28">
        <v>3991</v>
      </c>
      <c r="D310" s="28">
        <v>5.3E-3</v>
      </c>
      <c r="E310" s="28">
        <v>0</v>
      </c>
    </row>
    <row r="311" spans="2:5">
      <c r="B311" s="18" t="s">
        <v>214</v>
      </c>
      <c r="C311" s="28">
        <v>23228.45</v>
      </c>
      <c r="D311" s="28">
        <v>3.0599999999999999E-2</v>
      </c>
      <c r="E311" s="28">
        <v>0</v>
      </c>
    </row>
    <row r="312" spans="2:5">
      <c r="B312" s="18" t="s">
        <v>215</v>
      </c>
      <c r="C312" s="28">
        <v>214992.31</v>
      </c>
      <c r="D312" s="28">
        <v>0.28289999999999998</v>
      </c>
      <c r="E312" s="28">
        <v>0</v>
      </c>
    </row>
    <row r="313" spans="2:5">
      <c r="B313" s="18" t="s">
        <v>216</v>
      </c>
      <c r="C313" s="28">
        <v>10000</v>
      </c>
      <c r="D313" s="28">
        <v>1.32E-2</v>
      </c>
      <c r="E313" s="28">
        <v>0</v>
      </c>
    </row>
    <row r="314" spans="2:5">
      <c r="B314" s="18" t="s">
        <v>217</v>
      </c>
      <c r="C314" s="28">
        <v>34105</v>
      </c>
      <c r="D314" s="28">
        <v>4.4900000000000002E-2</v>
      </c>
      <c r="E314" s="28">
        <v>0</v>
      </c>
    </row>
    <row r="315" spans="2:5">
      <c r="B315" s="18" t="s">
        <v>218</v>
      </c>
      <c r="C315" s="28">
        <v>4529.92</v>
      </c>
      <c r="D315" s="28">
        <v>6.0000000000000001E-3</v>
      </c>
      <c r="E315" s="28">
        <v>0</v>
      </c>
    </row>
    <row r="316" spans="2:5">
      <c r="B316" s="18" t="s">
        <v>219</v>
      </c>
      <c r="C316" s="28">
        <v>60640.15</v>
      </c>
      <c r="D316" s="28">
        <v>7.9799999999999996E-2</v>
      </c>
      <c r="E316" s="28">
        <v>0</v>
      </c>
    </row>
    <row r="317" spans="2:5">
      <c r="B317" s="18" t="s">
        <v>220</v>
      </c>
      <c r="C317" s="28">
        <v>9200</v>
      </c>
      <c r="D317" s="28">
        <v>1.21E-2</v>
      </c>
      <c r="E317" s="28">
        <v>0</v>
      </c>
    </row>
    <row r="318" spans="2:5">
      <c r="B318" s="18" t="s">
        <v>221</v>
      </c>
      <c r="C318" s="28">
        <v>469383.67</v>
      </c>
      <c r="D318" s="28">
        <v>0.61760000000000004</v>
      </c>
      <c r="E318" s="28">
        <v>0</v>
      </c>
    </row>
    <row r="319" spans="2:5">
      <c r="B319" s="18" t="s">
        <v>222</v>
      </c>
      <c r="C319" s="28">
        <v>35897.78</v>
      </c>
      <c r="D319" s="28">
        <v>4.7199999999999999E-2</v>
      </c>
      <c r="E319" s="28">
        <v>0</v>
      </c>
    </row>
    <row r="320" spans="2:5">
      <c r="B320" s="18" t="s">
        <v>223</v>
      </c>
      <c r="C320" s="28">
        <v>66</v>
      </c>
      <c r="D320" s="28">
        <v>1E-4</v>
      </c>
      <c r="E320" s="28">
        <v>0</v>
      </c>
    </row>
    <row r="321" spans="2:5">
      <c r="B321" s="18" t="s">
        <v>224</v>
      </c>
      <c r="C321" s="28">
        <v>29934.560000000001</v>
      </c>
      <c r="D321" s="28">
        <v>3.9399999999999998E-2</v>
      </c>
      <c r="E321" s="28">
        <v>0</v>
      </c>
    </row>
    <row r="322" spans="2:5">
      <c r="B322" s="18" t="s">
        <v>225</v>
      </c>
      <c r="C322" s="28">
        <v>977.76</v>
      </c>
      <c r="D322" s="28">
        <v>1.2999999999999999E-3</v>
      </c>
      <c r="E322" s="28">
        <v>0</v>
      </c>
    </row>
    <row r="323" spans="2:5">
      <c r="B323" s="18" t="s">
        <v>226</v>
      </c>
      <c r="C323" s="28">
        <v>18585.45</v>
      </c>
      <c r="D323" s="28">
        <v>2.4500000000000001E-2</v>
      </c>
      <c r="E323" s="28">
        <v>0</v>
      </c>
    </row>
    <row r="324" spans="2:5">
      <c r="B324" s="18" t="s">
        <v>227</v>
      </c>
      <c r="C324" s="28">
        <v>4834.42</v>
      </c>
      <c r="D324" s="28">
        <v>6.4000000000000003E-3</v>
      </c>
      <c r="E324" s="28">
        <v>0</v>
      </c>
    </row>
    <row r="325" spans="2:5">
      <c r="B325" s="18" t="s">
        <v>228</v>
      </c>
      <c r="C325" s="28">
        <v>1473.66</v>
      </c>
      <c r="D325" s="28">
        <v>1.9E-3</v>
      </c>
      <c r="E325" s="28">
        <v>0</v>
      </c>
    </row>
    <row r="326" spans="2:5">
      <c r="B326" s="18" t="s">
        <v>229</v>
      </c>
      <c r="C326" s="28">
        <v>15346.39</v>
      </c>
      <c r="D326" s="28">
        <v>2.0199999999999999E-2</v>
      </c>
      <c r="E326" s="28">
        <v>0</v>
      </c>
    </row>
    <row r="327" spans="2:5">
      <c r="B327" s="18" t="s">
        <v>230</v>
      </c>
      <c r="C327" s="28">
        <v>199.9</v>
      </c>
      <c r="D327" s="28">
        <v>2.9999999999999997E-4</v>
      </c>
      <c r="E327" s="28">
        <v>0</v>
      </c>
    </row>
    <row r="328" spans="2:5">
      <c r="B328" s="18" t="s">
        <v>231</v>
      </c>
      <c r="C328" s="28">
        <v>5868.07</v>
      </c>
      <c r="D328" s="28">
        <v>7.7000000000000002E-3</v>
      </c>
      <c r="E328" s="28">
        <v>0</v>
      </c>
    </row>
    <row r="329" spans="2:5">
      <c r="B329" s="18" t="s">
        <v>232</v>
      </c>
      <c r="C329" s="28">
        <v>255</v>
      </c>
      <c r="D329" s="28">
        <v>2.9999999999999997E-4</v>
      </c>
      <c r="E329" s="28">
        <v>0</v>
      </c>
    </row>
    <row r="330" spans="2:5">
      <c r="B330" s="18" t="s">
        <v>233</v>
      </c>
      <c r="C330" s="28">
        <v>805452.91</v>
      </c>
      <c r="D330" s="28">
        <v>1.0598000000000001</v>
      </c>
      <c r="E330" s="28">
        <v>0</v>
      </c>
    </row>
    <row r="331" spans="2:5">
      <c r="B331" s="18" t="s">
        <v>234</v>
      </c>
      <c r="C331" s="28">
        <v>433.5</v>
      </c>
      <c r="D331" s="28">
        <v>5.9999999999999995E-4</v>
      </c>
      <c r="E331" s="28">
        <v>0</v>
      </c>
    </row>
    <row r="332" spans="2:5">
      <c r="B332" s="18" t="s">
        <v>235</v>
      </c>
      <c r="C332" s="28">
        <v>74037.820000000007</v>
      </c>
      <c r="D332" s="28">
        <v>9.74E-2</v>
      </c>
      <c r="E332" s="28">
        <v>0</v>
      </c>
    </row>
    <row r="333" spans="2:5">
      <c r="B333" s="18" t="s">
        <v>236</v>
      </c>
      <c r="C333" s="28">
        <v>213425.21</v>
      </c>
      <c r="D333" s="28">
        <v>0.28079999999999999</v>
      </c>
      <c r="E333" s="28">
        <v>0</v>
      </c>
    </row>
    <row r="334" spans="2:5">
      <c r="B334" s="18" t="s">
        <v>237</v>
      </c>
      <c r="C334" s="28">
        <v>37993.440000000002</v>
      </c>
      <c r="D334" s="28">
        <v>0.05</v>
      </c>
      <c r="E334" s="28">
        <v>0</v>
      </c>
    </row>
    <row r="335" spans="2:5">
      <c r="B335" s="18" t="s">
        <v>238</v>
      </c>
      <c r="C335" s="28">
        <v>925598.62</v>
      </c>
      <c r="D335" s="28">
        <v>1.2179</v>
      </c>
      <c r="E335" s="28">
        <v>0</v>
      </c>
    </row>
    <row r="336" spans="2:5">
      <c r="B336" s="18" t="s">
        <v>239</v>
      </c>
      <c r="C336" s="28">
        <v>23297.52</v>
      </c>
      <c r="D336" s="28">
        <v>3.0700000000000002E-2</v>
      </c>
      <c r="E336" s="28">
        <v>0</v>
      </c>
    </row>
    <row r="337" spans="2:5">
      <c r="B337" s="18" t="s">
        <v>240</v>
      </c>
      <c r="C337" s="28">
        <v>181988.33</v>
      </c>
      <c r="D337" s="28">
        <v>0.23949999999999999</v>
      </c>
      <c r="E337" s="28">
        <v>0</v>
      </c>
    </row>
    <row r="338" spans="2:5">
      <c r="B338" s="18" t="s">
        <v>241</v>
      </c>
      <c r="C338" s="28">
        <v>847880</v>
      </c>
      <c r="D338" s="28">
        <v>1.1155999999999999</v>
      </c>
      <c r="E338" s="28">
        <v>0</v>
      </c>
    </row>
    <row r="339" spans="2:5">
      <c r="B339" s="18" t="s">
        <v>242</v>
      </c>
      <c r="C339" s="28">
        <v>148482.04999999999</v>
      </c>
      <c r="D339" s="28">
        <v>0.19539999999999999</v>
      </c>
      <c r="E339" s="28">
        <v>0</v>
      </c>
    </row>
    <row r="340" spans="2:5">
      <c r="B340" s="18" t="s">
        <v>243</v>
      </c>
      <c r="C340" s="28">
        <v>21924</v>
      </c>
      <c r="D340" s="28">
        <v>2.8799999999999999E-2</v>
      </c>
      <c r="E340" s="28">
        <v>0</v>
      </c>
    </row>
    <row r="341" spans="2:5">
      <c r="B341" s="18" t="s">
        <v>244</v>
      </c>
      <c r="C341" s="28">
        <v>24546.240000000002</v>
      </c>
      <c r="D341" s="28">
        <v>3.2300000000000002E-2</v>
      </c>
      <c r="E341" s="28">
        <v>0</v>
      </c>
    </row>
    <row r="342" spans="2:5">
      <c r="B342" s="18" t="s">
        <v>245</v>
      </c>
      <c r="C342" s="28">
        <v>1405916.06</v>
      </c>
      <c r="D342" s="28">
        <v>1.8498000000000001</v>
      </c>
      <c r="E342" s="28">
        <v>0</v>
      </c>
    </row>
    <row r="343" spans="2:5">
      <c r="B343" s="18" t="s">
        <v>246</v>
      </c>
      <c r="C343" s="28">
        <v>28105.34</v>
      </c>
      <c r="D343" s="28">
        <v>3.6999999999999998E-2</v>
      </c>
      <c r="E343" s="28">
        <v>0</v>
      </c>
    </row>
    <row r="344" spans="2:5">
      <c r="B344" s="18" t="s">
        <v>247</v>
      </c>
      <c r="C344" s="28">
        <v>286448.02</v>
      </c>
      <c r="D344" s="28">
        <v>0.37690000000000001</v>
      </c>
      <c r="E344" s="28">
        <v>0</v>
      </c>
    </row>
    <row r="345" spans="2:5">
      <c r="B345" s="18" t="s">
        <v>248</v>
      </c>
      <c r="C345" s="28">
        <v>106959.6</v>
      </c>
      <c r="D345" s="28">
        <v>0.14069999999999999</v>
      </c>
      <c r="E345" s="28">
        <v>0</v>
      </c>
    </row>
    <row r="346" spans="2:5">
      <c r="B346" s="18" t="s">
        <v>249</v>
      </c>
      <c r="C346" s="28">
        <v>13693.2</v>
      </c>
      <c r="D346" s="28">
        <v>1.7999999999999999E-2</v>
      </c>
      <c r="E346" s="28">
        <v>0</v>
      </c>
    </row>
    <row r="347" spans="2:5">
      <c r="B347" s="18" t="s">
        <v>250</v>
      </c>
      <c r="C347" s="28">
        <v>41910.15</v>
      </c>
      <c r="D347" s="28">
        <v>5.5100000000000003E-2</v>
      </c>
      <c r="E347" s="28">
        <v>0</v>
      </c>
    </row>
    <row r="348" spans="2:5">
      <c r="B348" s="18" t="s">
        <v>251</v>
      </c>
      <c r="C348" s="28">
        <v>132309.07999999999</v>
      </c>
      <c r="D348" s="28">
        <v>0.1741</v>
      </c>
      <c r="E348" s="28">
        <v>0</v>
      </c>
    </row>
    <row r="349" spans="2:5">
      <c r="B349" s="18" t="s">
        <v>252</v>
      </c>
      <c r="C349" s="28">
        <v>154.5</v>
      </c>
      <c r="D349" s="28">
        <v>2.0000000000000001E-4</v>
      </c>
      <c r="E349" s="28">
        <v>0</v>
      </c>
    </row>
    <row r="350" spans="2:5">
      <c r="B350" s="18" t="s">
        <v>253</v>
      </c>
      <c r="C350" s="28">
        <v>1382052.15</v>
      </c>
      <c r="D350" s="28">
        <v>1.8184</v>
      </c>
      <c r="E350" s="28">
        <v>0</v>
      </c>
    </row>
    <row r="351" spans="2:5">
      <c r="B351" s="18" t="s">
        <v>254</v>
      </c>
      <c r="C351" s="28">
        <v>12186.21</v>
      </c>
      <c r="D351" s="28">
        <v>1.6E-2</v>
      </c>
      <c r="E351" s="28">
        <v>0</v>
      </c>
    </row>
    <row r="352" spans="2:5">
      <c r="B352" s="18" t="s">
        <v>255</v>
      </c>
      <c r="C352" s="28">
        <v>154950.25</v>
      </c>
      <c r="D352" s="28">
        <v>0.2039</v>
      </c>
      <c r="E352" s="28">
        <v>0</v>
      </c>
    </row>
    <row r="353" spans="2:5">
      <c r="B353" s="18" t="s">
        <v>256</v>
      </c>
      <c r="C353" s="28">
        <v>134865.85</v>
      </c>
      <c r="D353" s="28">
        <v>0.17749999999999999</v>
      </c>
      <c r="E353" s="28">
        <v>0</v>
      </c>
    </row>
    <row r="354" spans="2:5">
      <c r="B354" s="18" t="s">
        <v>257</v>
      </c>
      <c r="C354" s="28">
        <v>65643.399999999994</v>
      </c>
      <c r="D354" s="28">
        <v>8.6400000000000005E-2</v>
      </c>
      <c r="E354" s="28">
        <v>0</v>
      </c>
    </row>
    <row r="355" spans="2:5">
      <c r="B355" s="18" t="s">
        <v>258</v>
      </c>
      <c r="C355" s="28">
        <v>60952.56</v>
      </c>
      <c r="D355" s="28">
        <v>8.0199999999999994E-2</v>
      </c>
      <c r="E355" s="28">
        <v>0</v>
      </c>
    </row>
    <row r="356" spans="2:5">
      <c r="B356" s="18" t="s">
        <v>259</v>
      </c>
      <c r="C356" s="28">
        <v>185427.58</v>
      </c>
      <c r="D356" s="28">
        <v>0.24399999999999999</v>
      </c>
      <c r="E356" s="28">
        <v>0</v>
      </c>
    </row>
    <row r="357" spans="2:5">
      <c r="B357" s="18" t="s">
        <v>260</v>
      </c>
      <c r="C357" s="28">
        <v>42134.47</v>
      </c>
      <c r="D357" s="28">
        <v>5.5399999999999998E-2</v>
      </c>
      <c r="E357" s="28">
        <v>0</v>
      </c>
    </row>
    <row r="358" spans="2:5">
      <c r="B358" s="18" t="s">
        <v>261</v>
      </c>
      <c r="C358" s="28">
        <v>304559.98</v>
      </c>
      <c r="D358" s="28">
        <v>0.4007</v>
      </c>
      <c r="E358" s="28">
        <v>0</v>
      </c>
    </row>
    <row r="359" spans="2:5">
      <c r="B359" s="18" t="s">
        <v>262</v>
      </c>
      <c r="C359" s="28">
        <v>171702.36</v>
      </c>
      <c r="D359" s="28">
        <v>0.22589999999999999</v>
      </c>
      <c r="E359" s="28">
        <v>0</v>
      </c>
    </row>
    <row r="360" spans="2:5">
      <c r="B360" s="18" t="s">
        <v>263</v>
      </c>
      <c r="C360" s="28">
        <v>383113.91</v>
      </c>
      <c r="D360" s="28">
        <v>0.50409999999999999</v>
      </c>
      <c r="E360" s="28">
        <v>0</v>
      </c>
    </row>
    <row r="361" spans="2:5">
      <c r="B361" s="18" t="s">
        <v>264</v>
      </c>
      <c r="C361" s="28">
        <v>18139.689999999999</v>
      </c>
      <c r="D361" s="28">
        <v>2.3900000000000001E-2</v>
      </c>
      <c r="E361" s="28">
        <v>0</v>
      </c>
    </row>
    <row r="362" spans="2:5">
      <c r="B362" s="18" t="s">
        <v>265</v>
      </c>
      <c r="C362" s="28">
        <v>739460.74</v>
      </c>
      <c r="D362" s="28">
        <v>0.97289999999999999</v>
      </c>
      <c r="E362" s="28">
        <v>0</v>
      </c>
    </row>
    <row r="363" spans="2:5">
      <c r="B363" s="18" t="s">
        <v>266</v>
      </c>
      <c r="C363" s="28">
        <v>999909.48</v>
      </c>
      <c r="D363" s="28">
        <v>1.3156000000000001</v>
      </c>
      <c r="E363" s="28">
        <v>0</v>
      </c>
    </row>
    <row r="364" spans="2:5">
      <c r="B364" s="18" t="s">
        <v>267</v>
      </c>
      <c r="C364" s="28">
        <v>1745814.38</v>
      </c>
      <c r="D364" s="28">
        <v>2.2970999999999999</v>
      </c>
      <c r="E364" s="28">
        <v>0</v>
      </c>
    </row>
    <row r="365" spans="2:5" ht="15.75" customHeight="1">
      <c r="B365" s="48"/>
      <c r="C365" s="25">
        <f>SUM(C287:C364)</f>
        <v>76002160.689999983</v>
      </c>
      <c r="D365" s="14" t="s">
        <v>268</v>
      </c>
      <c r="E365" s="14"/>
    </row>
    <row r="370" spans="2:7">
      <c r="B370" s="6" t="s">
        <v>269</v>
      </c>
    </row>
    <row r="372" spans="2:7" ht="28.5" customHeight="1">
      <c r="B372" s="53" t="s">
        <v>270</v>
      </c>
      <c r="C372" s="54" t="s">
        <v>42</v>
      </c>
      <c r="D372" s="46" t="s">
        <v>43</v>
      </c>
      <c r="E372" s="46" t="s">
        <v>271</v>
      </c>
      <c r="F372" s="87" t="s">
        <v>7</v>
      </c>
      <c r="G372" s="54" t="s">
        <v>155</v>
      </c>
    </row>
    <row r="373" spans="2:7">
      <c r="B373" s="67" t="s">
        <v>272</v>
      </c>
      <c r="C373" s="88">
        <v>8657.77</v>
      </c>
      <c r="D373" s="17">
        <v>8657.77</v>
      </c>
      <c r="E373" s="17">
        <v>0</v>
      </c>
      <c r="F373" s="17">
        <v>0</v>
      </c>
      <c r="G373" s="89">
        <v>0</v>
      </c>
    </row>
    <row r="374" spans="2:7">
      <c r="B374" s="34" t="s">
        <v>273</v>
      </c>
      <c r="C374" s="90">
        <v>-117756338.12</v>
      </c>
      <c r="D374" s="16">
        <v>-117756338.12</v>
      </c>
      <c r="E374" s="16">
        <v>0</v>
      </c>
      <c r="F374" s="16"/>
      <c r="G374" s="36"/>
    </row>
    <row r="375" spans="2:7">
      <c r="B375" s="34" t="s">
        <v>274</v>
      </c>
      <c r="C375" s="90">
        <v>-10966902.34</v>
      </c>
      <c r="D375" s="16">
        <v>-16619501.050000001</v>
      </c>
      <c r="E375" s="16">
        <v>-5652598.71</v>
      </c>
      <c r="F375" s="16"/>
      <c r="G375" s="36"/>
    </row>
    <row r="376" spans="2:7">
      <c r="B376" s="34" t="s">
        <v>275</v>
      </c>
      <c r="C376" s="90">
        <v>-14713830.880000001</v>
      </c>
      <c r="D376" s="16">
        <v>-31805370.41</v>
      </c>
      <c r="E376" s="16">
        <v>-17091539.530000001</v>
      </c>
      <c r="F376" s="16"/>
      <c r="G376" s="36"/>
    </row>
    <row r="377" spans="2:7">
      <c r="B377" s="34" t="s">
        <v>276</v>
      </c>
      <c r="C377" s="90">
        <v>-2592790.5499999998</v>
      </c>
      <c r="D377" s="16">
        <v>-2592790.5499999998</v>
      </c>
      <c r="E377" s="16">
        <v>0</v>
      </c>
      <c r="F377" s="16"/>
      <c r="G377" s="36"/>
    </row>
    <row r="378" spans="2:7">
      <c r="B378" s="34" t="s">
        <v>277</v>
      </c>
      <c r="C378" s="90">
        <v>-6322493.5599999996</v>
      </c>
      <c r="D378" s="16">
        <v>-8298394.8399999999</v>
      </c>
      <c r="E378" s="16">
        <v>-1975901.28</v>
      </c>
      <c r="F378" s="16"/>
      <c r="G378" s="36"/>
    </row>
    <row r="379" spans="2:7">
      <c r="B379" s="34" t="s">
        <v>278</v>
      </c>
      <c r="C379" s="90">
        <v>-2361522</v>
      </c>
      <c r="D379" s="16">
        <v>-2928581.37</v>
      </c>
      <c r="E379" s="16">
        <v>-567059.37</v>
      </c>
      <c r="F379" s="16"/>
      <c r="G379" s="36"/>
    </row>
    <row r="380" spans="2:7">
      <c r="B380" s="34" t="s">
        <v>279</v>
      </c>
      <c r="C380" s="90">
        <v>-13333333.32</v>
      </c>
      <c r="D380" s="16">
        <v>-13333333.32</v>
      </c>
      <c r="E380" s="16">
        <v>0</v>
      </c>
      <c r="F380" s="16"/>
      <c r="G380" s="36"/>
    </row>
    <row r="381" spans="2:7">
      <c r="B381" s="34" t="s">
        <v>280</v>
      </c>
      <c r="C381" s="90">
        <v>-194502</v>
      </c>
      <c r="D381" s="16">
        <v>-194502</v>
      </c>
      <c r="E381" s="16">
        <v>0</v>
      </c>
      <c r="F381" s="16"/>
      <c r="G381" s="36"/>
    </row>
    <row r="382" spans="2:7">
      <c r="B382" s="34" t="s">
        <v>281</v>
      </c>
      <c r="C382" s="90">
        <v>-23607791.079999998</v>
      </c>
      <c r="D382" s="16">
        <v>-23607791.079999998</v>
      </c>
      <c r="E382" s="16">
        <v>0</v>
      </c>
      <c r="F382" s="16"/>
      <c r="G382" s="36"/>
    </row>
    <row r="383" spans="2:7">
      <c r="B383" s="34" t="s">
        <v>282</v>
      </c>
      <c r="C383" s="90">
        <v>-87890726.579999998</v>
      </c>
      <c r="D383" s="16">
        <v>-87890726.579999998</v>
      </c>
      <c r="E383" s="16">
        <v>0</v>
      </c>
      <c r="F383" s="16"/>
      <c r="G383" s="36"/>
    </row>
    <row r="384" spans="2:7">
      <c r="B384" s="34" t="s">
        <v>283</v>
      </c>
      <c r="C384" s="90">
        <v>-2118785.91</v>
      </c>
      <c r="D384" s="16">
        <v>-2118785.91</v>
      </c>
      <c r="E384" s="16">
        <v>0</v>
      </c>
      <c r="F384" s="16"/>
      <c r="G384" s="36"/>
    </row>
    <row r="385" spans="2:7">
      <c r="B385" s="34" t="s">
        <v>284</v>
      </c>
      <c r="C385" s="90">
        <v>-39361459.159999996</v>
      </c>
      <c r="D385" s="16">
        <v>-39361459.159999996</v>
      </c>
      <c r="E385" s="16">
        <v>0</v>
      </c>
      <c r="F385" s="16"/>
      <c r="G385" s="36"/>
    </row>
    <row r="386" spans="2:7">
      <c r="B386" s="34" t="s">
        <v>285</v>
      </c>
      <c r="C386" s="90">
        <v>-16705510.050000001</v>
      </c>
      <c r="D386" s="16">
        <v>-16705510.050000001</v>
      </c>
      <c r="E386" s="16">
        <v>0</v>
      </c>
      <c r="F386" s="16"/>
      <c r="G386" s="36"/>
    </row>
    <row r="387" spans="2:7">
      <c r="B387" s="34" t="s">
        <v>286</v>
      </c>
      <c r="C387" s="90">
        <v>-17861076</v>
      </c>
      <c r="D387" s="16">
        <v>-17861076</v>
      </c>
      <c r="E387" s="16">
        <v>0</v>
      </c>
      <c r="F387" s="16"/>
      <c r="G387" s="36"/>
    </row>
    <row r="388" spans="2:7">
      <c r="B388" s="34" t="s">
        <v>287</v>
      </c>
      <c r="C388" s="90">
        <v>-49762901.420000002</v>
      </c>
      <c r="D388" s="16">
        <v>-49762901.420000002</v>
      </c>
      <c r="E388" s="16">
        <v>0</v>
      </c>
      <c r="F388" s="16"/>
      <c r="G388" s="36"/>
    </row>
    <row r="389" spans="2:7">
      <c r="B389" s="34" t="s">
        <v>288</v>
      </c>
      <c r="C389" s="90">
        <v>-5228003.78</v>
      </c>
      <c r="D389" s="16">
        <v>-5228003.78</v>
      </c>
      <c r="E389" s="16">
        <v>0</v>
      </c>
      <c r="F389" s="16"/>
      <c r="G389" s="36"/>
    </row>
    <row r="390" spans="2:7">
      <c r="B390" s="34" t="s">
        <v>289</v>
      </c>
      <c r="C390" s="90">
        <v>-549100</v>
      </c>
      <c r="D390" s="16">
        <v>-549100</v>
      </c>
      <c r="E390" s="16">
        <v>0</v>
      </c>
      <c r="F390" s="16"/>
      <c r="G390" s="36"/>
    </row>
    <row r="391" spans="2:7">
      <c r="B391" s="34" t="s">
        <v>290</v>
      </c>
      <c r="C391" s="90">
        <v>-250000</v>
      </c>
      <c r="D391" s="16">
        <v>-250000</v>
      </c>
      <c r="E391" s="16">
        <v>0</v>
      </c>
      <c r="F391" s="16"/>
      <c r="G391" s="36"/>
    </row>
    <row r="392" spans="2:7">
      <c r="B392" s="34" t="s">
        <v>291</v>
      </c>
      <c r="C392" s="90">
        <v>-178652.1</v>
      </c>
      <c r="D392" s="16">
        <v>-178652.1</v>
      </c>
      <c r="E392" s="16">
        <v>0</v>
      </c>
      <c r="F392" s="16"/>
      <c r="G392" s="36"/>
    </row>
    <row r="393" spans="2:7">
      <c r="B393" s="34" t="s">
        <v>292</v>
      </c>
      <c r="C393" s="90">
        <v>-3364</v>
      </c>
      <c r="D393" s="16">
        <v>-3364</v>
      </c>
      <c r="E393" s="16">
        <v>0</v>
      </c>
      <c r="F393" s="16"/>
      <c r="G393" s="36"/>
    </row>
    <row r="394" spans="2:7" ht="19.5" customHeight="1">
      <c r="B394" s="91"/>
      <c r="C394" s="25">
        <f>+SUM(C371:C393)</f>
        <v>-411750425.08000004</v>
      </c>
      <c r="D394" s="25">
        <f>+SUM(D371:D393)</f>
        <v>-437037523.97000003</v>
      </c>
      <c r="E394" s="25">
        <f>+SUM(E371:E393)</f>
        <v>-25287098.890000004</v>
      </c>
      <c r="F394" s="92"/>
      <c r="G394" s="92"/>
    </row>
    <row r="397" spans="2:7">
      <c r="B397" s="93"/>
      <c r="C397" s="93"/>
      <c r="D397" s="93"/>
      <c r="E397" s="93"/>
      <c r="F397" s="93"/>
    </row>
    <row r="398" spans="2:7" ht="27" customHeight="1">
      <c r="B398" s="84" t="s">
        <v>293</v>
      </c>
      <c r="C398" s="79" t="s">
        <v>42</v>
      </c>
      <c r="D398" s="14" t="s">
        <v>43</v>
      </c>
      <c r="E398" s="14" t="s">
        <v>271</v>
      </c>
      <c r="F398" s="94" t="s">
        <v>155</v>
      </c>
    </row>
    <row r="399" spans="2:7" s="5" customFormat="1">
      <c r="B399" s="95" t="s">
        <v>294</v>
      </c>
      <c r="C399" s="90">
        <v>0</v>
      </c>
      <c r="D399" s="90">
        <v>-31150646.43</v>
      </c>
      <c r="E399" s="90">
        <v>-31150646.43</v>
      </c>
      <c r="F399" s="90"/>
    </row>
    <row r="400" spans="2:7" s="5" customFormat="1">
      <c r="B400" s="96" t="s">
        <v>295</v>
      </c>
      <c r="C400" s="90">
        <v>-2232.36</v>
      </c>
      <c r="D400" s="90">
        <v>-2232.36</v>
      </c>
      <c r="E400" s="90">
        <v>0</v>
      </c>
      <c r="F400" s="90"/>
    </row>
    <row r="401" spans="2:6" s="5" customFormat="1">
      <c r="B401" s="96" t="s">
        <v>296</v>
      </c>
      <c r="C401" s="90">
        <v>5906463.0199999996</v>
      </c>
      <c r="D401" s="90">
        <v>5906463.0199999996</v>
      </c>
      <c r="E401" s="90">
        <v>0</v>
      </c>
      <c r="F401" s="90"/>
    </row>
    <row r="402" spans="2:6" s="5" customFormat="1">
      <c r="B402" s="96" t="s">
        <v>297</v>
      </c>
      <c r="C402" s="90">
        <v>3420830.03</v>
      </c>
      <c r="D402" s="90">
        <v>3420830.03</v>
      </c>
      <c r="E402" s="90">
        <v>0</v>
      </c>
      <c r="F402" s="90"/>
    </row>
    <row r="403" spans="2:6" s="5" customFormat="1">
      <c r="B403" s="96" t="s">
        <v>298</v>
      </c>
      <c r="C403" s="90">
        <v>3551245.05</v>
      </c>
      <c r="D403" s="90">
        <v>3551245.05</v>
      </c>
      <c r="E403" s="90">
        <v>0</v>
      </c>
      <c r="F403" s="90"/>
    </row>
    <row r="404" spans="2:6" s="5" customFormat="1">
      <c r="B404" s="96" t="s">
        <v>299</v>
      </c>
      <c r="C404" s="90">
        <v>3010412.17</v>
      </c>
      <c r="D404" s="90">
        <v>3010412.17</v>
      </c>
      <c r="E404" s="90">
        <v>0</v>
      </c>
      <c r="F404" s="90"/>
    </row>
    <row r="405" spans="2:6" s="5" customFormat="1">
      <c r="B405" s="96" t="s">
        <v>300</v>
      </c>
      <c r="C405" s="90">
        <v>3083863.41</v>
      </c>
      <c r="D405" s="90">
        <v>3083863.41</v>
      </c>
      <c r="E405" s="90">
        <v>0</v>
      </c>
      <c r="F405" s="90"/>
    </row>
    <row r="406" spans="2:6" s="5" customFormat="1">
      <c r="B406" s="96" t="s">
        <v>301</v>
      </c>
      <c r="C406" s="90">
        <v>3256646.75</v>
      </c>
      <c r="D406" s="90">
        <v>3256646.75</v>
      </c>
      <c r="E406" s="90">
        <v>0</v>
      </c>
      <c r="F406" s="90"/>
    </row>
    <row r="407" spans="2:6" s="5" customFormat="1">
      <c r="B407" s="96" t="s">
        <v>302</v>
      </c>
      <c r="C407" s="90">
        <v>8255944.79</v>
      </c>
      <c r="D407" s="90">
        <v>8255944.79</v>
      </c>
      <c r="E407" s="90">
        <v>0</v>
      </c>
      <c r="F407" s="90"/>
    </row>
    <row r="408" spans="2:6" s="5" customFormat="1">
      <c r="B408" s="96" t="s">
        <v>303</v>
      </c>
      <c r="C408" s="90">
        <v>16471067.77</v>
      </c>
      <c r="D408" s="90">
        <v>16471067.77</v>
      </c>
      <c r="E408" s="90">
        <v>0</v>
      </c>
      <c r="F408" s="90"/>
    </row>
    <row r="409" spans="2:6" s="5" customFormat="1">
      <c r="B409" s="96" t="s">
        <v>304</v>
      </c>
      <c r="C409" s="90">
        <v>23811996.640000001</v>
      </c>
      <c r="D409" s="90">
        <v>23811996.640000001</v>
      </c>
      <c r="E409" s="90">
        <v>0</v>
      </c>
      <c r="F409" s="90"/>
    </row>
    <row r="410" spans="2:6" s="5" customFormat="1">
      <c r="B410" s="96" t="s">
        <v>305</v>
      </c>
      <c r="C410" s="90">
        <v>18329718.530000001</v>
      </c>
      <c r="D410" s="90">
        <v>18329718.530000001</v>
      </c>
      <c r="E410" s="90">
        <v>0</v>
      </c>
      <c r="F410" s="90"/>
    </row>
    <row r="411" spans="2:6" s="5" customFormat="1">
      <c r="B411" s="96" t="s">
        <v>306</v>
      </c>
      <c r="C411" s="90">
        <v>11437507.779999999</v>
      </c>
      <c r="D411" s="90">
        <v>11437507.779999999</v>
      </c>
      <c r="E411" s="90">
        <v>0</v>
      </c>
      <c r="F411" s="90"/>
    </row>
    <row r="412" spans="2:6" s="5" customFormat="1">
      <c r="B412" s="96" t="s">
        <v>307</v>
      </c>
      <c r="C412" s="90">
        <v>11325261.26</v>
      </c>
      <c r="D412" s="90">
        <v>11325261.26</v>
      </c>
      <c r="E412" s="90">
        <v>0</v>
      </c>
      <c r="F412" s="90"/>
    </row>
    <row r="413" spans="2:6" s="5" customFormat="1">
      <c r="B413" s="96" t="s">
        <v>308</v>
      </c>
      <c r="C413" s="90">
        <v>89088196.530000001</v>
      </c>
      <c r="D413" s="90">
        <v>89088196.530000001</v>
      </c>
      <c r="E413" s="90">
        <v>0</v>
      </c>
      <c r="F413" s="90"/>
    </row>
    <row r="414" spans="2:6" s="5" customFormat="1">
      <c r="B414" s="96" t="s">
        <v>309</v>
      </c>
      <c r="C414" s="90">
        <v>-654454.99</v>
      </c>
      <c r="D414" s="90">
        <v>518475.4</v>
      </c>
      <c r="E414" s="90">
        <v>1172930.3899999999</v>
      </c>
      <c r="F414" s="90"/>
    </row>
    <row r="415" spans="2:6" s="5" customFormat="1">
      <c r="B415" s="96" t="s">
        <v>310</v>
      </c>
      <c r="C415" s="90">
        <v>-23141966.219999999</v>
      </c>
      <c r="D415" s="90">
        <v>-23141966.219999999</v>
      </c>
      <c r="E415" s="90">
        <v>0</v>
      </c>
      <c r="F415" s="90"/>
    </row>
    <row r="416" spans="2:6" s="5" customFormat="1">
      <c r="B416" s="96" t="s">
        <v>311</v>
      </c>
      <c r="C416" s="90">
        <v>-64274046.530000001</v>
      </c>
      <c r="D416" s="90">
        <v>-64274046.530000001</v>
      </c>
      <c r="E416" s="90">
        <v>0</v>
      </c>
      <c r="F416" s="90"/>
    </row>
    <row r="417" spans="2:6" s="5" customFormat="1">
      <c r="B417" s="96" t="s">
        <v>312</v>
      </c>
      <c r="C417" s="90">
        <v>-86157544.459999993</v>
      </c>
      <c r="D417" s="90">
        <v>-86563441.719999999</v>
      </c>
      <c r="E417" s="90">
        <v>-405897.26</v>
      </c>
      <c r="F417" s="90"/>
    </row>
    <row r="418" spans="2:6" s="5" customFormat="1">
      <c r="B418" s="96" t="s">
        <v>313</v>
      </c>
      <c r="C418" s="90">
        <v>-35419578.32</v>
      </c>
      <c r="D418" s="90">
        <v>-35429578.32</v>
      </c>
      <c r="E418" s="90">
        <v>-10000</v>
      </c>
      <c r="F418" s="90"/>
    </row>
    <row r="419" spans="2:6" s="5" customFormat="1">
      <c r="B419" s="96" t="s">
        <v>314</v>
      </c>
      <c r="C419" s="90">
        <v>-6722.86</v>
      </c>
      <c r="D419" s="90">
        <v>-9062.76</v>
      </c>
      <c r="E419" s="90">
        <v>-2339.9</v>
      </c>
      <c r="F419" s="90"/>
    </row>
    <row r="420" spans="2:6" s="5" customFormat="1">
      <c r="B420" s="96" t="s">
        <v>315</v>
      </c>
      <c r="C420" s="90">
        <v>-1064776.29</v>
      </c>
      <c r="D420" s="90">
        <v>-1109685.51</v>
      </c>
      <c r="E420" s="90">
        <v>-44909.22</v>
      </c>
      <c r="F420" s="90"/>
    </row>
    <row r="421" spans="2:6" s="5" customFormat="1">
      <c r="B421" s="96" t="s">
        <v>316</v>
      </c>
      <c r="C421" s="90">
        <v>-300000</v>
      </c>
      <c r="D421" s="90">
        <v>-300000</v>
      </c>
      <c r="E421" s="90">
        <v>0</v>
      </c>
      <c r="F421" s="90"/>
    </row>
    <row r="422" spans="2:6" s="5" customFormat="1">
      <c r="B422" s="96" t="s">
        <v>317</v>
      </c>
      <c r="C422" s="90">
        <v>-1903241.88</v>
      </c>
      <c r="D422" s="90">
        <v>-1903241.88</v>
      </c>
      <c r="E422" s="90">
        <v>0</v>
      </c>
      <c r="F422" s="90"/>
    </row>
    <row r="423" spans="2:6" ht="20.25" customHeight="1">
      <c r="B423" s="97" t="s">
        <v>318</v>
      </c>
      <c r="C423" s="21">
        <f>SUM(C399:C422)</f>
        <v>-11975410.179999996</v>
      </c>
      <c r="D423" s="21">
        <f>SUM(D399:D422)</f>
        <v>-42416272.599999994</v>
      </c>
      <c r="E423" s="21">
        <f>SUM(E399:E422)</f>
        <v>-30440862.419999998</v>
      </c>
      <c r="F423" s="14"/>
    </row>
    <row r="427" spans="2:6">
      <c r="B427" s="6" t="s">
        <v>319</v>
      </c>
    </row>
    <row r="429" spans="2:6" ht="30.75" customHeight="1">
      <c r="B429" s="84" t="s">
        <v>320</v>
      </c>
      <c r="C429" s="79" t="s">
        <v>42</v>
      </c>
      <c r="D429" s="14" t="s">
        <v>43</v>
      </c>
      <c r="E429" s="14" t="s">
        <v>44</v>
      </c>
    </row>
    <row r="430" spans="2:6">
      <c r="B430" s="67" t="s">
        <v>321</v>
      </c>
      <c r="C430" s="17">
        <v>2160897.34</v>
      </c>
      <c r="D430" s="16">
        <v>2590316.7400000002</v>
      </c>
      <c r="E430" s="16">
        <v>429419.4</v>
      </c>
    </row>
    <row r="431" spans="2:6">
      <c r="B431" s="34" t="s">
        <v>322</v>
      </c>
      <c r="C431" s="16">
        <v>4065496.83</v>
      </c>
      <c r="D431" s="16">
        <v>944079.56</v>
      </c>
      <c r="E431" s="16">
        <v>-3121417.27</v>
      </c>
    </row>
    <row r="432" spans="2:6">
      <c r="B432" s="34" t="s">
        <v>323</v>
      </c>
      <c r="C432" s="16">
        <v>2978933.81</v>
      </c>
      <c r="D432" s="16">
        <v>8818677.25</v>
      </c>
      <c r="E432" s="16">
        <v>5839743.4400000004</v>
      </c>
    </row>
    <row r="433" spans="2:5">
      <c r="B433" s="34" t="s">
        <v>324</v>
      </c>
      <c r="C433" s="16">
        <v>2185397.59</v>
      </c>
      <c r="D433" s="16">
        <v>2185656.21</v>
      </c>
      <c r="E433" s="16">
        <v>258.62</v>
      </c>
    </row>
    <row r="434" spans="2:5">
      <c r="B434" s="34" t="s">
        <v>325</v>
      </c>
      <c r="C434" s="16">
        <v>172503.14</v>
      </c>
      <c r="D434" s="16">
        <v>172513.37</v>
      </c>
      <c r="E434" s="16">
        <v>10.23</v>
      </c>
    </row>
    <row r="435" spans="2:5">
      <c r="B435" s="34" t="s">
        <v>326</v>
      </c>
      <c r="C435" s="16">
        <v>129339.3</v>
      </c>
      <c r="D435" s="16">
        <v>129346.94</v>
      </c>
      <c r="E435" s="16">
        <v>7.64</v>
      </c>
    </row>
    <row r="436" spans="2:5">
      <c r="B436" s="34" t="s">
        <v>327</v>
      </c>
      <c r="C436" s="16">
        <v>39330.559999999998</v>
      </c>
      <c r="D436" s="16">
        <v>35001.620000000003</v>
      </c>
      <c r="E436" s="16">
        <v>-4328.9399999999996</v>
      </c>
    </row>
    <row r="437" spans="2:5">
      <c r="B437" s="34" t="s">
        <v>328</v>
      </c>
      <c r="C437" s="16">
        <v>293438.93</v>
      </c>
      <c r="D437" s="16">
        <v>293456.31</v>
      </c>
      <c r="E437" s="16">
        <v>17.38</v>
      </c>
    </row>
    <row r="438" spans="2:5">
      <c r="B438" s="34" t="s">
        <v>329</v>
      </c>
      <c r="C438" s="16">
        <v>18446.310000000001</v>
      </c>
      <c r="D438" s="16">
        <v>18447.54</v>
      </c>
      <c r="E438" s="16">
        <v>1.23</v>
      </c>
    </row>
    <row r="439" spans="2:5">
      <c r="B439" s="34" t="s">
        <v>330</v>
      </c>
      <c r="C439" s="16">
        <v>56118.7</v>
      </c>
      <c r="D439" s="16">
        <v>56122.01</v>
      </c>
      <c r="E439" s="16">
        <v>3.31</v>
      </c>
    </row>
    <row r="440" spans="2:5">
      <c r="B440" s="34" t="s">
        <v>331</v>
      </c>
      <c r="C440" s="16">
        <v>1.06</v>
      </c>
      <c r="D440" s="16">
        <v>1.06</v>
      </c>
      <c r="E440" s="16">
        <v>0</v>
      </c>
    </row>
    <row r="441" spans="2:5">
      <c r="B441" s="34" t="s">
        <v>332</v>
      </c>
      <c r="C441" s="16">
        <v>480122.33</v>
      </c>
      <c r="D441" s="16">
        <v>480146.8</v>
      </c>
      <c r="E441" s="16">
        <v>24.47</v>
      </c>
    </row>
    <row r="442" spans="2:5">
      <c r="B442" s="34" t="s">
        <v>333</v>
      </c>
      <c r="C442" s="16">
        <v>0.54</v>
      </c>
      <c r="D442" s="16">
        <v>0.54</v>
      </c>
      <c r="E442" s="16">
        <v>0</v>
      </c>
    </row>
    <row r="443" spans="2:5">
      <c r="B443" s="34" t="s">
        <v>334</v>
      </c>
      <c r="C443" s="16">
        <v>264946.64</v>
      </c>
      <c r="D443" s="16">
        <v>264962.57</v>
      </c>
      <c r="E443" s="16">
        <v>15.93</v>
      </c>
    </row>
    <row r="444" spans="2:5">
      <c r="B444" s="34" t="s">
        <v>335</v>
      </c>
      <c r="C444" s="16">
        <v>583822.81000000006</v>
      </c>
      <c r="D444" s="16">
        <v>583857.56999999995</v>
      </c>
      <c r="E444" s="16">
        <v>34.76</v>
      </c>
    </row>
    <row r="445" spans="2:5">
      <c r="B445" s="34" t="s">
        <v>336</v>
      </c>
      <c r="C445" s="16">
        <v>527039.46</v>
      </c>
      <c r="D445" s="16">
        <v>506183.61</v>
      </c>
      <c r="E445" s="16">
        <v>-20855.849999999999</v>
      </c>
    </row>
    <row r="446" spans="2:5">
      <c r="B446" s="34" t="s">
        <v>337</v>
      </c>
      <c r="C446" s="16">
        <v>7618802.7800000003</v>
      </c>
      <c r="D446" s="16">
        <v>7619654.04</v>
      </c>
      <c r="E446" s="16">
        <v>851.26</v>
      </c>
    </row>
    <row r="447" spans="2:5">
      <c r="B447" s="34" t="s">
        <v>338</v>
      </c>
      <c r="C447" s="16">
        <v>6835399.2400000002</v>
      </c>
      <c r="D447" s="16">
        <v>10148462.23</v>
      </c>
      <c r="E447" s="16">
        <v>3313062.99</v>
      </c>
    </row>
    <row r="448" spans="2:5">
      <c r="B448" s="34" t="s">
        <v>339</v>
      </c>
      <c r="C448" s="16">
        <v>2558678.7200000002</v>
      </c>
      <c r="D448" s="16">
        <v>2084996.28</v>
      </c>
      <c r="E448" s="16">
        <v>-473682.44</v>
      </c>
    </row>
    <row r="449" spans="2:5">
      <c r="B449" s="34" t="s">
        <v>340</v>
      </c>
      <c r="C449" s="16">
        <v>699049.52</v>
      </c>
      <c r="D449" s="16">
        <v>699090.89</v>
      </c>
      <c r="E449" s="16">
        <v>41.37</v>
      </c>
    </row>
    <row r="450" spans="2:5">
      <c r="B450" s="34" t="s">
        <v>341</v>
      </c>
      <c r="C450" s="16">
        <v>377442.89</v>
      </c>
      <c r="D450" s="16">
        <v>377465.23</v>
      </c>
      <c r="E450" s="16">
        <v>22.34</v>
      </c>
    </row>
    <row r="451" spans="2:5">
      <c r="B451" s="34" t="s">
        <v>342</v>
      </c>
      <c r="C451" s="16">
        <v>11641.9</v>
      </c>
      <c r="D451" s="16">
        <v>11642</v>
      </c>
      <c r="E451" s="16">
        <v>0.1</v>
      </c>
    </row>
    <row r="452" spans="2:5">
      <c r="B452" s="34" t="s">
        <v>343</v>
      </c>
      <c r="C452" s="16">
        <v>6021812.7999999998</v>
      </c>
      <c r="D452" s="16">
        <v>12977713.720000001</v>
      </c>
      <c r="E452" s="16">
        <v>6955900.9199999999</v>
      </c>
    </row>
    <row r="453" spans="2:5">
      <c r="B453" s="34" t="s">
        <v>344</v>
      </c>
      <c r="C453" s="16">
        <v>1576015.77</v>
      </c>
      <c r="D453" s="16">
        <v>3149168.26</v>
      </c>
      <c r="E453" s="16">
        <v>1573152.49</v>
      </c>
    </row>
    <row r="454" spans="2:5">
      <c r="B454" s="34" t="s">
        <v>345</v>
      </c>
      <c r="C454" s="16">
        <v>4671542.1100000003</v>
      </c>
      <c r="D454" s="16">
        <v>4672094.95</v>
      </c>
      <c r="E454" s="16">
        <v>552.84</v>
      </c>
    </row>
    <row r="455" spans="2:5">
      <c r="B455" s="34" t="s">
        <v>346</v>
      </c>
      <c r="C455" s="16">
        <v>4065956.18</v>
      </c>
      <c r="D455" s="16">
        <v>2770874.43</v>
      </c>
      <c r="E455" s="16">
        <v>-1295081.75</v>
      </c>
    </row>
    <row r="456" spans="2:5">
      <c r="B456" s="34" t="s">
        <v>347</v>
      </c>
      <c r="C456" s="16">
        <v>8761132.4000000004</v>
      </c>
      <c r="D456" s="16">
        <v>10473008.66</v>
      </c>
      <c r="E456" s="16">
        <v>1711876.26</v>
      </c>
    </row>
    <row r="457" spans="2:5">
      <c r="B457" s="34" t="s">
        <v>348</v>
      </c>
      <c r="C457" s="16">
        <v>10362664.789999999</v>
      </c>
      <c r="D457" s="16">
        <v>4542477.53</v>
      </c>
      <c r="E457" s="16">
        <v>-5820187.2599999998</v>
      </c>
    </row>
    <row r="458" spans="2:5">
      <c r="B458" s="34" t="s">
        <v>349</v>
      </c>
      <c r="C458" s="16">
        <v>3262999</v>
      </c>
      <c r="D458" s="16">
        <v>3262999</v>
      </c>
      <c r="E458" s="16">
        <v>0</v>
      </c>
    </row>
    <row r="459" spans="2:5">
      <c r="B459" s="34" t="s">
        <v>350</v>
      </c>
      <c r="C459" s="16">
        <v>0</v>
      </c>
      <c r="D459" s="16">
        <v>1150063.23</v>
      </c>
      <c r="E459" s="16">
        <v>1150063.23</v>
      </c>
    </row>
    <row r="460" spans="2:5">
      <c r="B460" s="34" t="s">
        <v>351</v>
      </c>
      <c r="C460" s="16">
        <v>0</v>
      </c>
      <c r="D460" s="16">
        <v>1026853.37</v>
      </c>
      <c r="E460" s="16">
        <v>1026853.37</v>
      </c>
    </row>
    <row r="461" spans="2:5">
      <c r="B461" s="34" t="s">
        <v>352</v>
      </c>
      <c r="C461" s="16">
        <v>2198201</v>
      </c>
      <c r="D461" s="16">
        <v>-587754.81000000006</v>
      </c>
      <c r="E461" s="16">
        <v>-2785955.81</v>
      </c>
    </row>
    <row r="462" spans="2:5">
      <c r="B462" s="34" t="s">
        <v>353</v>
      </c>
      <c r="C462" s="16">
        <v>21169.65</v>
      </c>
      <c r="D462" s="16">
        <v>21169.65</v>
      </c>
      <c r="E462" s="16">
        <v>0</v>
      </c>
    </row>
    <row r="463" spans="2:5">
      <c r="B463" s="34" t="s">
        <v>354</v>
      </c>
      <c r="C463" s="16">
        <v>-667.9</v>
      </c>
      <c r="D463" s="16">
        <v>-667.9</v>
      </c>
      <c r="E463" s="16">
        <v>0</v>
      </c>
    </row>
    <row r="464" spans="2:5">
      <c r="B464" s="34" t="s">
        <v>355</v>
      </c>
      <c r="C464" s="16">
        <v>1928529.42</v>
      </c>
      <c r="D464" s="16">
        <v>742533.79</v>
      </c>
      <c r="E464" s="16">
        <v>-1185995.6299999999</v>
      </c>
    </row>
    <row r="465" spans="2:7" ht="21.75" customHeight="1">
      <c r="B465" s="91"/>
      <c r="C465" s="25">
        <f>SUM(C429:C464)</f>
        <v>74926205.620000005</v>
      </c>
      <c r="D465" s="25">
        <f>SUM(D429:D464)</f>
        <v>82220614.250000015</v>
      </c>
      <c r="E465" s="25">
        <f>SUM(E429:E464)</f>
        <v>7294408.6299999999</v>
      </c>
    </row>
    <row r="466" spans="2:7">
      <c r="C466" s="85"/>
    </row>
    <row r="468" spans="2:7" ht="24" customHeight="1">
      <c r="B468" s="84" t="s">
        <v>356</v>
      </c>
      <c r="C468" s="79" t="s">
        <v>44</v>
      </c>
      <c r="D468" s="14" t="s">
        <v>357</v>
      </c>
      <c r="E468" s="11"/>
    </row>
    <row r="469" spans="2:7">
      <c r="B469" s="18" t="s">
        <v>358</v>
      </c>
      <c r="C469" s="36">
        <v>13976888.800000001</v>
      </c>
      <c r="D469" s="16">
        <v>0</v>
      </c>
      <c r="E469" s="35"/>
    </row>
    <row r="470" spans="2:7">
      <c r="B470" s="18"/>
      <c r="C470" s="36"/>
      <c r="D470" s="16">
        <v>0</v>
      </c>
      <c r="E470" s="35"/>
    </row>
    <row r="471" spans="2:7">
      <c r="B471" s="18" t="s">
        <v>359</v>
      </c>
      <c r="C471" s="36">
        <v>447693.41</v>
      </c>
      <c r="D471" s="16"/>
      <c r="E471" s="35"/>
    </row>
    <row r="472" spans="2:7">
      <c r="B472" s="18" t="s">
        <v>360</v>
      </c>
      <c r="C472" s="36">
        <v>730638.38</v>
      </c>
      <c r="D472" s="16"/>
      <c r="E472" s="35"/>
    </row>
    <row r="473" spans="2:7">
      <c r="B473" s="18" t="s">
        <v>361</v>
      </c>
      <c r="C473" s="36">
        <v>310495.64</v>
      </c>
      <c r="D473" s="16"/>
      <c r="E473" s="35"/>
    </row>
    <row r="474" spans="2:7">
      <c r="B474" s="18"/>
      <c r="C474" s="36"/>
      <c r="D474" s="16"/>
      <c r="E474" s="35"/>
    </row>
    <row r="475" spans="2:7">
      <c r="B475" s="18"/>
      <c r="C475" s="36"/>
      <c r="D475" s="16"/>
      <c r="E475" s="35"/>
      <c r="F475" s="11"/>
      <c r="G475" s="11"/>
    </row>
    <row r="476" spans="2:7">
      <c r="B476" s="19"/>
      <c r="C476" s="40"/>
      <c r="D476" s="20"/>
      <c r="E476" s="35"/>
      <c r="F476" s="11"/>
      <c r="G476" s="11"/>
    </row>
    <row r="477" spans="2:7" ht="18" customHeight="1">
      <c r="C477" s="14">
        <f>+SUM(C468:C475)</f>
        <v>15465716.230000002</v>
      </c>
      <c r="D477" s="14"/>
      <c r="E477" s="11"/>
      <c r="F477" s="98"/>
      <c r="G477" s="11"/>
    </row>
    <row r="478" spans="2:7">
      <c r="C478" s="85"/>
      <c r="F478" s="11"/>
      <c r="G478" s="11"/>
    </row>
    <row r="479" spans="2:7" ht="15">
      <c r="B479" t="s">
        <v>362</v>
      </c>
      <c r="F479" s="11"/>
      <c r="G479" s="11"/>
    </row>
    <row r="480" spans="2:7">
      <c r="F480" s="11"/>
      <c r="G480" s="11"/>
    </row>
    <row r="481" spans="2:7">
      <c r="F481" s="11"/>
      <c r="G481" s="11"/>
    </row>
    <row r="482" spans="2:7">
      <c r="B482" s="6" t="s">
        <v>363</v>
      </c>
      <c r="F482" s="11"/>
      <c r="G482" s="11"/>
    </row>
    <row r="483" spans="2:7" ht="12" customHeight="1">
      <c r="B483" s="6" t="s">
        <v>364</v>
      </c>
      <c r="F483" s="11"/>
      <c r="G483" s="11"/>
    </row>
    <row r="484" spans="2:7">
      <c r="B484" s="157"/>
      <c r="C484" s="157"/>
      <c r="D484" s="157"/>
      <c r="E484" s="157"/>
      <c r="F484" s="11"/>
      <c r="G484" s="11"/>
    </row>
    <row r="485" spans="2:7">
      <c r="B485" s="99"/>
      <c r="C485" s="99"/>
      <c r="D485" s="99"/>
      <c r="E485" s="99"/>
      <c r="F485" s="11"/>
      <c r="G485" s="11"/>
    </row>
    <row r="486" spans="2:7">
      <c r="B486" s="136" t="s">
        <v>365</v>
      </c>
      <c r="C486" s="137"/>
      <c r="D486" s="137"/>
      <c r="E486" s="138"/>
      <c r="F486" s="11"/>
      <c r="G486" s="11"/>
    </row>
    <row r="487" spans="2:7">
      <c r="B487" s="139" t="s">
        <v>366</v>
      </c>
      <c r="C487" s="140"/>
      <c r="D487" s="140"/>
      <c r="E487" s="141"/>
      <c r="F487" s="11"/>
      <c r="G487" s="100"/>
    </row>
    <row r="488" spans="2:7">
      <c r="B488" s="142" t="s">
        <v>367</v>
      </c>
      <c r="C488" s="143"/>
      <c r="D488" s="143"/>
      <c r="E488" s="144"/>
      <c r="F488" s="11"/>
      <c r="G488" s="100"/>
    </row>
    <row r="489" spans="2:7">
      <c r="B489" s="145" t="s">
        <v>368</v>
      </c>
      <c r="C489" s="146"/>
      <c r="E489" s="101">
        <f>+[1]EAI!I64</f>
        <v>132903053.20999999</v>
      </c>
      <c r="F489" s="11"/>
      <c r="G489" s="100"/>
    </row>
    <row r="490" spans="2:7">
      <c r="B490" s="133"/>
      <c r="C490" s="133"/>
      <c r="D490" s="11"/>
      <c r="F490" s="11"/>
      <c r="G490" s="100"/>
    </row>
    <row r="491" spans="2:7">
      <c r="B491" s="152" t="s">
        <v>369</v>
      </c>
      <c r="C491" s="152"/>
      <c r="D491" s="103"/>
      <c r="E491" s="104">
        <f>SUM(D491:D496)</f>
        <v>0</v>
      </c>
      <c r="F491" s="11"/>
      <c r="G491" s="11"/>
    </row>
    <row r="492" spans="2:7">
      <c r="B492" s="130" t="s">
        <v>370</v>
      </c>
      <c r="C492" s="130"/>
      <c r="D492" s="105"/>
      <c r="E492" s="106"/>
      <c r="F492" s="11"/>
      <c r="G492" s="11"/>
    </row>
    <row r="493" spans="2:7">
      <c r="B493" s="130" t="s">
        <v>371</v>
      </c>
      <c r="C493" s="130"/>
      <c r="D493" s="105"/>
      <c r="E493" s="106"/>
      <c r="F493" s="11"/>
      <c r="G493" s="11"/>
    </row>
    <row r="494" spans="2:7">
      <c r="B494" s="130" t="s">
        <v>372</v>
      </c>
      <c r="C494" s="130"/>
      <c r="D494" s="105"/>
      <c r="E494" s="106"/>
      <c r="F494" s="11"/>
      <c r="G494" s="11"/>
    </row>
    <row r="495" spans="2:7">
      <c r="B495" s="130" t="s">
        <v>373</v>
      </c>
      <c r="C495" s="130"/>
      <c r="D495" s="105"/>
      <c r="E495" s="106"/>
      <c r="F495" s="11"/>
      <c r="G495" s="11"/>
    </row>
    <row r="496" spans="2:7">
      <c r="B496" s="150" t="s">
        <v>374</v>
      </c>
      <c r="C496" s="151"/>
      <c r="D496" s="105"/>
      <c r="E496" s="106"/>
      <c r="F496" s="11"/>
      <c r="G496" s="11"/>
    </row>
    <row r="497" spans="2:7">
      <c r="B497" s="133"/>
      <c r="C497" s="133"/>
      <c r="D497" s="11"/>
      <c r="F497" s="11"/>
      <c r="G497" s="11"/>
    </row>
    <row r="498" spans="2:7">
      <c r="B498" s="152" t="s">
        <v>375</v>
      </c>
      <c r="C498" s="152"/>
      <c r="D498" s="103"/>
      <c r="E498" s="107">
        <f>SUM(D498:D502)</f>
        <v>0</v>
      </c>
      <c r="F498" s="11"/>
      <c r="G498" s="11"/>
    </row>
    <row r="499" spans="2:7">
      <c r="B499" s="130" t="s">
        <v>376</v>
      </c>
      <c r="C499" s="130"/>
      <c r="D499" s="105"/>
      <c r="E499" s="106"/>
      <c r="F499" s="11"/>
      <c r="G499" s="11"/>
    </row>
    <row r="500" spans="2:7">
      <c r="B500" s="130" t="s">
        <v>377</v>
      </c>
      <c r="C500" s="130"/>
      <c r="D500" s="105"/>
      <c r="E500" s="106"/>
      <c r="F500" s="11"/>
      <c r="G500" s="11"/>
    </row>
    <row r="501" spans="2:7">
      <c r="B501" s="130" t="s">
        <v>378</v>
      </c>
      <c r="C501" s="130"/>
      <c r="D501" s="105"/>
      <c r="E501" s="106"/>
      <c r="F501" s="11"/>
      <c r="G501" s="11"/>
    </row>
    <row r="502" spans="2:7">
      <c r="B502" s="147" t="s">
        <v>379</v>
      </c>
      <c r="C502" s="148"/>
      <c r="D502" s="108"/>
      <c r="E502" s="109"/>
      <c r="F502" s="11"/>
      <c r="G502" s="11"/>
    </row>
    <row r="503" spans="2:7">
      <c r="B503" s="133"/>
      <c r="C503" s="133"/>
      <c r="F503" s="11"/>
      <c r="G503" s="11"/>
    </row>
    <row r="504" spans="2:7">
      <c r="B504" s="149" t="s">
        <v>380</v>
      </c>
      <c r="C504" s="149"/>
      <c r="E504" s="110">
        <f>+E489+E491-E498</f>
        <v>132903053.20999999</v>
      </c>
      <c r="F504" s="11"/>
      <c r="G504" s="100"/>
    </row>
    <row r="505" spans="2:7">
      <c r="B505" s="99"/>
      <c r="C505" s="99"/>
      <c r="D505" s="99"/>
      <c r="E505" s="99"/>
      <c r="F505" s="11"/>
      <c r="G505" s="11"/>
    </row>
    <row r="506" spans="2:7">
      <c r="B506" s="99"/>
      <c r="C506" s="99"/>
      <c r="D506" s="99"/>
      <c r="E506" s="99"/>
      <c r="F506" s="11"/>
      <c r="G506" s="11"/>
    </row>
    <row r="507" spans="2:7">
      <c r="B507" s="136" t="s">
        <v>381</v>
      </c>
      <c r="C507" s="137"/>
      <c r="D507" s="137"/>
      <c r="E507" s="138"/>
      <c r="F507" s="11"/>
      <c r="G507" s="11"/>
    </row>
    <row r="508" spans="2:7">
      <c r="B508" s="139" t="s">
        <v>366</v>
      </c>
      <c r="C508" s="140"/>
      <c r="D508" s="140"/>
      <c r="E508" s="141"/>
      <c r="F508" s="11"/>
      <c r="G508" s="11"/>
    </row>
    <row r="509" spans="2:7">
      <c r="B509" s="142" t="s">
        <v>367</v>
      </c>
      <c r="C509" s="143"/>
      <c r="D509" s="143"/>
      <c r="E509" s="144"/>
      <c r="F509" s="11"/>
      <c r="G509" s="11"/>
    </row>
    <row r="510" spans="2:7">
      <c r="B510" s="145" t="s">
        <v>382</v>
      </c>
      <c r="C510" s="146"/>
      <c r="E510" s="111">
        <f>+[1]CAdmon!J22</f>
        <v>91462229.810000002</v>
      </c>
      <c r="F510" s="11"/>
      <c r="G510" s="11"/>
    </row>
    <row r="511" spans="2:7">
      <c r="B511" s="133"/>
      <c r="C511" s="133"/>
      <c r="F511" s="11"/>
      <c r="G511" s="11"/>
    </row>
    <row r="512" spans="2:7">
      <c r="B512" s="135" t="s">
        <v>383</v>
      </c>
      <c r="C512" s="135"/>
      <c r="D512" s="103"/>
      <c r="E512" s="112">
        <f>SUM(D512:D529)</f>
        <v>0</v>
      </c>
      <c r="F512" s="11"/>
      <c r="G512" s="11"/>
    </row>
    <row r="513" spans="2:8">
      <c r="B513" s="130" t="s">
        <v>384</v>
      </c>
      <c r="C513" s="130"/>
      <c r="D513" s="105"/>
      <c r="E513" s="113"/>
      <c r="F513" s="11"/>
      <c r="G513" s="11"/>
    </row>
    <row r="514" spans="2:8">
      <c r="B514" s="130" t="s">
        <v>385</v>
      </c>
      <c r="C514" s="130"/>
      <c r="D514" s="105"/>
      <c r="E514" s="113"/>
      <c r="F514" s="11"/>
      <c r="G514" s="11"/>
    </row>
    <row r="515" spans="2:8">
      <c r="B515" s="130" t="s">
        <v>386</v>
      </c>
      <c r="C515" s="130"/>
      <c r="D515" s="105"/>
      <c r="E515" s="113"/>
      <c r="F515" s="11"/>
      <c r="G515" s="11"/>
    </row>
    <row r="516" spans="2:8">
      <c r="B516" s="130" t="s">
        <v>387</v>
      </c>
      <c r="C516" s="130"/>
      <c r="D516" s="105"/>
      <c r="E516" s="113"/>
      <c r="F516" s="11"/>
      <c r="G516" s="11"/>
    </row>
    <row r="517" spans="2:8">
      <c r="B517" s="130" t="s">
        <v>388</v>
      </c>
      <c r="C517" s="130"/>
      <c r="D517" s="105"/>
      <c r="E517" s="113"/>
      <c r="F517" s="11"/>
      <c r="G517" s="100"/>
    </row>
    <row r="518" spans="2:8">
      <c r="B518" s="130" t="s">
        <v>389</v>
      </c>
      <c r="C518" s="130"/>
      <c r="D518" s="105"/>
      <c r="E518" s="113"/>
      <c r="F518" s="11"/>
      <c r="G518" s="11"/>
    </row>
    <row r="519" spans="2:8">
      <c r="B519" s="130" t="s">
        <v>390</v>
      </c>
      <c r="C519" s="130"/>
      <c r="D519" s="105"/>
      <c r="E519" s="113"/>
      <c r="F519" s="11"/>
      <c r="G519" s="100"/>
    </row>
    <row r="520" spans="2:8">
      <c r="B520" s="130" t="s">
        <v>391</v>
      </c>
      <c r="C520" s="130"/>
      <c r="D520" s="105"/>
      <c r="E520" s="113"/>
      <c r="F520" s="11"/>
      <c r="G520" s="11"/>
    </row>
    <row r="521" spans="2:8">
      <c r="B521" s="130" t="s">
        <v>392</v>
      </c>
      <c r="C521" s="130"/>
      <c r="D521" s="105"/>
      <c r="E521" s="113"/>
      <c r="F521" s="11"/>
      <c r="G521" s="100"/>
    </row>
    <row r="522" spans="2:8">
      <c r="B522" s="130" t="s">
        <v>393</v>
      </c>
      <c r="C522" s="130"/>
      <c r="D522" s="105"/>
      <c r="E522" s="113"/>
      <c r="F522" s="11"/>
      <c r="G522" s="100"/>
    </row>
    <row r="523" spans="2:8">
      <c r="B523" s="130" t="s">
        <v>394</v>
      </c>
      <c r="C523" s="130"/>
      <c r="D523" s="105"/>
      <c r="E523" s="113"/>
      <c r="F523" s="11"/>
      <c r="G523" s="100"/>
      <c r="H523" s="114"/>
    </row>
    <row r="524" spans="2:8">
      <c r="B524" s="130" t="s">
        <v>395</v>
      </c>
      <c r="C524" s="130"/>
      <c r="D524" s="105"/>
      <c r="E524" s="113"/>
      <c r="F524" s="11"/>
      <c r="G524" s="100"/>
      <c r="H524" s="114"/>
    </row>
    <row r="525" spans="2:8">
      <c r="B525" s="130" t="s">
        <v>396</v>
      </c>
      <c r="C525" s="130"/>
      <c r="D525" s="105"/>
      <c r="E525" s="113"/>
      <c r="F525" s="11"/>
      <c r="G525" s="115"/>
    </row>
    <row r="526" spans="2:8">
      <c r="B526" s="130" t="s">
        <v>397</v>
      </c>
      <c r="C526" s="130"/>
      <c r="D526" s="105"/>
      <c r="E526" s="113"/>
      <c r="F526" s="11"/>
      <c r="G526" s="11"/>
    </row>
    <row r="527" spans="2:8">
      <c r="B527" s="130" t="s">
        <v>398</v>
      </c>
      <c r="C527" s="130"/>
      <c r="D527" s="105"/>
      <c r="E527" s="113"/>
      <c r="F527" s="11"/>
      <c r="G527" s="11"/>
    </row>
    <row r="528" spans="2:8" ht="12.75" customHeight="1">
      <c r="B528" s="130" t="s">
        <v>399</v>
      </c>
      <c r="C528" s="130"/>
      <c r="D528" s="105"/>
      <c r="E528" s="113"/>
      <c r="F528" s="11"/>
      <c r="G528" s="11"/>
    </row>
    <row r="529" spans="2:7">
      <c r="B529" s="131" t="s">
        <v>400</v>
      </c>
      <c r="C529" s="132"/>
      <c r="D529" s="116"/>
      <c r="E529" s="113"/>
      <c r="F529" s="11"/>
      <c r="G529" s="11"/>
    </row>
    <row r="530" spans="2:7">
      <c r="B530" s="133"/>
      <c r="C530" s="133"/>
      <c r="F530" s="11"/>
      <c r="G530" s="11"/>
    </row>
    <row r="531" spans="2:7">
      <c r="B531" s="135" t="s">
        <v>401</v>
      </c>
      <c r="C531" s="135"/>
      <c r="D531" s="103"/>
      <c r="E531" s="112">
        <f>SUM(D531:D538)</f>
        <v>0</v>
      </c>
      <c r="F531" s="11"/>
      <c r="G531" s="11"/>
    </row>
    <row r="532" spans="2:7">
      <c r="B532" s="130" t="s">
        <v>402</v>
      </c>
      <c r="C532" s="130"/>
      <c r="D532" s="105"/>
      <c r="E532" s="113"/>
      <c r="F532" s="11"/>
      <c r="G532" s="11"/>
    </row>
    <row r="533" spans="2:7">
      <c r="B533" s="130" t="s">
        <v>403</v>
      </c>
      <c r="C533" s="130"/>
      <c r="D533" s="105"/>
      <c r="E533" s="113"/>
      <c r="F533" s="11"/>
      <c r="G533" s="11"/>
    </row>
    <row r="534" spans="2:7">
      <c r="B534" s="130" t="s">
        <v>404</v>
      </c>
      <c r="C534" s="130"/>
      <c r="D534" s="105"/>
      <c r="E534" s="113"/>
      <c r="F534" s="11"/>
      <c r="G534" s="11"/>
    </row>
    <row r="535" spans="2:7">
      <c r="B535" s="130" t="s">
        <v>405</v>
      </c>
      <c r="C535" s="130"/>
      <c r="D535" s="105"/>
      <c r="E535" s="113"/>
      <c r="F535" s="11"/>
      <c r="G535" s="11"/>
    </row>
    <row r="536" spans="2:7">
      <c r="B536" s="130" t="s">
        <v>406</v>
      </c>
      <c r="C536" s="130"/>
      <c r="D536" s="105"/>
      <c r="E536" s="113"/>
      <c r="F536" s="11"/>
      <c r="G536" s="11"/>
    </row>
    <row r="537" spans="2:7">
      <c r="B537" s="130" t="s">
        <v>407</v>
      </c>
      <c r="C537" s="130"/>
      <c r="D537" s="105"/>
      <c r="E537" s="113"/>
      <c r="F537" s="11"/>
      <c r="G537" s="11"/>
    </row>
    <row r="538" spans="2:7">
      <c r="B538" s="131" t="s">
        <v>408</v>
      </c>
      <c r="C538" s="132"/>
      <c r="D538" s="105"/>
      <c r="E538" s="113"/>
      <c r="F538" s="11"/>
      <c r="G538" s="11"/>
    </row>
    <row r="539" spans="2:7">
      <c r="B539" s="133"/>
      <c r="C539" s="133"/>
      <c r="F539" s="11"/>
      <c r="G539" s="11"/>
    </row>
    <row r="540" spans="2:7">
      <c r="B540" s="117" t="s">
        <v>409</v>
      </c>
      <c r="E540" s="110">
        <f>+E510-E512+E531</f>
        <v>91462229.810000002</v>
      </c>
      <c r="F540" s="100"/>
      <c r="G540" s="100"/>
    </row>
    <row r="541" spans="2:7">
      <c r="F541" s="118"/>
      <c r="G541" s="11"/>
    </row>
    <row r="542" spans="2:7">
      <c r="F542" s="11"/>
      <c r="G542" s="11"/>
    </row>
    <row r="543" spans="2:7">
      <c r="F543" s="119"/>
      <c r="G543" s="11"/>
    </row>
    <row r="544" spans="2:7">
      <c r="F544" s="119"/>
      <c r="G544" s="11"/>
    </row>
    <row r="545" spans="2:7">
      <c r="F545" s="119"/>
      <c r="G545" s="11"/>
    </row>
    <row r="546" spans="2:7">
      <c r="F546" s="11"/>
      <c r="G546" s="11"/>
    </row>
    <row r="547" spans="2:7">
      <c r="B547" s="134" t="s">
        <v>410</v>
      </c>
      <c r="C547" s="134"/>
      <c r="D547" s="134"/>
      <c r="E547" s="134"/>
      <c r="F547" s="134"/>
      <c r="G547" s="11"/>
    </row>
    <row r="548" spans="2:7">
      <c r="B548" s="120"/>
      <c r="C548" s="120"/>
      <c r="D548" s="120"/>
      <c r="E548" s="120"/>
      <c r="F548" s="120"/>
      <c r="G548" s="11"/>
    </row>
    <row r="549" spans="2:7">
      <c r="B549" s="120"/>
      <c r="C549" s="120"/>
      <c r="D549" s="120"/>
      <c r="E549" s="120"/>
      <c r="F549" s="120"/>
      <c r="G549" s="11"/>
    </row>
    <row r="550" spans="2:7" ht="21" customHeight="1">
      <c r="B550" s="53" t="s">
        <v>411</v>
      </c>
      <c r="C550" s="54" t="s">
        <v>42</v>
      </c>
      <c r="D550" s="46" t="s">
        <v>43</v>
      </c>
      <c r="E550" s="46" t="s">
        <v>44</v>
      </c>
      <c r="F550" s="11"/>
      <c r="G550" s="11"/>
    </row>
    <row r="551" spans="2:7">
      <c r="B551" s="15" t="s">
        <v>412</v>
      </c>
      <c r="C551" s="121">
        <v>0</v>
      </c>
      <c r="D551" s="89"/>
      <c r="E551" s="89"/>
      <c r="F551" s="11"/>
      <c r="G551" s="11"/>
    </row>
    <row r="552" spans="2:7" ht="19.5">
      <c r="B552" s="18"/>
      <c r="C552" s="122">
        <v>0</v>
      </c>
      <c r="D552" s="123"/>
      <c r="E552" s="36"/>
      <c r="F552" s="11"/>
      <c r="G552" s="11"/>
    </row>
    <row r="553" spans="2:7">
      <c r="B553" s="19"/>
      <c r="C553" s="124">
        <v>0</v>
      </c>
      <c r="D553" s="125">
        <v>0</v>
      </c>
      <c r="E553" s="125">
        <v>0</v>
      </c>
      <c r="F553" s="11"/>
      <c r="G553" s="11"/>
    </row>
    <row r="554" spans="2:7" ht="21" customHeight="1">
      <c r="C554" s="14">
        <f>SUM(C552:C553)</f>
        <v>0</v>
      </c>
      <c r="D554" s="14">
        <f>SUM(D552:D553)</f>
        <v>0</v>
      </c>
      <c r="E554" s="14">
        <f>SUM(E552:E553)</f>
        <v>0</v>
      </c>
      <c r="F554" s="11"/>
      <c r="G554" s="11"/>
    </row>
    <row r="555" spans="2:7">
      <c r="F555" s="11"/>
      <c r="G555" s="11"/>
    </row>
    <row r="556" spans="2:7">
      <c r="F556" s="11"/>
      <c r="G556" s="11"/>
    </row>
    <row r="557" spans="2:7">
      <c r="F557" s="11"/>
      <c r="G557" s="11"/>
    </row>
    <row r="558" spans="2:7">
      <c r="F558" s="11"/>
      <c r="G558" s="11"/>
    </row>
    <row r="559" spans="2:7">
      <c r="B559" s="126" t="s">
        <v>413</v>
      </c>
      <c r="F559" s="11"/>
      <c r="G559" s="11"/>
    </row>
    <row r="560" spans="2:7" ht="12" customHeight="1">
      <c r="F560" s="11"/>
      <c r="G560" s="11"/>
    </row>
    <row r="561" spans="2:7">
      <c r="C561" s="99"/>
      <c r="D561" s="99"/>
      <c r="E561" s="99"/>
    </row>
    <row r="562" spans="2:7">
      <c r="C562" s="99"/>
      <c r="D562" s="99"/>
      <c r="E562" s="99"/>
    </row>
    <row r="563" spans="2:7">
      <c r="C563" s="99"/>
      <c r="D563" s="99"/>
      <c r="E563" s="99"/>
    </row>
    <row r="564" spans="2:7">
      <c r="B564" s="102"/>
      <c r="C564" s="102"/>
      <c r="D564" s="102"/>
      <c r="E564" s="102"/>
      <c r="G564" s="11"/>
    </row>
    <row r="565" spans="2:7">
      <c r="B565" s="127"/>
      <c r="C565" s="127"/>
      <c r="D565" s="127"/>
      <c r="E565" s="127"/>
      <c r="F565" s="127"/>
      <c r="G565" s="127"/>
    </row>
    <row r="566" spans="2:7">
      <c r="B566" s="162"/>
      <c r="C566" s="127"/>
      <c r="D566" s="163"/>
      <c r="E566" s="163"/>
      <c r="F566" s="11"/>
      <c r="G566" s="128"/>
    </row>
    <row r="567" spans="2:7">
      <c r="B567" s="162"/>
      <c r="C567" s="127"/>
      <c r="D567" s="163"/>
      <c r="E567" s="163"/>
      <c r="F567" s="129"/>
      <c r="G567" s="129"/>
    </row>
    <row r="568" spans="2:7">
      <c r="B568" s="127"/>
      <c r="C568" s="127"/>
      <c r="D568" s="127"/>
      <c r="E568" s="127"/>
      <c r="F568" s="99"/>
      <c r="G568" s="99"/>
    </row>
    <row r="569" spans="2:7">
      <c r="B569" s="127"/>
      <c r="C569" s="127"/>
      <c r="D569" s="127"/>
      <c r="E569" s="127"/>
      <c r="F569" s="99"/>
      <c r="G569" s="99"/>
    </row>
    <row r="570" spans="2:7">
      <c r="B570" s="102"/>
      <c r="C570" s="102"/>
      <c r="D570" s="102"/>
      <c r="E570" s="102"/>
    </row>
    <row r="571" spans="2:7">
      <c r="B571" s="102"/>
      <c r="C571" s="102"/>
      <c r="D571" s="102"/>
      <c r="E571" s="102"/>
    </row>
    <row r="573" spans="2:7" ht="12.75" customHeight="1"/>
    <row r="576" spans="2:7" ht="12.75" customHeight="1"/>
  </sheetData>
  <mergeCells count="66">
    <mergeCell ref="D236:E236"/>
    <mergeCell ref="A2:L2"/>
    <mergeCell ref="A3:L3"/>
    <mergeCell ref="A4:L4"/>
    <mergeCell ref="D67:E67"/>
    <mergeCell ref="D229:E229"/>
    <mergeCell ref="B492:C492"/>
    <mergeCell ref="D243:E243"/>
    <mergeCell ref="D250:E250"/>
    <mergeCell ref="D276:E276"/>
    <mergeCell ref="D282:E282"/>
    <mergeCell ref="B484:E484"/>
    <mergeCell ref="B486:E486"/>
    <mergeCell ref="B487:E487"/>
    <mergeCell ref="B488:E488"/>
    <mergeCell ref="B489:C489"/>
    <mergeCell ref="B490:C490"/>
    <mergeCell ref="B491:C491"/>
    <mergeCell ref="B504:C504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18:C518"/>
    <mergeCell ref="B507:E507"/>
    <mergeCell ref="B508:E508"/>
    <mergeCell ref="B509:E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30:C530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D567:E567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7:F547"/>
    <mergeCell ref="D566:E566"/>
  </mergeCells>
  <dataValidations count="4">
    <dataValidation allowBlank="1" showInputMessage="1" showErrorMessage="1" prompt="Especificar origen de dicho recurso: Federal, Estatal, Municipal, Particulares." sqref="D225 D232 D239"/>
    <dataValidation allowBlank="1" showInputMessage="1" showErrorMessage="1" prompt="Características cualitativas significativas que les impacten financieramente." sqref="D168:E168 E225 E232 E239"/>
    <dataValidation allowBlank="1" showInputMessage="1" showErrorMessage="1" prompt="Corresponde al número de la cuenta de acuerdo al Plan de Cuentas emitido por el CONAC (DOF 22/11/2010)." sqref="B168"/>
    <dataValidation allowBlank="1" showInputMessage="1" showErrorMessage="1" prompt="Saldo final del periodo que corresponde la cuenta pública presentada (mensual:  enero, febrero, marzo, etc.; trimestral: 1er, 2do, 3ro. o 4to.)." sqref="C168 C225 C232 C239"/>
  </dataValidations>
  <pageMargins left="0.23622047244094491" right="0.23622047244094491" top="0.74803149606299213" bottom="0.74803149606299213" header="0.31496062992125984" footer="0.31496062992125984"/>
  <pageSetup scale="6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2017-10-12T21:42:01Z</cp:lastPrinted>
  <dcterms:created xsi:type="dcterms:W3CDTF">2017-10-12T21:38:04Z</dcterms:created>
  <dcterms:modified xsi:type="dcterms:W3CDTF">2017-10-12T21:42:33Z</dcterms:modified>
</cp:coreProperties>
</file>