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J56" i="1"/>
  <c r="G56" i="1"/>
  <c r="I55" i="1"/>
  <c r="J55" i="1" s="1"/>
  <c r="H55" i="1"/>
  <c r="G55" i="1"/>
  <c r="F55" i="1"/>
  <c r="E55" i="1"/>
  <c r="J54" i="1"/>
  <c r="G53" i="1"/>
  <c r="J52" i="1"/>
  <c r="G52" i="1"/>
  <c r="J51" i="1"/>
  <c r="G51" i="1"/>
  <c r="J50" i="1"/>
  <c r="H50" i="1"/>
  <c r="E50" i="1"/>
  <c r="G50" i="1" s="1"/>
  <c r="J49" i="1"/>
  <c r="G48" i="1"/>
  <c r="G58" i="1" s="1"/>
  <c r="J47" i="1"/>
  <c r="G47" i="1"/>
  <c r="G46" i="1"/>
  <c r="G45" i="1"/>
  <c r="J44" i="1"/>
  <c r="G44" i="1"/>
  <c r="G43" i="1"/>
  <c r="G42" i="1"/>
  <c r="J41" i="1"/>
  <c r="G41" i="1"/>
  <c r="G40" i="1"/>
  <c r="G39" i="1"/>
  <c r="F39" i="1"/>
  <c r="E39" i="1"/>
  <c r="J38" i="1"/>
  <c r="G38" i="1"/>
  <c r="J37" i="1"/>
  <c r="G37" i="1"/>
  <c r="J36" i="1"/>
  <c r="G36" i="1"/>
  <c r="I35" i="1"/>
  <c r="J35" i="1" s="1"/>
  <c r="H35" i="1"/>
  <c r="G35" i="1"/>
  <c r="F35" i="1"/>
  <c r="E35" i="1"/>
  <c r="I28" i="1"/>
  <c r="H28" i="1"/>
  <c r="F28" i="1"/>
  <c r="E28" i="1"/>
  <c r="J28" i="1" s="1"/>
  <c r="J26" i="1"/>
  <c r="G26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G18" i="1" s="1"/>
  <c r="J18" i="1"/>
  <c r="F18" i="1"/>
  <c r="E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F11" i="1"/>
  <c r="E11" i="1"/>
  <c r="G11" i="1" s="1"/>
  <c r="G28" i="1" s="1"/>
</calcChain>
</file>

<file path=xl/sharedStrings.xml><?xml version="1.0" encoding="utf-8"?>
<sst xmlns="http://schemas.openxmlformats.org/spreadsheetml/2006/main" count="74" uniqueCount="41">
  <si>
    <t>Estado Analítico de Ingresos</t>
  </si>
  <si>
    <t>POR FUENTE DE FINANCIAMIENTO Y FUENTE DE FINANCIAMIENTO/RUBRO</t>
  </si>
  <si>
    <t>Al 31 de Diciembre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</si>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</sst>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0" xfId="2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2" borderId="2" xfId="2" quotePrefix="1" applyNumberFormat="1" applyFont="1" applyFill="1" applyBorder="1" applyAlignment="1">
      <alignment horizontal="center" vertical="center"/>
    </xf>
    <xf numFmtId="37" fontId="3" fillId="2" borderId="2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5" xfId="2" applyFont="1" applyFill="1" applyBorder="1"/>
    <xf numFmtId="43" fontId="6" fillId="2" borderId="6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0" xfId="0" applyNumberFormat="1"/>
    <xf numFmtId="4" fontId="0" fillId="0" borderId="7" xfId="0" applyNumberFormat="1" applyBorder="1"/>
    <xf numFmtId="0" fontId="0" fillId="0" borderId="9" xfId="0" applyBorder="1"/>
    <xf numFmtId="0" fontId="8" fillId="2" borderId="0" xfId="2" applyFont="1" applyFill="1"/>
    <xf numFmtId="4" fontId="0" fillId="0" borderId="9" xfId="0" applyNumberFormat="1" applyFill="1" applyBorder="1"/>
    <xf numFmtId="0" fontId="2" fillId="2" borderId="7" xfId="0" applyFont="1" applyFill="1" applyBorder="1"/>
    <xf numFmtId="0" fontId="6" fillId="2" borderId="1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3" fontId="6" fillId="2" borderId="12" xfId="1" applyFont="1" applyFill="1" applyBorder="1" applyAlignment="1">
      <alignment horizontal="center"/>
    </xf>
    <xf numFmtId="43" fontId="6" fillId="2" borderId="11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7" fillId="2" borderId="1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0" fontId="10" fillId="2" borderId="7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0" borderId="0" xfId="0" applyFont="1" applyBorder="1"/>
    <xf numFmtId="43" fontId="12" fillId="2" borderId="9" xfId="1" applyFont="1" applyFill="1" applyBorder="1" applyAlignment="1">
      <alignment vertical="center" wrapText="1"/>
    </xf>
    <xf numFmtId="43" fontId="12" fillId="2" borderId="8" xfId="1" applyFont="1" applyFill="1" applyBorder="1" applyAlignment="1">
      <alignment vertical="center" wrapText="1"/>
    </xf>
    <xf numFmtId="0" fontId="13" fillId="2" borderId="7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 vertical="center"/>
    </xf>
    <xf numFmtId="0" fontId="15" fillId="0" borderId="0" xfId="0" applyFont="1" applyBorder="1"/>
    <xf numFmtId="43" fontId="8" fillId="2" borderId="9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13" fillId="2" borderId="0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wrapText="1"/>
    </xf>
    <xf numFmtId="0" fontId="8" fillId="2" borderId="15" xfId="2" applyFont="1" applyFill="1" applyBorder="1" applyAlignment="1">
      <alignment horizontal="left" wrapText="1" indent="1"/>
    </xf>
    <xf numFmtId="43" fontId="7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horizontal="right" vertical="center" wrapText="1"/>
    </xf>
    <xf numFmtId="0" fontId="11" fillId="2" borderId="0" xfId="0" applyFont="1" applyFill="1"/>
    <xf numFmtId="43" fontId="9" fillId="2" borderId="0" xfId="1" applyFont="1" applyFill="1" applyBorder="1" applyAlignment="1">
      <alignment vertical="top" wrapText="1"/>
    </xf>
    <xf numFmtId="43" fontId="3" fillId="0" borderId="0" xfId="1" applyFont="1" applyBorder="1" applyAlignment="1">
      <alignment horizontal="center" vertical="top" wrapText="1"/>
    </xf>
    <xf numFmtId="43" fontId="7" fillId="2" borderId="0" xfId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top" wrapText="1"/>
    </xf>
    <xf numFmtId="0" fontId="2" fillId="2" borderId="0" xfId="0" applyFont="1" applyFill="1" applyBorder="1"/>
    <xf numFmtId="4" fontId="0" fillId="0" borderId="0" xfId="0" applyNumberForma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L12" sqref="L12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5.5703125" style="3" customWidth="1"/>
    <col min="5" max="5" width="20.140625" style="3" customWidth="1"/>
    <col min="6" max="6" width="28.85546875" style="3" customWidth="1"/>
    <col min="7" max="7" width="20.5703125" style="3" customWidth="1"/>
    <col min="8" max="8" width="21.140625" style="3" bestFit="1" customWidth="1"/>
    <col min="9" max="9" width="20.28515625" style="3" bestFit="1" customWidth="1"/>
    <col min="10" max="10" width="19.7109375" style="3" bestFit="1" customWidth="1"/>
    <col min="11" max="11" width="2" style="1" customWidth="1"/>
    <col min="12" max="16384" width="11.42578125" style="3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2.75" x14ac:dyDescent="0.2">
      <c r="B3" s="4"/>
      <c r="C3" s="4"/>
      <c r="D3" s="5" t="s">
        <v>1</v>
      </c>
      <c r="E3" s="5"/>
      <c r="F3" s="5"/>
      <c r="G3" s="5"/>
      <c r="H3" s="5"/>
      <c r="I3" s="5"/>
      <c r="J3" s="5"/>
    </row>
    <row r="4" spans="1:10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s="1" customFormat="1" ht="20.100000000000001" customHeight="1" x14ac:dyDescent="0.2">
      <c r="A5" s="6"/>
      <c r="B5" s="7"/>
      <c r="D5" s="8" t="s">
        <v>3</v>
      </c>
      <c r="E5" s="9" t="s">
        <v>4</v>
      </c>
      <c r="F5" s="9"/>
      <c r="G5" s="9"/>
      <c r="H5" s="10"/>
      <c r="I5" s="10"/>
      <c r="J5" s="11"/>
    </row>
    <row r="6" spans="1:10" s="1" customFormat="1" ht="6" customHeight="1" x14ac:dyDescent="0.2">
      <c r="A6" s="6"/>
      <c r="B6" s="6"/>
      <c r="C6" s="6"/>
      <c r="D6" s="6"/>
      <c r="F6" s="11"/>
      <c r="G6" s="11"/>
      <c r="H6" s="11"/>
      <c r="I6" s="11"/>
      <c r="J6" s="11"/>
    </row>
    <row r="7" spans="1:10" s="1" customFormat="1" ht="12" customHeight="1" x14ac:dyDescent="0.2">
      <c r="A7" s="12"/>
      <c r="B7" s="13" t="s">
        <v>5</v>
      </c>
      <c r="C7" s="13"/>
      <c r="D7" s="13"/>
      <c r="E7" s="13" t="s">
        <v>6</v>
      </c>
      <c r="F7" s="13"/>
      <c r="G7" s="13"/>
      <c r="H7" s="13"/>
      <c r="I7" s="13"/>
      <c r="J7" s="14" t="s">
        <v>7</v>
      </c>
    </row>
    <row r="8" spans="1:10" s="1" customFormat="1" x14ac:dyDescent="0.2">
      <c r="A8" s="6"/>
      <c r="B8" s="13"/>
      <c r="C8" s="13"/>
      <c r="D8" s="13"/>
      <c r="E8" s="15" t="s">
        <v>8</v>
      </c>
      <c r="F8" s="16" t="s">
        <v>9</v>
      </c>
      <c r="G8" s="15" t="s">
        <v>10</v>
      </c>
      <c r="H8" s="15" t="s">
        <v>11</v>
      </c>
      <c r="I8" s="15" t="s">
        <v>12</v>
      </c>
      <c r="J8" s="14"/>
    </row>
    <row r="9" spans="1:10" s="1" customFormat="1" ht="12" customHeight="1" x14ac:dyDescent="0.2">
      <c r="A9" s="6"/>
      <c r="B9" s="13"/>
      <c r="C9" s="13"/>
      <c r="D9" s="13"/>
      <c r="E9" s="17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s="1" customFormat="1" ht="12" customHeight="1" x14ac:dyDescent="0.2">
      <c r="A10" s="19"/>
      <c r="B10" s="20"/>
      <c r="C10" s="21"/>
      <c r="D10" s="22"/>
      <c r="E10" s="23"/>
      <c r="F10" s="24"/>
      <c r="G10" s="23"/>
      <c r="H10" s="23"/>
      <c r="I10" s="23"/>
      <c r="J10" s="23"/>
    </row>
    <row r="11" spans="1:10" s="1" customFormat="1" ht="12" customHeight="1" x14ac:dyDescent="0.2">
      <c r="A11" s="19"/>
      <c r="B11" s="25" t="s">
        <v>19</v>
      </c>
      <c r="C11" s="26"/>
      <c r="D11" s="27"/>
      <c r="E11" s="28">
        <f>SUM(E12:E16)+E18</f>
        <v>9047266</v>
      </c>
      <c r="F11" s="29">
        <f>SUM(F12:F16)+F18</f>
        <v>124123955.78999999</v>
      </c>
      <c r="G11" s="28">
        <f>+E11+F11</f>
        <v>133171221.78999999</v>
      </c>
      <c r="H11" s="28">
        <v>0</v>
      </c>
      <c r="I11" s="28">
        <v>0</v>
      </c>
      <c r="J11" s="28">
        <f>I11-E11</f>
        <v>-9047266</v>
      </c>
    </row>
    <row r="12" spans="1:10" s="1" customFormat="1" ht="12" customHeight="1" x14ac:dyDescent="0.2">
      <c r="A12" s="19"/>
      <c r="B12" s="25" t="s">
        <v>20</v>
      </c>
      <c r="C12" s="26"/>
      <c r="D12" s="27"/>
      <c r="E12" s="28">
        <v>0</v>
      </c>
      <c r="F12" s="29">
        <v>0</v>
      </c>
      <c r="G12" s="28">
        <f t="shared" ref="G12:G26" si="0">+E12+F12</f>
        <v>0</v>
      </c>
      <c r="H12" s="28">
        <v>0</v>
      </c>
      <c r="I12" s="28">
        <v>0</v>
      </c>
      <c r="J12" s="28">
        <f t="shared" ref="J12:J26" si="1">I12-E12</f>
        <v>0</v>
      </c>
    </row>
    <row r="13" spans="1:10" s="1" customFormat="1" ht="12" customHeight="1" x14ac:dyDescent="0.2">
      <c r="A13" s="19"/>
      <c r="B13" s="25" t="s">
        <v>21</v>
      </c>
      <c r="C13" s="26"/>
      <c r="D13" s="27"/>
      <c r="E13" s="28">
        <v>0</v>
      </c>
      <c r="F13" s="29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s="1" customFormat="1" ht="12" customHeight="1" x14ac:dyDescent="0.2">
      <c r="A14" s="19"/>
      <c r="B14" s="25" t="s">
        <v>22</v>
      </c>
      <c r="C14" s="26"/>
      <c r="D14" s="27"/>
      <c r="E14" s="28">
        <v>0</v>
      </c>
      <c r="F14" s="29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s="1" customFormat="1" ht="12" customHeight="1" x14ac:dyDescent="0.2">
      <c r="A15" s="19"/>
      <c r="B15" s="25" t="s">
        <v>23</v>
      </c>
      <c r="C15" s="26"/>
      <c r="D15" s="27"/>
      <c r="E15" s="28">
        <v>0</v>
      </c>
      <c r="F15" s="29">
        <v>0</v>
      </c>
      <c r="G15" s="28">
        <f t="shared" si="0"/>
        <v>0</v>
      </c>
      <c r="H15" s="28">
        <v>0</v>
      </c>
      <c r="I15" s="28">
        <v>0</v>
      </c>
      <c r="J15" s="28">
        <f t="shared" si="1"/>
        <v>0</v>
      </c>
    </row>
    <row r="16" spans="1:10" s="1" customFormat="1" ht="12" customHeight="1" x14ac:dyDescent="0.25">
      <c r="A16" s="19"/>
      <c r="B16" s="30"/>
      <c r="C16" s="26" t="s">
        <v>24</v>
      </c>
      <c r="D16" s="27"/>
      <c r="E16" s="31">
        <v>9013306</v>
      </c>
      <c r="F16" s="32">
        <v>22789148.190000001</v>
      </c>
      <c r="G16" s="28">
        <f t="shared" si="0"/>
        <v>31802454.190000001</v>
      </c>
      <c r="H16" s="31">
        <v>9049078.3300000001</v>
      </c>
      <c r="I16" s="33">
        <v>9049078.3300000001</v>
      </c>
      <c r="J16" s="28">
        <f t="shared" si="1"/>
        <v>35772.330000000075</v>
      </c>
    </row>
    <row r="17" spans="1:11" s="1" customFormat="1" ht="12" customHeight="1" x14ac:dyDescent="0.2">
      <c r="A17" s="19"/>
      <c r="B17" s="30"/>
      <c r="C17" s="26" t="s">
        <v>25</v>
      </c>
      <c r="D17" s="27"/>
      <c r="E17" s="28">
        <v>0</v>
      </c>
      <c r="F17" s="29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1" s="1" customFormat="1" ht="12" customHeight="1" x14ac:dyDescent="0.2">
      <c r="A18" s="19"/>
      <c r="B18" s="25" t="s">
        <v>26</v>
      </c>
      <c r="C18" s="26"/>
      <c r="D18" s="27"/>
      <c r="E18" s="28">
        <f>+E19+E20+E22</f>
        <v>33960</v>
      </c>
      <c r="F18" s="29">
        <f>+F19+F20+F22</f>
        <v>101334807.59999999</v>
      </c>
      <c r="G18" s="28">
        <f t="shared" ref="G18" si="2">+G19+G20+G22</f>
        <v>101368767.59999999</v>
      </c>
      <c r="H18" s="28">
        <v>18234473.039999999</v>
      </c>
      <c r="I18" s="28">
        <v>18234473.039999999</v>
      </c>
      <c r="J18" s="28">
        <f t="shared" si="1"/>
        <v>18200513.039999999</v>
      </c>
    </row>
    <row r="19" spans="1:11" s="1" customFormat="1" ht="12" customHeight="1" x14ac:dyDescent="0.25">
      <c r="A19" s="19"/>
      <c r="B19" s="30"/>
      <c r="C19" s="26" t="s">
        <v>24</v>
      </c>
      <c r="D19" s="27"/>
      <c r="E19" s="31">
        <v>33960</v>
      </c>
      <c r="F19" s="32">
        <v>101334807.59999999</v>
      </c>
      <c r="G19" s="28">
        <f t="shared" si="0"/>
        <v>101368767.59999999</v>
      </c>
      <c r="H19" s="31">
        <v>60750652.68</v>
      </c>
      <c r="I19" s="33">
        <v>60750652.68</v>
      </c>
      <c r="J19" s="28">
        <f t="shared" si="1"/>
        <v>60716692.68</v>
      </c>
    </row>
    <row r="20" spans="1:11" s="1" customFormat="1" ht="12" customHeight="1" x14ac:dyDescent="0.2">
      <c r="A20" s="19"/>
      <c r="B20" s="30"/>
      <c r="C20" s="26" t="s">
        <v>25</v>
      </c>
      <c r="D20" s="27"/>
      <c r="E20" s="28">
        <v>0</v>
      </c>
      <c r="F20" s="29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1" s="1" customFormat="1" ht="12" customHeight="1" x14ac:dyDescent="0.25">
      <c r="A21" s="19"/>
      <c r="B21" s="30"/>
      <c r="C21" s="26" t="s">
        <v>27</v>
      </c>
      <c r="D21" s="27"/>
      <c r="E21" s="34">
        <v>0</v>
      </c>
      <c r="F21" s="32">
        <v>4042276.24</v>
      </c>
      <c r="G21" s="28">
        <f t="shared" si="0"/>
        <v>4042276.24</v>
      </c>
      <c r="H21" s="31">
        <v>132688827.93000001</v>
      </c>
      <c r="I21" s="33">
        <v>132688827.93000001</v>
      </c>
      <c r="J21" s="28">
        <f t="shared" si="1"/>
        <v>132688827.93000001</v>
      </c>
    </row>
    <row r="22" spans="1:11" s="1" customFormat="1" ht="12" customHeight="1" x14ac:dyDescent="0.2">
      <c r="A22" s="19"/>
      <c r="B22" s="30"/>
      <c r="C22" s="26" t="s">
        <v>28</v>
      </c>
      <c r="D22" s="27"/>
      <c r="E22" s="28">
        <v>0</v>
      </c>
      <c r="F22" s="29">
        <v>0</v>
      </c>
      <c r="G22" s="28">
        <f t="shared" si="0"/>
        <v>0</v>
      </c>
      <c r="H22" s="28">
        <v>0</v>
      </c>
      <c r="I22" s="28">
        <v>0</v>
      </c>
      <c r="J22" s="28">
        <f t="shared" si="1"/>
        <v>0</v>
      </c>
    </row>
    <row r="23" spans="1:11" s="1" customFormat="1" ht="12" customHeight="1" x14ac:dyDescent="0.2">
      <c r="A23" s="19"/>
      <c r="B23" s="25" t="s">
        <v>29</v>
      </c>
      <c r="C23" s="26"/>
      <c r="D23" s="27"/>
      <c r="E23" s="28">
        <v>0</v>
      </c>
      <c r="F23" s="29">
        <v>0</v>
      </c>
      <c r="G23" s="28">
        <f t="shared" si="0"/>
        <v>0</v>
      </c>
      <c r="H23" s="28">
        <v>0</v>
      </c>
      <c r="I23" s="28">
        <v>0</v>
      </c>
      <c r="J23" s="28">
        <f t="shared" si="1"/>
        <v>0</v>
      </c>
    </row>
    <row r="24" spans="1:11" s="1" customFormat="1" ht="12" customHeight="1" x14ac:dyDescent="0.25">
      <c r="A24" s="19"/>
      <c r="B24" s="25" t="s">
        <v>30</v>
      </c>
      <c r="C24" s="26"/>
      <c r="D24" s="27"/>
      <c r="E24" s="34">
        <v>0</v>
      </c>
      <c r="F24" s="32">
        <v>85670635.950000003</v>
      </c>
      <c r="G24" s="28">
        <f t="shared" si="0"/>
        <v>85670635.950000003</v>
      </c>
      <c r="H24" s="31">
        <v>0</v>
      </c>
      <c r="I24" s="33">
        <v>0</v>
      </c>
      <c r="J24" s="28">
        <f t="shared" si="1"/>
        <v>0</v>
      </c>
    </row>
    <row r="25" spans="1:11" s="1" customFormat="1" ht="12" customHeight="1" x14ac:dyDescent="0.25">
      <c r="A25" s="35"/>
      <c r="B25" s="25" t="s">
        <v>31</v>
      </c>
      <c r="C25" s="26"/>
      <c r="D25" s="27"/>
      <c r="E25" s="36">
        <v>104626056.54000001</v>
      </c>
      <c r="F25" s="32">
        <v>42666604.229999997</v>
      </c>
      <c r="G25" s="28">
        <f t="shared" si="0"/>
        <v>147292660.77000001</v>
      </c>
      <c r="H25" s="31"/>
      <c r="I25" s="33"/>
      <c r="J25" s="31">
        <v>145679333.86000001</v>
      </c>
      <c r="K25" s="37"/>
    </row>
    <row r="26" spans="1:11" s="1" customFormat="1" ht="12" customHeight="1" x14ac:dyDescent="0.2">
      <c r="A26" s="19"/>
      <c r="B26" s="25" t="s">
        <v>32</v>
      </c>
      <c r="C26" s="26"/>
      <c r="D26" s="27"/>
      <c r="E26" s="28">
        <v>0</v>
      </c>
      <c r="F26" s="29">
        <v>0</v>
      </c>
      <c r="G26" s="28">
        <f t="shared" si="0"/>
        <v>0</v>
      </c>
      <c r="H26" s="28">
        <v>0</v>
      </c>
      <c r="I26" s="28">
        <v>0</v>
      </c>
      <c r="J26" s="28">
        <f t="shared" si="1"/>
        <v>0</v>
      </c>
    </row>
    <row r="27" spans="1:11" s="1" customFormat="1" ht="12" customHeight="1" x14ac:dyDescent="0.2">
      <c r="A27" s="19"/>
      <c r="B27" s="38"/>
      <c r="C27" s="39"/>
      <c r="D27" s="40"/>
      <c r="E27" s="41"/>
      <c r="F27" s="42"/>
      <c r="G27" s="41"/>
      <c r="H27" s="41"/>
      <c r="I27" s="41"/>
      <c r="J27" s="41"/>
    </row>
    <row r="28" spans="1:11" s="1" customFormat="1" ht="12" customHeight="1" x14ac:dyDescent="0.2">
      <c r="A28" s="6"/>
      <c r="B28" s="43"/>
      <c r="C28" s="44"/>
      <c r="D28" s="45" t="s">
        <v>33</v>
      </c>
      <c r="E28" s="28">
        <f>E11+E25</f>
        <v>113673322.54000001</v>
      </c>
      <c r="F28" s="28">
        <f>F11+F25+F21</f>
        <v>170832836.25999999</v>
      </c>
      <c r="G28" s="46">
        <f>G11+G25+G21</f>
        <v>284506158.80000001</v>
      </c>
      <c r="H28" s="46">
        <f>H16+H18+H21+H25+H19</f>
        <v>220723031.98000002</v>
      </c>
      <c r="I28" s="46">
        <f>I16+I18+I21+I25+I19</f>
        <v>220723031.98000002</v>
      </c>
      <c r="J28" s="47">
        <f>IF(H28&gt;E28,H28-E28,0)</f>
        <v>107049709.44000001</v>
      </c>
    </row>
    <row r="29" spans="1:11" s="1" customFormat="1" ht="12" customHeight="1" x14ac:dyDescent="0.2">
      <c r="A29" s="19"/>
      <c r="B29" s="48"/>
      <c r="C29" s="48"/>
      <c r="D29" s="48"/>
      <c r="E29" s="49"/>
      <c r="F29" s="49"/>
      <c r="G29" s="49"/>
      <c r="H29" s="50" t="s">
        <v>34</v>
      </c>
      <c r="I29" s="51"/>
      <c r="J29" s="52"/>
    </row>
    <row r="30" spans="1:11" s="1" customFormat="1" ht="12" customHeight="1" x14ac:dyDescent="0.2">
      <c r="A30" s="6"/>
      <c r="B30" s="6"/>
      <c r="C30" s="6"/>
      <c r="D30" s="6"/>
      <c r="E30" s="11"/>
      <c r="F30" s="11"/>
      <c r="G30" s="11"/>
      <c r="H30" s="11"/>
      <c r="I30" s="11"/>
      <c r="J30" s="11"/>
    </row>
    <row r="31" spans="1:11" s="1" customFormat="1" ht="12" customHeight="1" x14ac:dyDescent="0.2">
      <c r="A31" s="6"/>
      <c r="B31" s="14" t="s">
        <v>35</v>
      </c>
      <c r="C31" s="14"/>
      <c r="D31" s="14"/>
      <c r="E31" s="13" t="s">
        <v>6</v>
      </c>
      <c r="F31" s="13"/>
      <c r="G31" s="13"/>
      <c r="H31" s="13"/>
      <c r="I31" s="13"/>
      <c r="J31" s="14" t="s">
        <v>7</v>
      </c>
    </row>
    <row r="32" spans="1:11" s="1" customFormat="1" x14ac:dyDescent="0.2">
      <c r="A32" s="6"/>
      <c r="B32" s="14"/>
      <c r="C32" s="14"/>
      <c r="D32" s="14"/>
      <c r="E32" s="15" t="s">
        <v>8</v>
      </c>
      <c r="F32" s="16" t="s">
        <v>9</v>
      </c>
      <c r="G32" s="15" t="s">
        <v>10</v>
      </c>
      <c r="H32" s="15" t="s">
        <v>11</v>
      </c>
      <c r="I32" s="15" t="s">
        <v>12</v>
      </c>
      <c r="J32" s="14"/>
    </row>
    <row r="33" spans="1:10" s="1" customFormat="1" ht="12" customHeight="1" x14ac:dyDescent="0.2">
      <c r="A33" s="6"/>
      <c r="B33" s="14"/>
      <c r="C33" s="14"/>
      <c r="D33" s="14"/>
      <c r="E33" s="18" t="s">
        <v>13</v>
      </c>
      <c r="F33" s="18" t="s">
        <v>14</v>
      </c>
      <c r="G33" s="18" t="s">
        <v>15</v>
      </c>
      <c r="H33" s="18" t="s">
        <v>16</v>
      </c>
      <c r="I33" s="18" t="s">
        <v>17</v>
      </c>
      <c r="J33" s="18" t="s">
        <v>18</v>
      </c>
    </row>
    <row r="34" spans="1:10" s="1" customFormat="1" ht="12" customHeight="1" x14ac:dyDescent="0.2">
      <c r="A34" s="19"/>
      <c r="B34" s="20"/>
      <c r="C34" s="21"/>
      <c r="D34" s="21"/>
      <c r="E34" s="23"/>
      <c r="F34" s="23"/>
      <c r="G34" s="23"/>
      <c r="H34" s="23"/>
      <c r="I34" s="23"/>
      <c r="J34" s="24"/>
    </row>
    <row r="35" spans="1:10" s="1" customFormat="1" ht="12" customHeight="1" x14ac:dyDescent="0.2">
      <c r="A35" s="19"/>
      <c r="B35" s="53" t="s">
        <v>36</v>
      </c>
      <c r="C35" s="54"/>
      <c r="D35" s="55"/>
      <c r="E35" s="56">
        <f>+E36+E37+E38+E39+E42+E47+E48</f>
        <v>113639362.54000001</v>
      </c>
      <c r="F35" s="56">
        <f t="shared" ref="F35:I35" si="3">+F36+F37+F38+F39+F42+F47+F48</f>
        <v>46507883.410000004</v>
      </c>
      <c r="G35" s="56">
        <f t="shared" si="3"/>
        <v>160147245.95000002</v>
      </c>
      <c r="H35" s="56">
        <f t="shared" si="3"/>
        <v>79817644.920000002</v>
      </c>
      <c r="I35" s="56">
        <f t="shared" si="3"/>
        <v>82511254.850000009</v>
      </c>
      <c r="J35" s="57">
        <f>I35-E35</f>
        <v>-31128107.689999998</v>
      </c>
    </row>
    <row r="36" spans="1:10" s="1" customFormat="1" ht="12" customHeight="1" x14ac:dyDescent="0.2">
      <c r="A36" s="19"/>
      <c r="B36" s="58"/>
      <c r="C36" s="59" t="s">
        <v>19</v>
      </c>
      <c r="D36" s="59"/>
      <c r="E36" s="28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9">
        <f t="shared" ref="J36:J56" si="4">I36-E36</f>
        <v>0</v>
      </c>
    </row>
    <row r="37" spans="1:10" s="1" customFormat="1" ht="12" customHeight="1" x14ac:dyDescent="0.2">
      <c r="A37" s="19"/>
      <c r="B37" s="58"/>
      <c r="C37" s="59" t="s">
        <v>21</v>
      </c>
      <c r="D37" s="59"/>
      <c r="E37" s="28">
        <v>0</v>
      </c>
      <c r="F37" s="28">
        <v>0</v>
      </c>
      <c r="G37" s="28">
        <f t="shared" ref="G37:G53" si="5">+E37+F37</f>
        <v>0</v>
      </c>
      <c r="H37" s="28">
        <v>0</v>
      </c>
      <c r="I37" s="28">
        <v>0</v>
      </c>
      <c r="J37" s="29">
        <f t="shared" si="4"/>
        <v>0</v>
      </c>
    </row>
    <row r="38" spans="1:10" s="1" customFormat="1" ht="12" customHeight="1" x14ac:dyDescent="0.2">
      <c r="A38" s="19"/>
      <c r="B38" s="58"/>
      <c r="C38" s="59" t="s">
        <v>22</v>
      </c>
      <c r="D38" s="59"/>
      <c r="E38" s="28">
        <v>0</v>
      </c>
      <c r="F38" s="28">
        <v>0</v>
      </c>
      <c r="G38" s="28">
        <f t="shared" si="5"/>
        <v>0</v>
      </c>
      <c r="H38" s="28">
        <v>0</v>
      </c>
      <c r="I38" s="28">
        <v>0</v>
      </c>
      <c r="J38" s="29">
        <f t="shared" si="4"/>
        <v>0</v>
      </c>
    </row>
    <row r="39" spans="1:10" s="1" customFormat="1" ht="12" customHeight="1" x14ac:dyDescent="0.2">
      <c r="A39" s="19"/>
      <c r="B39" s="58"/>
      <c r="C39" s="59" t="s">
        <v>23</v>
      </c>
      <c r="D39" s="59"/>
      <c r="E39" s="28">
        <f>+E40+E41</f>
        <v>9013306</v>
      </c>
      <c r="F39" s="28">
        <f>+F40+F41</f>
        <v>1424101.27</v>
      </c>
      <c r="G39" s="28">
        <f t="shared" si="5"/>
        <v>10437407.27</v>
      </c>
      <c r="H39" s="28">
        <v>19066992.239999998</v>
      </c>
      <c r="I39" s="28">
        <v>19066992.239999998</v>
      </c>
      <c r="J39" s="29">
        <v>10019726.24</v>
      </c>
    </row>
    <row r="40" spans="1:10" s="1" customFormat="1" ht="12" customHeight="1" x14ac:dyDescent="0.2">
      <c r="A40" s="19"/>
      <c r="B40" s="58"/>
      <c r="C40" s="55"/>
      <c r="D40" s="60" t="s">
        <v>24</v>
      </c>
      <c r="E40" s="28">
        <v>9013306</v>
      </c>
      <c r="F40" s="28">
        <v>1424101.27</v>
      </c>
      <c r="G40" s="28">
        <f>SUM(E40:F40)</f>
        <v>10437407.27</v>
      </c>
      <c r="H40" s="28">
        <v>67705661.879999995</v>
      </c>
      <c r="I40" s="28">
        <v>67705661.879999995</v>
      </c>
      <c r="J40" s="29">
        <v>67705661.879999995</v>
      </c>
    </row>
    <row r="41" spans="1:10" s="1" customFormat="1" ht="12" customHeight="1" x14ac:dyDescent="0.2">
      <c r="A41" s="19"/>
      <c r="B41" s="58"/>
      <c r="C41" s="55"/>
      <c r="D41" s="60" t="s">
        <v>25</v>
      </c>
      <c r="E41" s="28">
        <v>0</v>
      </c>
      <c r="F41" s="28">
        <v>0</v>
      </c>
      <c r="G41" s="28">
        <f t="shared" si="5"/>
        <v>0</v>
      </c>
      <c r="H41" s="28">
        <v>0</v>
      </c>
      <c r="I41" s="28">
        <v>0</v>
      </c>
      <c r="J41" s="29">
        <f t="shared" si="4"/>
        <v>0</v>
      </c>
    </row>
    <row r="42" spans="1:10" s="1" customFormat="1" ht="12" customHeight="1" x14ac:dyDescent="0.25">
      <c r="A42" s="19"/>
      <c r="B42" s="58"/>
      <c r="C42" s="59" t="s">
        <v>26</v>
      </c>
      <c r="D42" s="59"/>
      <c r="E42" s="34">
        <v>0</v>
      </c>
      <c r="F42" s="31">
        <v>0</v>
      </c>
      <c r="G42" s="28">
        <f t="shared" si="5"/>
        <v>0</v>
      </c>
      <c r="H42" s="28">
        <v>60750652.68</v>
      </c>
      <c r="I42" s="31">
        <v>60750652.68</v>
      </c>
      <c r="J42" s="29">
        <v>60750652.68</v>
      </c>
    </row>
    <row r="43" spans="1:10" s="1" customFormat="1" ht="12" customHeight="1" x14ac:dyDescent="0.2">
      <c r="A43" s="19"/>
      <c r="B43" s="58"/>
      <c r="C43" s="55"/>
      <c r="D43" s="60" t="s">
        <v>24</v>
      </c>
      <c r="E43" s="28">
        <v>33960</v>
      </c>
      <c r="F43" s="28">
        <v>38654316.899999999</v>
      </c>
      <c r="G43" s="28">
        <f>SUM(E43:F43)</f>
        <v>38688276.899999999</v>
      </c>
      <c r="H43" s="28">
        <v>131256767.93000001</v>
      </c>
      <c r="I43" s="28">
        <v>131256767.93000001</v>
      </c>
      <c r="J43" s="29">
        <v>26630711.390000001</v>
      </c>
    </row>
    <row r="44" spans="1:10" s="1" customFormat="1" ht="12" customHeight="1" x14ac:dyDescent="0.2">
      <c r="A44" s="19"/>
      <c r="B44" s="58"/>
      <c r="C44" s="55"/>
      <c r="D44" s="60" t="s">
        <v>25</v>
      </c>
      <c r="E44" s="28">
        <v>0</v>
      </c>
      <c r="F44" s="28">
        <v>0</v>
      </c>
      <c r="G44" s="28">
        <f t="shared" si="5"/>
        <v>0</v>
      </c>
      <c r="H44" s="28">
        <v>0</v>
      </c>
      <c r="I44" s="28">
        <v>0</v>
      </c>
      <c r="J44" s="29">
        <f t="shared" si="4"/>
        <v>0</v>
      </c>
    </row>
    <row r="45" spans="1:10" s="1" customFormat="1" ht="12" customHeight="1" x14ac:dyDescent="0.25">
      <c r="A45" s="19"/>
      <c r="B45" s="58"/>
      <c r="C45" s="55"/>
      <c r="D45" s="61" t="s">
        <v>27</v>
      </c>
      <c r="E45" s="34">
        <v>0</v>
      </c>
      <c r="F45" s="31">
        <v>85670635.950000003</v>
      </c>
      <c r="G45" s="28">
        <f t="shared" si="5"/>
        <v>85670635.950000003</v>
      </c>
      <c r="H45" s="28">
        <v>2693609.93</v>
      </c>
      <c r="I45" s="28">
        <v>62726553.960000001</v>
      </c>
      <c r="J45" s="28">
        <v>62726553.960000001</v>
      </c>
    </row>
    <row r="46" spans="1:10" s="1" customFormat="1" ht="12" customHeight="1" x14ac:dyDescent="0.2">
      <c r="A46" s="19"/>
      <c r="B46" s="58"/>
      <c r="C46" s="55"/>
      <c r="D46" s="61" t="s">
        <v>28</v>
      </c>
      <c r="E46" s="28">
        <v>0</v>
      </c>
      <c r="F46" s="28">
        <v>0</v>
      </c>
      <c r="G46" s="28">
        <f t="shared" si="5"/>
        <v>0</v>
      </c>
      <c r="H46" s="28">
        <v>0</v>
      </c>
      <c r="I46" s="28">
        <v>0</v>
      </c>
      <c r="J46" s="29">
        <v>0</v>
      </c>
    </row>
    <row r="47" spans="1:10" s="1" customFormat="1" ht="12" customHeight="1" x14ac:dyDescent="0.2">
      <c r="A47" s="19"/>
      <c r="B47" s="58"/>
      <c r="C47" s="59" t="s">
        <v>30</v>
      </c>
      <c r="D47" s="59"/>
      <c r="E47" s="28">
        <v>0</v>
      </c>
      <c r="F47" s="28">
        <v>0</v>
      </c>
      <c r="G47" s="28">
        <f t="shared" si="5"/>
        <v>0</v>
      </c>
      <c r="H47" s="28"/>
      <c r="I47" s="28">
        <v>0</v>
      </c>
      <c r="J47" s="29">
        <f t="shared" si="4"/>
        <v>0</v>
      </c>
    </row>
    <row r="48" spans="1:10" s="1" customFormat="1" ht="12" customHeight="1" x14ac:dyDescent="0.25">
      <c r="A48" s="19"/>
      <c r="B48" s="58"/>
      <c r="C48" s="59" t="s">
        <v>31</v>
      </c>
      <c r="D48" s="59"/>
      <c r="E48" s="31">
        <v>104626056.54000001</v>
      </c>
      <c r="F48" s="56">
        <v>45083782.140000001</v>
      </c>
      <c r="G48" s="28">
        <f t="shared" si="5"/>
        <v>149709838.68000001</v>
      </c>
      <c r="H48" s="31"/>
      <c r="I48" s="31">
        <v>2693609.93</v>
      </c>
      <c r="J48" s="29">
        <v>2693609.93</v>
      </c>
    </row>
    <row r="49" spans="1:11" ht="12" customHeight="1" x14ac:dyDescent="0.2">
      <c r="A49" s="19"/>
      <c r="B49" s="58"/>
      <c r="C49" s="55"/>
      <c r="D49" s="60"/>
      <c r="E49" s="28"/>
      <c r="F49" s="28"/>
      <c r="G49" s="62"/>
      <c r="H49" s="28"/>
      <c r="I49" s="28"/>
      <c r="J49" s="63">
        <f t="shared" si="4"/>
        <v>0</v>
      </c>
    </row>
    <row r="50" spans="1:11" ht="12" customHeight="1" x14ac:dyDescent="0.2">
      <c r="A50" s="19"/>
      <c r="B50" s="53" t="s">
        <v>37</v>
      </c>
      <c r="C50" s="54"/>
      <c r="D50" s="60"/>
      <c r="E50" s="56">
        <f>+E51+E52+E53</f>
        <v>0</v>
      </c>
      <c r="F50" s="56">
        <v>0</v>
      </c>
      <c r="G50" s="56">
        <f>SUM(E50:F50)</f>
        <v>0</v>
      </c>
      <c r="H50" s="56">
        <f>+H51+H52+H53</f>
        <v>0</v>
      </c>
      <c r="I50" s="56">
        <v>0</v>
      </c>
      <c r="J50" s="57">
        <f t="shared" si="4"/>
        <v>0</v>
      </c>
    </row>
    <row r="51" spans="1:11" ht="12" customHeight="1" x14ac:dyDescent="0.2">
      <c r="A51" s="19"/>
      <c r="B51" s="53"/>
      <c r="C51" s="59" t="s">
        <v>20</v>
      </c>
      <c r="D51" s="59"/>
      <c r="E51" s="28">
        <v>0</v>
      </c>
      <c r="F51" s="28">
        <v>0</v>
      </c>
      <c r="G51" s="28">
        <f t="shared" si="5"/>
        <v>0</v>
      </c>
      <c r="H51" s="28">
        <v>0</v>
      </c>
      <c r="I51" s="28">
        <v>0</v>
      </c>
      <c r="J51" s="29">
        <f t="shared" si="4"/>
        <v>0</v>
      </c>
    </row>
    <row r="52" spans="1:11" ht="12" customHeight="1" x14ac:dyDescent="0.2">
      <c r="A52" s="19"/>
      <c r="B52" s="58"/>
      <c r="C52" s="59" t="s">
        <v>29</v>
      </c>
      <c r="D52" s="59"/>
      <c r="E52" s="28">
        <v>0</v>
      </c>
      <c r="F52" s="28">
        <v>0</v>
      </c>
      <c r="G52" s="28">
        <f t="shared" si="5"/>
        <v>0</v>
      </c>
      <c r="H52" s="28">
        <v>0</v>
      </c>
      <c r="I52" s="28">
        <v>0</v>
      </c>
      <c r="J52" s="29">
        <f t="shared" si="4"/>
        <v>0</v>
      </c>
    </row>
    <row r="53" spans="1:11" ht="12" customHeight="1" x14ac:dyDescent="0.25">
      <c r="A53" s="19"/>
      <c r="B53" s="58"/>
      <c r="C53" s="59" t="s">
        <v>31</v>
      </c>
      <c r="D53" s="59"/>
      <c r="E53" s="34">
        <v>0</v>
      </c>
      <c r="F53" s="31">
        <v>0</v>
      </c>
      <c r="G53" s="28">
        <f t="shared" si="5"/>
        <v>0</v>
      </c>
      <c r="H53" s="28">
        <v>0</v>
      </c>
      <c r="I53" s="31">
        <v>0</v>
      </c>
      <c r="J53" s="32">
        <v>0</v>
      </c>
      <c r="K53" s="37"/>
    </row>
    <row r="54" spans="1:11" s="69" customFormat="1" ht="12" customHeight="1" x14ac:dyDescent="0.2">
      <c r="A54" s="6"/>
      <c r="B54" s="64"/>
      <c r="C54" s="65"/>
      <c r="D54" s="65"/>
      <c r="E54" s="66"/>
      <c r="F54" s="66"/>
      <c r="G54" s="66"/>
      <c r="H54" s="66"/>
      <c r="I54" s="66"/>
      <c r="J54" s="67">
        <f t="shared" si="4"/>
        <v>0</v>
      </c>
      <c r="K54" s="68"/>
    </row>
    <row r="55" spans="1:11" ht="12" customHeight="1" x14ac:dyDescent="0.2">
      <c r="A55" s="19"/>
      <c r="B55" s="53" t="s">
        <v>38</v>
      </c>
      <c r="C55" s="70"/>
      <c r="D55" s="60"/>
      <c r="E55" s="56">
        <f>+E56</f>
        <v>0</v>
      </c>
      <c r="F55" s="56">
        <f>+F56</f>
        <v>0</v>
      </c>
      <c r="G55" s="56">
        <f>+G56</f>
        <v>0</v>
      </c>
      <c r="H55" s="56">
        <f>+H56</f>
        <v>0</v>
      </c>
      <c r="I55" s="56">
        <f>+I56</f>
        <v>0</v>
      </c>
      <c r="J55" s="57">
        <f t="shared" si="4"/>
        <v>0</v>
      </c>
    </row>
    <row r="56" spans="1:11" ht="12" customHeight="1" x14ac:dyDescent="0.2">
      <c r="A56" s="19"/>
      <c r="B56" s="58"/>
      <c r="C56" s="59" t="s">
        <v>32</v>
      </c>
      <c r="D56" s="59"/>
      <c r="E56" s="28">
        <v>0</v>
      </c>
      <c r="F56" s="28">
        <v>0</v>
      </c>
      <c r="G56" s="28">
        <f t="shared" ref="G56" si="6">+E56+F56</f>
        <v>0</v>
      </c>
      <c r="H56" s="28">
        <v>0</v>
      </c>
      <c r="I56" s="28">
        <v>0</v>
      </c>
      <c r="J56" s="29">
        <f t="shared" si="4"/>
        <v>0</v>
      </c>
    </row>
    <row r="57" spans="1:11" ht="12" customHeight="1" x14ac:dyDescent="0.2">
      <c r="A57" s="19"/>
      <c r="B57" s="38"/>
      <c r="C57" s="39"/>
      <c r="D57" s="71"/>
      <c r="E57" s="41"/>
      <c r="F57" s="41"/>
      <c r="G57" s="41"/>
      <c r="H57" s="41"/>
      <c r="I57" s="41"/>
      <c r="J57" s="42"/>
    </row>
    <row r="58" spans="1:11" ht="12" customHeight="1" x14ac:dyDescent="0.2">
      <c r="A58" s="6"/>
      <c r="B58" s="43"/>
      <c r="C58" s="44"/>
      <c r="D58" s="72" t="s">
        <v>33</v>
      </c>
      <c r="E58" s="73">
        <f>+E36+E37+E38+E39+E42+E47+E48+E50+E55</f>
        <v>113639362.54000001</v>
      </c>
      <c r="F58" s="73">
        <f>F35+F43+F45+F53</f>
        <v>170832836.25999999</v>
      </c>
      <c r="G58" s="73">
        <f>SUM(G48+G45+G43+G39)</f>
        <v>284506158.79999995</v>
      </c>
      <c r="H58" s="73">
        <v>220723031.97999999</v>
      </c>
      <c r="I58" s="73">
        <v>220723031.97999999</v>
      </c>
      <c r="J58" s="74">
        <v>107049709.44</v>
      </c>
    </row>
    <row r="59" spans="1:11" ht="6" customHeight="1" x14ac:dyDescent="0.2">
      <c r="A59" s="19"/>
      <c r="B59" s="75"/>
      <c r="F59" s="76"/>
      <c r="G59" s="76"/>
      <c r="H59" s="77"/>
      <c r="I59" s="77"/>
      <c r="J59" s="78"/>
    </row>
    <row r="60" spans="1:11" ht="15" customHeight="1" x14ac:dyDescent="0.2">
      <c r="A60" s="19"/>
      <c r="B60" s="75" t="s">
        <v>39</v>
      </c>
      <c r="C60" s="79"/>
      <c r="D60" s="79"/>
      <c r="E60" s="79"/>
      <c r="F60" s="79"/>
      <c r="G60" s="79"/>
      <c r="H60" s="79"/>
      <c r="I60" s="79"/>
      <c r="J60" s="79"/>
    </row>
    <row r="61" spans="1:11" ht="15" customHeight="1" x14ac:dyDescent="0.2">
      <c r="B61" s="75" t="s">
        <v>40</v>
      </c>
      <c r="C61" s="1"/>
      <c r="D61" s="1"/>
      <c r="E61" s="1"/>
      <c r="F61" s="1"/>
      <c r="G61" s="1"/>
      <c r="H61" s="1"/>
      <c r="I61" s="1"/>
      <c r="J61" s="1"/>
    </row>
    <row r="62" spans="1:11" ht="12.95" customHeight="1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1" ht="12.95" customHeight="1" x14ac:dyDescent="0.25">
      <c r="B63" s="1"/>
      <c r="C63" s="80"/>
      <c r="D63" s="80"/>
      <c r="E63" s="81"/>
      <c r="F63" s="81"/>
      <c r="G63" s="81"/>
      <c r="H63" s="81"/>
      <c r="I63" s="81"/>
      <c r="J63" s="81"/>
      <c r="K63" s="80"/>
    </row>
    <row r="64" spans="1:11" s="1" customFormat="1" ht="12.95" customHeight="1" x14ac:dyDescent="0.2">
      <c r="C64" s="80"/>
      <c r="D64" s="80"/>
      <c r="E64" s="80"/>
      <c r="F64" s="80"/>
      <c r="G64" s="10"/>
      <c r="H64" s="10"/>
      <c r="I64" s="80"/>
      <c r="J64" s="80"/>
      <c r="K64" s="80"/>
    </row>
    <row r="65" spans="3:11" s="1" customFormat="1" ht="15" customHeight="1" x14ac:dyDescent="0.2">
      <c r="C65" s="80"/>
      <c r="D65" s="82"/>
      <c r="E65" s="10"/>
      <c r="F65" s="80"/>
      <c r="G65" s="83"/>
      <c r="H65" s="83"/>
      <c r="I65" s="83"/>
      <c r="J65" s="80"/>
      <c r="K65" s="80"/>
    </row>
    <row r="66" spans="3:11" s="1" customFormat="1" ht="15" customHeight="1" x14ac:dyDescent="0.2">
      <c r="C66" s="83"/>
      <c r="D66" s="83"/>
      <c r="E66" s="10"/>
      <c r="F66" s="80"/>
      <c r="G66" s="83"/>
      <c r="H66" s="83"/>
      <c r="I66" s="83"/>
      <c r="J66" s="80"/>
      <c r="K66" s="80"/>
    </row>
    <row r="67" spans="3:11" ht="12" customHeight="1" x14ac:dyDescent="0.2">
      <c r="C67" s="84"/>
      <c r="D67" s="85"/>
      <c r="E67" s="85"/>
      <c r="F67" s="86"/>
      <c r="G67" s="86"/>
      <c r="H67" s="87"/>
      <c r="I67" s="87"/>
      <c r="J67" s="87"/>
      <c r="K67" s="87"/>
    </row>
    <row r="68" spans="3:11" x14ac:dyDescent="0.2">
      <c r="C68" s="84"/>
      <c r="D68" s="84"/>
      <c r="E68" s="84"/>
      <c r="F68" s="84"/>
      <c r="G68" s="84"/>
      <c r="H68" s="84"/>
      <c r="I68" s="84"/>
      <c r="J68" s="84"/>
      <c r="K68" s="80"/>
    </row>
    <row r="69" spans="3:11" x14ac:dyDescent="0.2">
      <c r="C69" s="84"/>
      <c r="D69" s="84"/>
      <c r="E69" s="84"/>
      <c r="F69" s="84"/>
      <c r="G69" s="84"/>
      <c r="H69" s="84"/>
      <c r="I69" s="84"/>
      <c r="J69" s="84"/>
      <c r="K69" s="80"/>
    </row>
    <row r="70" spans="3:11" x14ac:dyDescent="0.2">
      <c r="C70" s="84"/>
      <c r="D70" s="84"/>
      <c r="E70" s="84"/>
      <c r="F70" s="84"/>
      <c r="G70" s="84"/>
      <c r="H70" s="84"/>
      <c r="I70" s="84"/>
      <c r="J70" s="84"/>
      <c r="K70" s="80"/>
    </row>
  </sheetData>
  <mergeCells count="44">
    <mergeCell ref="C53:D53"/>
    <mergeCell ref="C56:D56"/>
    <mergeCell ref="G65:I65"/>
    <mergeCell ref="C66:D66"/>
    <mergeCell ref="G66:I66"/>
    <mergeCell ref="H67:K67"/>
    <mergeCell ref="C39:D39"/>
    <mergeCell ref="C42:D42"/>
    <mergeCell ref="C47:D47"/>
    <mergeCell ref="C48:D48"/>
    <mergeCell ref="C51:D51"/>
    <mergeCell ref="C52:D52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B2:J2"/>
    <mergeCell ref="D3:J3"/>
    <mergeCell ref="B4:J4"/>
    <mergeCell ref="E5:G5"/>
    <mergeCell ref="B7:D9"/>
    <mergeCell ref="E7:I7"/>
    <mergeCell ref="J7:J8"/>
  </mergeCells>
  <pageMargins left="0.7" right="0.7" top="0.75" bottom="0.75" header="0.3" footer="0.3"/>
  <pageSetup scale="4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2018-01-19T20:33:01Z</cp:lastPrinted>
  <dcterms:created xsi:type="dcterms:W3CDTF">2018-01-19T20:32:09Z</dcterms:created>
  <dcterms:modified xsi:type="dcterms:W3CDTF">2018-01-19T20:33:08Z</dcterms:modified>
</cp:coreProperties>
</file>