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CONTABLE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0" i="1"/>
  <c r="H30" i="1" s="1"/>
  <c r="H24" i="1" s="1"/>
  <c r="G27" i="1"/>
  <c r="H27" i="1" s="1"/>
  <c r="D27" i="1"/>
  <c r="D26" i="1"/>
  <c r="G26" i="1" s="1"/>
  <c r="H26" i="1" s="1"/>
  <c r="F24" i="1"/>
  <c r="E24" i="1"/>
  <c r="G22" i="1"/>
  <c r="H22" i="1" s="1"/>
  <c r="D21" i="1"/>
  <c r="G21" i="1" s="1"/>
  <c r="H21" i="1" s="1"/>
  <c r="D20" i="1"/>
  <c r="F14" i="1"/>
  <c r="F12" i="1" s="1"/>
  <c r="E14" i="1"/>
  <c r="E12" i="1" s="1"/>
  <c r="G13" i="1"/>
  <c r="D14" i="1" l="1"/>
  <c r="G24" i="1"/>
  <c r="K34" i="1"/>
  <c r="H34" i="1"/>
  <c r="K22" i="1"/>
  <c r="G20" i="1"/>
  <c r="H20" i="1" s="1"/>
  <c r="D24" i="1"/>
  <c r="D12" i="1" s="1"/>
  <c r="G12" i="1" s="1"/>
  <c r="G14" i="1"/>
  <c r="H14" i="1" s="1"/>
  <c r="H12" i="1" s="1"/>
</calcChain>
</file>

<file path=xl/sharedStrings.xml><?xml version="1.0" encoding="utf-8"?>
<sst xmlns="http://schemas.openxmlformats.org/spreadsheetml/2006/main" count="40" uniqueCount="39">
  <si>
    <t>CUENTA PÚBLICA 2018</t>
  </si>
  <si>
    <t>Ente Público:</t>
  </si>
  <si>
    <t>INSTITUTO TECNOLOGICO SUPERIOR DE IRAPUATO</t>
  </si>
  <si>
    <t>Concepto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</si>
  <si>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</si>
  <si>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</si>
  <si>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</si>
  <si>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</si>
  <si>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</si>
  <si>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</si>
  <si>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</si>
  <si>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</si>
  <si>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</si>
  <si>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</si>
  <si>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</si>
  <si>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</si>
  <si>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</si>
  <si>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</si>
  <si>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</si>
  <si>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</si>
  <si>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</si>
  <si>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</si>
  <si>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</si>
  <si>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</si>
  <si>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</si>
  <si>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</si>
  <si>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</si>
  <si>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DEL 01 DE ENERO AL 31 DE DICIEMBRE DEL 2018</t>
  </si>
  <si>
    <t>(PESOS)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</si>
  <si>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</si>
  <si>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</si>
  <si>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</si>
  <si>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</si>
  <si>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</si>
  <si>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</si>
  <si>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</si>
  <si>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</si>
  <si>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</si>
  <si>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Titular de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</si>
</sst>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</cellStyleXfs>
  <cellXfs count="70">
    <xf numFmtId="0" fontId="0" fillId="0" borderId="0" xfId="0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/>
    <xf numFmtId="0" fontId="5" fillId="3" borderId="0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1" xfId="0" applyFont="1" applyFill="1" applyBorder="1"/>
    <xf numFmtId="0" fontId="6" fillId="3" borderId="0" xfId="0" applyFont="1" applyFill="1" applyBorder="1" applyAlignment="1"/>
    <xf numFmtId="0" fontId="6" fillId="3" borderId="1" xfId="0" applyFont="1" applyFill="1" applyBorder="1" applyAlignment="1"/>
    <xf numFmtId="0" fontId="6" fillId="3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2" borderId="0" xfId="2" applyFont="1" applyFill="1" applyBorder="1" applyAlignment="1"/>
    <xf numFmtId="0" fontId="5" fillId="3" borderId="0" xfId="3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8" fillId="2" borderId="4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top"/>
    </xf>
    <xf numFmtId="0" fontId="5" fillId="3" borderId="0" xfId="3" applyNumberFormat="1" applyFont="1" applyFill="1" applyBorder="1" applyAlignment="1">
      <alignment horizontal="center" vertical="top"/>
    </xf>
    <xf numFmtId="0" fontId="5" fillId="3" borderId="3" xfId="3" applyNumberFormat="1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3" fontId="3" fillId="3" borderId="0" xfId="0" applyNumberFormat="1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9" fillId="3" borderId="2" xfId="0" applyFont="1" applyFill="1" applyBorder="1" applyAlignment="1">
      <alignment vertical="top"/>
    </xf>
    <xf numFmtId="3" fontId="3" fillId="3" borderId="0" xfId="1" applyNumberFormat="1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10" fillId="3" borderId="0" xfId="0" applyFont="1" applyFill="1"/>
    <xf numFmtId="3" fontId="2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5" name="Conector recto 4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AL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6">
          <cell r="D16">
            <v>61255034.409999996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9" workbookViewId="0">
      <selection activeCell="E48" sqref="E48"/>
    </sheetView>
  </sheetViews>
  <sheetFormatPr baseColWidth="10" defaultRowHeight="12.75" x14ac:dyDescent="0.2"/>
  <cols>
    <col min="1" max="1" width="1.140625" style="2" customWidth="1"/>
    <col min="2" max="2" width="11.7109375" style="2" customWidth="1"/>
    <col min="3" max="3" width="54.42578125" style="2" customWidth="1"/>
    <col min="4" max="4" width="19.140625" style="65" customWidth="1"/>
    <col min="5" max="5" width="19.28515625" style="2" customWidth="1"/>
    <col min="6" max="6" width="20.7109375" style="2" customWidth="1"/>
    <col min="7" max="7" width="21.28515625" style="2" customWidth="1"/>
    <col min="8" max="8" width="21" style="2" customWidth="1"/>
    <col min="9" max="9" width="1.140625" style="2" customWidth="1"/>
    <col min="10" max="16384" width="11.42578125" style="2"/>
  </cols>
  <sheetData>
    <row r="1" spans="1:11" s="6" customFormat="1" x14ac:dyDescent="0.2">
      <c r="A1" s="22"/>
      <c r="B1" s="23"/>
      <c r="C1" s="28" t="s">
        <v>0</v>
      </c>
      <c r="D1" s="28"/>
      <c r="E1" s="28"/>
      <c r="F1" s="28"/>
      <c r="G1" s="28"/>
      <c r="H1" s="23"/>
      <c r="I1" s="23"/>
      <c r="J1" s="2"/>
      <c r="K1" s="2"/>
    </row>
    <row r="2" spans="1:11" s="6" customFormat="1" ht="14.1" customHeight="1" x14ac:dyDescent="0.2">
      <c r="A2" s="22"/>
      <c r="B2" s="23"/>
      <c r="C2" s="28" t="s">
        <v>26</v>
      </c>
      <c r="D2" s="28"/>
      <c r="E2" s="28"/>
      <c r="F2" s="28"/>
      <c r="G2" s="28"/>
      <c r="H2" s="23"/>
      <c r="I2" s="23"/>
      <c r="J2" s="29"/>
      <c r="K2" s="2"/>
    </row>
    <row r="3" spans="1:11" s="6" customFormat="1" ht="14.1" customHeight="1" x14ac:dyDescent="0.2">
      <c r="A3" s="30"/>
      <c r="B3" s="30"/>
      <c r="C3" s="1" t="s">
        <v>27</v>
      </c>
      <c r="D3" s="1"/>
      <c r="E3" s="1"/>
      <c r="F3" s="1"/>
      <c r="G3" s="1"/>
      <c r="H3" s="30"/>
      <c r="I3" s="23"/>
      <c r="J3" s="29"/>
      <c r="K3" s="2"/>
    </row>
    <row r="4" spans="1:11" s="6" customFormat="1" ht="14.1" customHeight="1" x14ac:dyDescent="0.2">
      <c r="A4" s="22"/>
      <c r="B4" s="23"/>
      <c r="C4" s="28" t="s">
        <v>28</v>
      </c>
      <c r="D4" s="28"/>
      <c r="E4" s="28"/>
      <c r="F4" s="28"/>
      <c r="G4" s="28"/>
      <c r="H4" s="23"/>
      <c r="I4" s="23"/>
      <c r="J4" s="29"/>
      <c r="K4" s="2"/>
    </row>
    <row r="5" spans="1:11" s="6" customFormat="1" ht="20.100000000000001" customHeight="1" x14ac:dyDescent="0.2">
      <c r="A5" s="24"/>
      <c r="B5" s="3"/>
      <c r="C5" s="3" t="s">
        <v>1</v>
      </c>
      <c r="D5" s="4" t="s">
        <v>2</v>
      </c>
      <c r="E5" s="4"/>
      <c r="F5" s="4"/>
      <c r="H5" s="5"/>
      <c r="I5" s="5"/>
    </row>
    <row r="6" spans="1:11" s="6" customFormat="1" ht="6.75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11" s="6" customFormat="1" ht="3" customHeight="1" x14ac:dyDescent="0.2">
      <c r="A7" s="31"/>
      <c r="B7" s="31"/>
      <c r="C7" s="31"/>
      <c r="D7" s="31"/>
      <c r="E7" s="31"/>
      <c r="F7" s="31"/>
      <c r="G7" s="31"/>
      <c r="H7" s="31"/>
      <c r="I7" s="31"/>
    </row>
    <row r="8" spans="1:11" s="37" customFormat="1" x14ac:dyDescent="0.2">
      <c r="A8" s="32"/>
      <c r="B8" s="33" t="s">
        <v>3</v>
      </c>
      <c r="C8" s="33"/>
      <c r="D8" s="34" t="s">
        <v>29</v>
      </c>
      <c r="E8" s="34" t="s">
        <v>30</v>
      </c>
      <c r="F8" s="35" t="s">
        <v>31</v>
      </c>
      <c r="G8" s="35" t="s">
        <v>32</v>
      </c>
      <c r="H8" s="35" t="s">
        <v>33</v>
      </c>
      <c r="I8" s="36"/>
    </row>
    <row r="9" spans="1:11" s="37" customFormat="1" x14ac:dyDescent="0.2">
      <c r="A9" s="38"/>
      <c r="B9" s="39"/>
      <c r="C9" s="39"/>
      <c r="D9" s="40">
        <v>1</v>
      </c>
      <c r="E9" s="40">
        <v>2</v>
      </c>
      <c r="F9" s="41">
        <v>3</v>
      </c>
      <c r="G9" s="41" t="s">
        <v>34</v>
      </c>
      <c r="H9" s="41" t="s">
        <v>35</v>
      </c>
      <c r="I9" s="42"/>
    </row>
    <row r="10" spans="1:11" s="6" customFormat="1" ht="3" customHeight="1" x14ac:dyDescent="0.2">
      <c r="A10" s="43"/>
      <c r="B10" s="31"/>
      <c r="C10" s="31"/>
      <c r="D10" s="31"/>
      <c r="E10" s="31"/>
      <c r="F10" s="31"/>
      <c r="G10" s="31"/>
      <c r="H10" s="31"/>
      <c r="I10" s="44"/>
    </row>
    <row r="11" spans="1:11" s="6" customFormat="1" ht="3" customHeight="1" x14ac:dyDescent="0.2">
      <c r="A11" s="45"/>
      <c r="B11" s="46"/>
      <c r="C11" s="46"/>
      <c r="D11" s="46"/>
      <c r="E11" s="46"/>
      <c r="F11" s="46"/>
      <c r="G11" s="46"/>
      <c r="H11" s="46"/>
      <c r="I11" s="47"/>
      <c r="J11" s="2"/>
      <c r="K11" s="2"/>
    </row>
    <row r="12" spans="1:11" s="6" customFormat="1" x14ac:dyDescent="0.2">
      <c r="A12" s="27"/>
      <c r="B12" s="48" t="s">
        <v>8</v>
      </c>
      <c r="C12" s="48"/>
      <c r="D12" s="49">
        <f>+D14+D24</f>
        <v>463060274.36000001</v>
      </c>
      <c r="E12" s="49">
        <f>+E14+E24</f>
        <v>838093130.30000007</v>
      </c>
      <c r="F12" s="49">
        <f>+F14+F24</f>
        <v>847498342.23000002</v>
      </c>
      <c r="G12" s="49">
        <f>D12+E12-F12</f>
        <v>453655062.43000007</v>
      </c>
      <c r="H12" s="49">
        <f>+H14+H24</f>
        <v>-9405212.2300000042</v>
      </c>
      <c r="I12" s="50"/>
      <c r="J12" s="2"/>
      <c r="K12" s="2"/>
    </row>
    <row r="13" spans="1:11" s="6" customFormat="1" ht="5.0999999999999996" customHeight="1" x14ac:dyDescent="0.2">
      <c r="A13" s="27"/>
      <c r="B13" s="51"/>
      <c r="C13" s="51"/>
      <c r="D13" s="49"/>
      <c r="E13" s="49"/>
      <c r="F13" s="49"/>
      <c r="G13" s="49">
        <f t="shared" ref="G13" si="0">+D13+E13-F13</f>
        <v>0</v>
      </c>
      <c r="H13" s="49"/>
      <c r="I13" s="50"/>
      <c r="J13" s="2"/>
      <c r="K13" s="2"/>
    </row>
    <row r="14" spans="1:11" s="6" customFormat="1" x14ac:dyDescent="0.2">
      <c r="A14" s="52"/>
      <c r="B14" s="10" t="s">
        <v>9</v>
      </c>
      <c r="C14" s="10"/>
      <c r="D14" s="53">
        <f>SUM(D16:D22)</f>
        <v>72025840.650000006</v>
      </c>
      <c r="E14" s="53">
        <f>SUM(E16:E22)</f>
        <v>822274738.47000003</v>
      </c>
      <c r="F14" s="53">
        <f>SUM(F16:F22)</f>
        <v>828650301.50999999</v>
      </c>
      <c r="G14" s="49">
        <f>+G16+G17+G18+G19+G22</f>
        <v>65650277.210000001</v>
      </c>
      <c r="H14" s="53">
        <f>+G14-D14</f>
        <v>-6375563.4400000051</v>
      </c>
      <c r="I14" s="54"/>
      <c r="J14" s="2"/>
      <c r="K14" s="55"/>
    </row>
    <row r="15" spans="1:11" s="6" customFormat="1" ht="5.0999999999999996" customHeight="1" x14ac:dyDescent="0.2">
      <c r="A15" s="25"/>
      <c r="B15" s="8"/>
      <c r="C15" s="8"/>
      <c r="D15" s="56"/>
      <c r="E15" s="56"/>
      <c r="F15" s="56"/>
      <c r="H15" s="56"/>
      <c r="I15" s="11"/>
      <c r="J15" s="2"/>
      <c r="K15" s="55"/>
    </row>
    <row r="16" spans="1:11" s="6" customFormat="1" ht="19.5" customHeight="1" x14ac:dyDescent="0.2">
      <c r="A16" s="25"/>
      <c r="B16" s="57" t="s">
        <v>10</v>
      </c>
      <c r="C16" s="57"/>
      <c r="D16" s="56">
        <v>51351923.18</v>
      </c>
      <c r="E16" s="56">
        <v>558727169.25</v>
      </c>
      <c r="F16" s="56">
        <v>563305219.23000002</v>
      </c>
      <c r="G16" s="56">
        <v>46773873.200000003</v>
      </c>
      <c r="H16" s="26">
        <v>-4578049.9800000004</v>
      </c>
      <c r="I16" s="11"/>
      <c r="J16" s="2"/>
      <c r="K16" s="55"/>
    </row>
    <row r="17" spans="1:14" s="6" customFormat="1" ht="19.5" customHeight="1" x14ac:dyDescent="0.2">
      <c r="A17" s="25"/>
      <c r="B17" s="57" t="s">
        <v>11</v>
      </c>
      <c r="C17" s="57"/>
      <c r="D17" s="56">
        <v>18863713.32</v>
      </c>
      <c r="E17" s="56">
        <v>258811215.47</v>
      </c>
      <c r="F17" s="56">
        <v>260851035.63999999</v>
      </c>
      <c r="G17" s="56">
        <v>16823893.149999999</v>
      </c>
      <c r="H17" s="26">
        <v>-2039820.17</v>
      </c>
      <c r="I17" s="11"/>
      <c r="J17" s="2"/>
      <c r="K17" s="55"/>
    </row>
    <row r="18" spans="1:14" s="6" customFormat="1" ht="19.5" customHeight="1" x14ac:dyDescent="0.2">
      <c r="A18" s="25"/>
      <c r="B18" s="57" t="s">
        <v>12</v>
      </c>
      <c r="C18" s="57"/>
      <c r="D18" s="56">
        <v>1656797.29</v>
      </c>
      <c r="E18" s="56">
        <v>4736353.75</v>
      </c>
      <c r="F18" s="56">
        <v>4494046.6399999997</v>
      </c>
      <c r="G18" s="56">
        <v>1899104</v>
      </c>
      <c r="H18" s="26">
        <v>242307.11</v>
      </c>
      <c r="I18" s="11"/>
      <c r="J18" s="2"/>
      <c r="K18" s="55"/>
    </row>
    <row r="19" spans="1:14" s="6" customFormat="1" ht="19.5" customHeight="1" x14ac:dyDescent="0.2">
      <c r="A19" s="25"/>
      <c r="B19" s="57" t="s">
        <v>13</v>
      </c>
      <c r="C19" s="57"/>
      <c r="D19" s="56">
        <v>6048.86</v>
      </c>
      <c r="E19" s="56">
        <v>0</v>
      </c>
      <c r="F19" s="56"/>
      <c r="G19" s="56">
        <v>6048.86</v>
      </c>
      <c r="H19" s="26">
        <v>0</v>
      </c>
      <c r="I19" s="11"/>
      <c r="J19" s="2"/>
      <c r="K19" s="55"/>
      <c r="N19" s="6" t="s">
        <v>36</v>
      </c>
    </row>
    <row r="20" spans="1:14" s="6" customFormat="1" ht="19.5" customHeight="1" x14ac:dyDescent="0.2">
      <c r="A20" s="25"/>
      <c r="B20" s="57" t="s">
        <v>14</v>
      </c>
      <c r="C20" s="57"/>
      <c r="D20" s="56">
        <f>+[1]ESF!E20</f>
        <v>0</v>
      </c>
      <c r="E20" s="56">
        <v>0</v>
      </c>
      <c r="F20" s="56">
        <v>0</v>
      </c>
      <c r="G20" s="26">
        <f t="shared" ref="G20:G22" si="1">+D20+E20-F20</f>
        <v>0</v>
      </c>
      <c r="H20" s="26">
        <f t="shared" ref="H20:H21" si="2">+G20-D20</f>
        <v>0</v>
      </c>
      <c r="I20" s="11"/>
      <c r="J20" s="2"/>
      <c r="K20" s="55"/>
    </row>
    <row r="21" spans="1:14" s="6" customFormat="1" ht="19.5" customHeight="1" x14ac:dyDescent="0.2">
      <c r="A21" s="25"/>
      <c r="B21" s="57" t="s">
        <v>15</v>
      </c>
      <c r="C21" s="57"/>
      <c r="D21" s="56">
        <f>+[1]ESF!E21</f>
        <v>0</v>
      </c>
      <c r="E21" s="56">
        <v>0</v>
      </c>
      <c r="F21" s="56">
        <v>0</v>
      </c>
      <c r="G21" s="26">
        <f t="shared" si="1"/>
        <v>0</v>
      </c>
      <c r="H21" s="26">
        <f t="shared" si="2"/>
        <v>0</v>
      </c>
      <c r="I21" s="11"/>
      <c r="J21" s="2"/>
      <c r="K21" s="55"/>
      <c r="L21" s="6" t="s">
        <v>36</v>
      </c>
    </row>
    <row r="22" spans="1:14" ht="19.5" customHeight="1" x14ac:dyDescent="0.2">
      <c r="A22" s="25"/>
      <c r="B22" s="57" t="s">
        <v>16</v>
      </c>
      <c r="C22" s="57"/>
      <c r="D22" s="56">
        <v>147358</v>
      </c>
      <c r="E22" s="56">
        <v>0</v>
      </c>
      <c r="F22" s="56">
        <v>0</v>
      </c>
      <c r="G22" s="26">
        <f t="shared" si="1"/>
        <v>147358</v>
      </c>
      <c r="H22" s="26">
        <f>+G22-D22</f>
        <v>0</v>
      </c>
      <c r="I22" s="11"/>
      <c r="K22" s="55" t="str">
        <f>IF(G22=[1]ESF!D22," ","Error")</f>
        <v xml:space="preserve"> </v>
      </c>
    </row>
    <row r="23" spans="1:14" x14ac:dyDescent="0.2">
      <c r="A23" s="25"/>
      <c r="B23" s="58"/>
      <c r="C23" s="58"/>
      <c r="D23" s="56"/>
      <c r="E23" s="56"/>
      <c r="F23" s="56"/>
      <c r="G23" s="59"/>
      <c r="H23" s="59"/>
      <c r="I23" s="11"/>
      <c r="K23" s="55"/>
    </row>
    <row r="24" spans="1:14" x14ac:dyDescent="0.2">
      <c r="A24" s="52"/>
      <c r="B24" s="10" t="s">
        <v>17</v>
      </c>
      <c r="C24" s="10"/>
      <c r="D24" s="49">
        <f>SUM(D26:D34)</f>
        <v>391034433.71000004</v>
      </c>
      <c r="E24" s="49">
        <f>SUM(E26:E34)</f>
        <v>15818391.83</v>
      </c>
      <c r="F24" s="49">
        <f>SUM(F26:F31)</f>
        <v>18848040.719999999</v>
      </c>
      <c r="G24" s="53">
        <f>SUM(G27:G31)</f>
        <v>388004784.81999999</v>
      </c>
      <c r="H24" s="53">
        <f>SUM(H28:H31)</f>
        <v>-3029648.79</v>
      </c>
      <c r="I24" s="54"/>
      <c r="K24" s="55"/>
    </row>
    <row r="25" spans="1:14" ht="5.0999999999999996" customHeight="1" x14ac:dyDescent="0.2">
      <c r="A25" s="25"/>
      <c r="B25" s="8"/>
      <c r="C25" s="58"/>
      <c r="D25" s="56"/>
      <c r="E25" s="56"/>
      <c r="F25" s="56"/>
      <c r="G25" s="56"/>
      <c r="H25" s="56"/>
      <c r="I25" s="11"/>
      <c r="K25" s="55"/>
    </row>
    <row r="26" spans="1:14" ht="19.5" customHeight="1" x14ac:dyDescent="0.2">
      <c r="A26" s="25"/>
      <c r="B26" s="57" t="s">
        <v>18</v>
      </c>
      <c r="C26" s="57"/>
      <c r="D26" s="56">
        <f>+[1]ESF!E29</f>
        <v>0</v>
      </c>
      <c r="E26" s="56">
        <v>0</v>
      </c>
      <c r="F26" s="56">
        <v>0</v>
      </c>
      <c r="G26" s="26">
        <f>+D26+E26-F26</f>
        <v>0</v>
      </c>
      <c r="H26" s="26">
        <f>+G26-D26</f>
        <v>0</v>
      </c>
      <c r="I26" s="11"/>
      <c r="K26" s="55"/>
    </row>
    <row r="27" spans="1:14" ht="19.5" customHeight="1" x14ac:dyDescent="0.2">
      <c r="A27" s="25"/>
      <c r="B27" s="57" t="s">
        <v>19</v>
      </c>
      <c r="C27" s="57"/>
      <c r="D27" s="56">
        <f>+[1]ESF!E30</f>
        <v>0</v>
      </c>
      <c r="E27" s="56">
        <v>0</v>
      </c>
      <c r="F27" s="56">
        <v>0</v>
      </c>
      <c r="G27" s="26">
        <f t="shared" ref="G27:G34" si="3">+D27+E27-F27</f>
        <v>0</v>
      </c>
      <c r="H27" s="26">
        <f t="shared" ref="H27:H34" si="4">+G27-D27</f>
        <v>0</v>
      </c>
      <c r="I27" s="11"/>
      <c r="K27" s="55"/>
    </row>
    <row r="28" spans="1:14" ht="19.5" customHeight="1" x14ac:dyDescent="0.2">
      <c r="A28" s="25"/>
      <c r="B28" s="57" t="s">
        <v>20</v>
      </c>
      <c r="C28" s="57"/>
      <c r="D28" s="56">
        <v>332907344.14999998</v>
      </c>
      <c r="E28" s="56">
        <v>7757115.8399999999</v>
      </c>
      <c r="F28" s="56">
        <v>1411239.75</v>
      </c>
      <c r="G28" s="56">
        <v>339253220.24000001</v>
      </c>
      <c r="H28" s="56">
        <v>6345876.0899999999</v>
      </c>
      <c r="I28" s="11"/>
      <c r="K28" s="55"/>
    </row>
    <row r="29" spans="1:14" ht="19.5" customHeight="1" x14ac:dyDescent="0.2">
      <c r="A29" s="25"/>
      <c r="B29" s="57" t="s">
        <v>37</v>
      </c>
      <c r="C29" s="57"/>
      <c r="D29" s="56">
        <v>185038111.46000001</v>
      </c>
      <c r="E29" s="56">
        <v>3950837.07</v>
      </c>
      <c r="F29" s="56">
        <v>5374827.4000000004</v>
      </c>
      <c r="G29" s="56">
        <v>183614121.13</v>
      </c>
      <c r="H29" s="56">
        <v>-1423990.33</v>
      </c>
      <c r="I29" s="11"/>
      <c r="K29" s="55"/>
    </row>
    <row r="30" spans="1:14" ht="19.5" customHeight="1" x14ac:dyDescent="0.2">
      <c r="A30" s="25"/>
      <c r="B30" s="57" t="s">
        <v>21</v>
      </c>
      <c r="C30" s="57"/>
      <c r="D30" s="56"/>
      <c r="E30" s="56">
        <v>0</v>
      </c>
      <c r="F30" s="56"/>
      <c r="G30" s="56">
        <f t="shared" si="3"/>
        <v>0</v>
      </c>
      <c r="H30" s="56">
        <f t="shared" si="4"/>
        <v>0</v>
      </c>
      <c r="I30" s="11"/>
      <c r="K30" s="55"/>
    </row>
    <row r="31" spans="1:14" ht="19.5" customHeight="1" x14ac:dyDescent="0.2">
      <c r="A31" s="25"/>
      <c r="B31" s="57" t="s">
        <v>22</v>
      </c>
      <c r="C31" s="57"/>
      <c r="D31" s="56">
        <v>-126911021.90000001</v>
      </c>
      <c r="E31" s="56">
        <v>4110438.92</v>
      </c>
      <c r="F31" s="56">
        <v>12061973.57</v>
      </c>
      <c r="G31" s="56">
        <v>-134862556.55000001</v>
      </c>
      <c r="H31" s="56">
        <v>-7951534.5499999998</v>
      </c>
      <c r="I31" s="11"/>
      <c r="K31" s="55"/>
    </row>
    <row r="32" spans="1:14" ht="19.5" customHeight="1" x14ac:dyDescent="0.2">
      <c r="A32" s="25"/>
      <c r="B32" s="57" t="s">
        <v>23</v>
      </c>
      <c r="C32" s="57"/>
      <c r="D32" s="56">
        <f>+[1]ESF!E35</f>
        <v>0</v>
      </c>
      <c r="E32" s="56">
        <v>0</v>
      </c>
      <c r="F32" s="56">
        <v>0</v>
      </c>
      <c r="G32" s="26">
        <f t="shared" si="3"/>
        <v>0</v>
      </c>
      <c r="H32" s="26">
        <f t="shared" si="4"/>
        <v>0</v>
      </c>
      <c r="I32" s="11"/>
      <c r="K32" s="55"/>
    </row>
    <row r="33" spans="1:17" ht="19.5" customHeight="1" x14ac:dyDescent="0.2">
      <c r="A33" s="25"/>
      <c r="B33" s="57" t="s">
        <v>24</v>
      </c>
      <c r="C33" s="57"/>
      <c r="D33" s="56">
        <f>+[1]ESF!E36</f>
        <v>0</v>
      </c>
      <c r="E33" s="56">
        <v>0</v>
      </c>
      <c r="F33" s="56">
        <v>0</v>
      </c>
      <c r="G33" s="26">
        <f t="shared" si="3"/>
        <v>0</v>
      </c>
      <c r="H33" s="26">
        <f t="shared" si="4"/>
        <v>0</v>
      </c>
      <c r="I33" s="11"/>
      <c r="K33" s="55"/>
    </row>
    <row r="34" spans="1:17" ht="19.5" customHeight="1" x14ac:dyDescent="0.2">
      <c r="A34" s="25"/>
      <c r="B34" s="57" t="s">
        <v>25</v>
      </c>
      <c r="C34" s="57"/>
      <c r="D34" s="56">
        <f>+[1]ESF!E37</f>
        <v>0</v>
      </c>
      <c r="E34" s="12">
        <v>0</v>
      </c>
      <c r="F34" s="56">
        <v>0</v>
      </c>
      <c r="G34" s="26">
        <f t="shared" si="3"/>
        <v>0</v>
      </c>
      <c r="H34" s="26">
        <f t="shared" si="4"/>
        <v>0</v>
      </c>
      <c r="I34" s="11"/>
      <c r="K34" s="55" t="str">
        <f>IF(G34=[1]ESF!D37," ","error")</f>
        <v xml:space="preserve"> </v>
      </c>
    </row>
    <row r="35" spans="1:17" x14ac:dyDescent="0.2">
      <c r="A35" s="25"/>
      <c r="B35" s="58"/>
      <c r="C35" s="58"/>
      <c r="D35" s="59"/>
      <c r="E35" s="56"/>
      <c r="F35" s="56"/>
      <c r="G35" s="56"/>
      <c r="H35" s="56"/>
      <c r="I35" s="11"/>
      <c r="K35" s="55"/>
    </row>
    <row r="36" spans="1:17" ht="6" customHeight="1" x14ac:dyDescent="0.2">
      <c r="A36" s="60"/>
      <c r="B36" s="61"/>
      <c r="C36" s="61"/>
      <c r="D36" s="61"/>
      <c r="E36" s="61"/>
      <c r="F36" s="61"/>
      <c r="G36" s="61"/>
      <c r="H36" s="61"/>
      <c r="I36" s="62"/>
    </row>
    <row r="37" spans="1:17" ht="6" customHeight="1" x14ac:dyDescent="0.2">
      <c r="A37" s="9"/>
      <c r="B37" s="63"/>
      <c r="C37" s="64"/>
      <c r="E37" s="9"/>
      <c r="F37" s="9"/>
      <c r="G37" s="9"/>
      <c r="H37" s="9"/>
      <c r="I37" s="9"/>
    </row>
    <row r="38" spans="1:17" ht="15" customHeight="1" x14ac:dyDescent="0.2">
      <c r="A38" s="6"/>
      <c r="B38" s="66" t="s">
        <v>4</v>
      </c>
      <c r="C38" s="66"/>
      <c r="D38" s="66"/>
      <c r="E38" s="66"/>
      <c r="F38" s="66"/>
      <c r="G38" s="66"/>
      <c r="H38" s="66"/>
      <c r="I38" s="13"/>
      <c r="J38" s="13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13"/>
      <c r="C39" s="14"/>
      <c r="D39" s="15"/>
      <c r="E39" s="15"/>
      <c r="F39" s="6"/>
      <c r="G39" s="16"/>
      <c r="H39" s="14"/>
      <c r="I39" s="15"/>
      <c r="J39" s="15"/>
      <c r="K39" s="6"/>
      <c r="L39" s="6"/>
      <c r="M39" s="6"/>
      <c r="N39" s="6"/>
      <c r="O39" s="6"/>
      <c r="P39" s="6"/>
      <c r="Q39" s="6"/>
    </row>
    <row r="40" spans="1:17" s="17" customFormat="1" ht="36.75" customHeight="1" x14ac:dyDescent="0.2">
      <c r="C40" s="67"/>
      <c r="D40" s="67"/>
      <c r="F40" s="18"/>
      <c r="G40" s="20"/>
      <c r="H40" s="19"/>
    </row>
    <row r="41" spans="1:17" s="17" customFormat="1" ht="15" customHeight="1" x14ac:dyDescent="0.2">
      <c r="C41" s="68" t="s">
        <v>5</v>
      </c>
      <c r="D41" s="68"/>
      <c r="F41" s="68" t="s">
        <v>6</v>
      </c>
      <c r="G41" s="68"/>
      <c r="H41" s="19"/>
    </row>
    <row r="42" spans="1:17" s="17" customFormat="1" ht="15" customHeight="1" x14ac:dyDescent="0.2">
      <c r="C42" s="21" t="s">
        <v>7</v>
      </c>
      <c r="D42" s="21"/>
      <c r="F42" s="21" t="s">
        <v>38</v>
      </c>
      <c r="G42" s="21"/>
      <c r="H42" s="69"/>
    </row>
    <row r="43" spans="1:17" x14ac:dyDescent="0.2">
      <c r="B43" s="6"/>
      <c r="C43" s="6"/>
      <c r="D43" s="7"/>
      <c r="E43" s="6"/>
      <c r="F43" s="6"/>
      <c r="G43" s="6"/>
    </row>
    <row r="44" spans="1:17" x14ac:dyDescent="0.2">
      <c r="B44" s="6"/>
      <c r="C44" s="6"/>
      <c r="D44" s="7"/>
      <c r="E44" s="6"/>
      <c r="F44" s="6"/>
      <c r="G44" s="6"/>
    </row>
  </sheetData>
  <mergeCells count="35">
    <mergeCell ref="A11:I11"/>
    <mergeCell ref="B26:C26"/>
    <mergeCell ref="A36:I36"/>
    <mergeCell ref="B38:H38"/>
    <mergeCell ref="C41:D41"/>
    <mergeCell ref="F41:G41"/>
    <mergeCell ref="C1:G1"/>
    <mergeCell ref="C2:G2"/>
    <mergeCell ref="C3:G3"/>
    <mergeCell ref="C4:G4"/>
    <mergeCell ref="D5:F5"/>
    <mergeCell ref="A6:I6"/>
    <mergeCell ref="A7:I7"/>
    <mergeCell ref="A10:I10"/>
    <mergeCell ref="C42:D42"/>
    <mergeCell ref="F42:G42"/>
    <mergeCell ref="B8:C9"/>
    <mergeCell ref="B32:C32"/>
    <mergeCell ref="B34:C34"/>
    <mergeCell ref="B33:C33"/>
    <mergeCell ref="B29:C29"/>
    <mergeCell ref="B30:C30"/>
    <mergeCell ref="B31:C31"/>
    <mergeCell ref="B27:C27"/>
    <mergeCell ref="B28:C28"/>
    <mergeCell ref="B20:C20"/>
    <mergeCell ref="B24:C24"/>
    <mergeCell ref="B21:C21"/>
    <mergeCell ref="B22:C22"/>
    <mergeCell ref="B16:C16"/>
    <mergeCell ref="B17:C17"/>
    <mergeCell ref="B18:C18"/>
    <mergeCell ref="B19:C19"/>
    <mergeCell ref="B12:C12"/>
    <mergeCell ref="B14:C14"/>
  </mergeCells>
  <conditionalFormatting sqref="C45:D52">
    <cfRule type="expression" dxfId="1" priority="3">
      <formula>$E$41&lt;&gt;#REF!</formula>
    </cfRule>
    <cfRule type="expression" dxfId="0" priority="4">
      <formula>$D$41&lt;&gt;#REF!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2019-01-17T17:28:59Z</cp:lastPrinted>
  <dcterms:created xsi:type="dcterms:W3CDTF">2019-01-17T17:14:26Z</dcterms:created>
  <dcterms:modified xsi:type="dcterms:W3CDTF">2019-01-17T17:29:16Z</dcterms:modified>
</cp:coreProperties>
</file>