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 s="1"/>
  <c r="J47" i="1"/>
  <c r="I47" i="1"/>
  <c r="H47" i="1"/>
  <c r="G47" i="1"/>
  <c r="E47" i="1"/>
  <c r="D47" i="1"/>
  <c r="F46" i="1"/>
  <c r="K46" i="1" s="1"/>
  <c r="K45" i="1" s="1"/>
  <c r="J45" i="1"/>
  <c r="I45" i="1"/>
  <c r="H45" i="1"/>
  <c r="G45" i="1"/>
  <c r="F45" i="1"/>
  <c r="E45" i="1"/>
  <c r="D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J38" i="1"/>
  <c r="J49" i="1" s="1"/>
  <c r="I38" i="1"/>
  <c r="H38" i="1"/>
  <c r="G38" i="1"/>
  <c r="F38" i="1"/>
  <c r="E38" i="1"/>
  <c r="D38" i="1"/>
  <c r="F37" i="1"/>
  <c r="K37" i="1" s="1"/>
  <c r="K35" i="1" s="1"/>
  <c r="F36" i="1"/>
  <c r="J35" i="1"/>
  <c r="I35" i="1"/>
  <c r="H35" i="1"/>
  <c r="G35" i="1"/>
  <c r="E35" i="1"/>
  <c r="D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K25" i="1" s="1"/>
  <c r="F27" i="1"/>
  <c r="K26" i="1"/>
  <c r="F26" i="1"/>
  <c r="J25" i="1"/>
  <c r="I25" i="1"/>
  <c r="H25" i="1"/>
  <c r="G25" i="1"/>
  <c r="F25" i="1"/>
  <c r="E25" i="1"/>
  <c r="D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K16" i="1" s="1"/>
  <c r="F18" i="1"/>
  <c r="K17" i="1"/>
  <c r="F17" i="1"/>
  <c r="J16" i="1"/>
  <c r="I16" i="1"/>
  <c r="H16" i="1"/>
  <c r="G16" i="1"/>
  <c r="F16" i="1"/>
  <c r="E16" i="1"/>
  <c r="D16" i="1"/>
  <c r="K15" i="1"/>
  <c r="F15" i="1"/>
  <c r="K14" i="1"/>
  <c r="F14" i="1"/>
  <c r="K13" i="1"/>
  <c r="F13" i="1"/>
  <c r="K12" i="1"/>
  <c r="F12" i="1"/>
  <c r="K11" i="1"/>
  <c r="F11" i="1"/>
  <c r="K10" i="1"/>
  <c r="J10" i="1"/>
  <c r="I10" i="1"/>
  <c r="I49" i="1" s="1"/>
  <c r="H10" i="1"/>
  <c r="H49" i="1" s="1"/>
  <c r="G10" i="1"/>
  <c r="G49" i="1" s="1"/>
  <c r="F10" i="1"/>
  <c r="E10" i="1"/>
  <c r="E49" i="1" s="1"/>
  <c r="D10" i="1"/>
  <c r="D49" i="1" s="1"/>
  <c r="K38" i="1" l="1"/>
  <c r="F35" i="1"/>
  <c r="F49" i="1" s="1"/>
  <c r="K48" i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<sst xmlns="http://schemas.openxmlformats.org/spreadsheetml/2006/main" count="58" uniqueCount="58">
  <si>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</si>
  <si>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</si>
  <si>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31 de Marzo de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</si>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</sst>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9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D65" sqref="D65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5.28515625" style="3" customWidth="1"/>
    <col min="6" max="6" width="14.85546875" style="3" bestFit="1" customWidth="1"/>
    <col min="7" max="7" width="16.140625" style="3" customWidth="1"/>
    <col min="8" max="8" width="15.5703125" style="3" customWidth="1"/>
    <col min="9" max="9" width="15.7109375" style="3" customWidth="1"/>
    <col min="10" max="10" width="15.14062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2" s="1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2" x14ac:dyDescent="0.2">
      <c r="B10" s="10" t="s">
        <v>17</v>
      </c>
      <c r="C10" s="11"/>
      <c r="D10" s="12">
        <f>+D11+D12+D13+D14+D15</f>
        <v>71968216.029999986</v>
      </c>
      <c r="E10" s="12">
        <f t="shared" ref="E10:J10" si="0">+E11+E12+E13+E14+E15</f>
        <v>52422066</v>
      </c>
      <c r="F10" s="12">
        <f t="shared" si="0"/>
        <v>124390282.03</v>
      </c>
      <c r="G10" s="12">
        <f t="shared" si="0"/>
        <v>29846258.34</v>
      </c>
      <c r="H10" s="12">
        <f t="shared" si="0"/>
        <v>29846258.34</v>
      </c>
      <c r="I10" s="12">
        <f t="shared" si="0"/>
        <v>29846258.34</v>
      </c>
      <c r="J10" s="12">
        <f t="shared" si="0"/>
        <v>29846258.34</v>
      </c>
      <c r="K10" s="12">
        <f t="shared" ref="K10:K37" si="1">+F10-H10</f>
        <v>94544023.689999998</v>
      </c>
    </row>
    <row r="11" spans="2:12" ht="25.5" x14ac:dyDescent="0.25">
      <c r="B11" s="13"/>
      <c r="C11" s="14" t="s">
        <v>18</v>
      </c>
      <c r="D11" s="15">
        <v>45677414.619999997</v>
      </c>
      <c r="E11" s="15">
        <v>29174718</v>
      </c>
      <c r="F11" s="15">
        <f>+D11+E11</f>
        <v>74852132.620000005</v>
      </c>
      <c r="G11" s="15">
        <v>20629193.629999999</v>
      </c>
      <c r="H11" s="15">
        <v>20629193.629999999</v>
      </c>
      <c r="I11" s="15">
        <v>20629193.629999999</v>
      </c>
      <c r="J11" s="15">
        <v>20629193.629999999</v>
      </c>
      <c r="K11" s="15">
        <f>+F11-H11</f>
        <v>54222938.99000001</v>
      </c>
      <c r="L11" s="16"/>
    </row>
    <row r="12" spans="2:12" ht="15" x14ac:dyDescent="0.25">
      <c r="B12" s="13"/>
      <c r="C12" s="14" t="s">
        <v>19</v>
      </c>
      <c r="D12" s="15">
        <v>12525270.92</v>
      </c>
      <c r="E12" s="15">
        <v>12764502</v>
      </c>
      <c r="F12" s="15">
        <f>+D12+E12</f>
        <v>25289772.920000002</v>
      </c>
      <c r="G12" s="15">
        <v>3857139.44</v>
      </c>
      <c r="H12" s="15">
        <v>3857139.44</v>
      </c>
      <c r="I12" s="15">
        <v>3857139.44</v>
      </c>
      <c r="J12" s="15">
        <v>3857139.44</v>
      </c>
      <c r="K12" s="15">
        <f>+F12-H12</f>
        <v>21432633.48</v>
      </c>
      <c r="L12" s="16"/>
    </row>
    <row r="13" spans="2:12" ht="15" x14ac:dyDescent="0.25">
      <c r="B13" s="13"/>
      <c r="C13" s="14" t="s">
        <v>20</v>
      </c>
      <c r="D13" s="15">
        <v>11947550</v>
      </c>
      <c r="E13" s="15">
        <v>6215742</v>
      </c>
      <c r="F13" s="15">
        <f>+D13+E13</f>
        <v>18163292</v>
      </c>
      <c r="G13" s="15">
        <v>4446449.87</v>
      </c>
      <c r="H13" s="15">
        <v>4446449.87</v>
      </c>
      <c r="I13" s="15">
        <v>4446449.87</v>
      </c>
      <c r="J13" s="15">
        <v>4446449.87</v>
      </c>
      <c r="K13" s="15">
        <f>+F13-H13</f>
        <v>13716842.129999999</v>
      </c>
      <c r="L13" s="16"/>
    </row>
    <row r="14" spans="2:12" ht="15" x14ac:dyDescent="0.25">
      <c r="B14" s="13"/>
      <c r="C14" s="14" t="s">
        <v>21</v>
      </c>
      <c r="D14" s="15">
        <v>1817980.49</v>
      </c>
      <c r="E14" s="15">
        <v>1499490</v>
      </c>
      <c r="F14" s="15">
        <f>+D14+E14</f>
        <v>3317470.49</v>
      </c>
      <c r="G14" s="15">
        <v>913475.4</v>
      </c>
      <c r="H14" s="15">
        <v>913475.4</v>
      </c>
      <c r="I14" s="15">
        <v>913475.4</v>
      </c>
      <c r="J14" s="15">
        <v>913475.4</v>
      </c>
      <c r="K14" s="15">
        <f>+F14-H14</f>
        <v>2403995.0900000003</v>
      </c>
      <c r="L14" s="16"/>
    </row>
    <row r="15" spans="2:12" ht="15" x14ac:dyDescent="0.25">
      <c r="B15" s="13"/>
      <c r="C15" s="14" t="s">
        <v>22</v>
      </c>
      <c r="D15" s="15">
        <v>0</v>
      </c>
      <c r="E15" s="15">
        <v>2767614</v>
      </c>
      <c r="F15" s="15">
        <f>+D15+E15</f>
        <v>2767614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2767614</v>
      </c>
      <c r="L15" s="16"/>
    </row>
    <row r="16" spans="2:12" x14ac:dyDescent="0.2">
      <c r="B16" s="10" t="s">
        <v>23</v>
      </c>
      <c r="C16" s="11"/>
      <c r="D16" s="12">
        <f>+D17+D18+D19+D20+D21+D22+D23+D24</f>
        <v>5708181.9700000007</v>
      </c>
      <c r="E16" s="12">
        <f t="shared" ref="E16:K16" si="2">+E17+E18+E19+E20+E21+E22+E23+E24</f>
        <v>2620070.3899999997</v>
      </c>
      <c r="F16" s="12">
        <f t="shared" si="2"/>
        <v>8328252.3599999994</v>
      </c>
      <c r="G16" s="12">
        <f t="shared" si="2"/>
        <v>285501.06</v>
      </c>
      <c r="H16" s="12">
        <f t="shared" si="2"/>
        <v>287101.06</v>
      </c>
      <c r="I16" s="12">
        <f t="shared" si="2"/>
        <v>287101.06</v>
      </c>
      <c r="J16" s="12">
        <f t="shared" si="2"/>
        <v>287101.06</v>
      </c>
      <c r="K16" s="12">
        <f t="shared" si="2"/>
        <v>8041151.2999999989</v>
      </c>
    </row>
    <row r="17" spans="2:11" ht="15" x14ac:dyDescent="0.25">
      <c r="B17" s="13"/>
      <c r="C17" t="s">
        <v>24</v>
      </c>
      <c r="D17" s="15">
        <v>2006273.04</v>
      </c>
      <c r="E17" s="15">
        <v>1329206.6399999999</v>
      </c>
      <c r="F17" s="15">
        <f t="shared" ref="F17:F31" si="3">+D17+E17</f>
        <v>3335479.6799999997</v>
      </c>
      <c r="G17" s="15">
        <v>66648.13</v>
      </c>
      <c r="H17" s="15">
        <v>66648.13</v>
      </c>
      <c r="I17" s="15">
        <v>66648.13</v>
      </c>
      <c r="J17" s="15">
        <v>66648.13</v>
      </c>
      <c r="K17" s="15">
        <f t="shared" si="1"/>
        <v>3268831.55</v>
      </c>
    </row>
    <row r="18" spans="2:11" ht="15" x14ac:dyDescent="0.25">
      <c r="B18" s="13"/>
      <c r="C18" t="s">
        <v>25</v>
      </c>
      <c r="D18" s="15">
        <v>206975.44</v>
      </c>
      <c r="E18" s="15">
        <v>13988.49</v>
      </c>
      <c r="F18" s="15">
        <f t="shared" si="3"/>
        <v>220963.93</v>
      </c>
      <c r="G18" s="15">
        <v>26080.16</v>
      </c>
      <c r="H18" s="15">
        <v>26080.16</v>
      </c>
      <c r="I18" s="15">
        <v>26080.16</v>
      </c>
      <c r="J18" s="15">
        <v>26080.16</v>
      </c>
      <c r="K18" s="15">
        <f t="shared" si="1"/>
        <v>194883.77</v>
      </c>
    </row>
    <row r="19" spans="2:11" ht="15" x14ac:dyDescent="0.25">
      <c r="B19" s="13"/>
      <c r="C19" t="s">
        <v>26</v>
      </c>
      <c r="D19" s="15">
        <v>3400</v>
      </c>
      <c r="E19" s="15">
        <v>0</v>
      </c>
      <c r="F19" s="15">
        <f t="shared" si="3"/>
        <v>3400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1"/>
        <v>3400</v>
      </c>
    </row>
    <row r="20" spans="2:11" ht="15" x14ac:dyDescent="0.25">
      <c r="B20" s="13"/>
      <c r="C20" t="s">
        <v>27</v>
      </c>
      <c r="D20" s="15">
        <v>411253.89</v>
      </c>
      <c r="E20" s="15">
        <v>619454.71999999997</v>
      </c>
      <c r="F20" s="15">
        <f t="shared" si="3"/>
        <v>1030708.61</v>
      </c>
      <c r="G20" s="15">
        <v>10802.03</v>
      </c>
      <c r="H20" s="15">
        <v>10802.03</v>
      </c>
      <c r="I20" s="15">
        <v>10802.03</v>
      </c>
      <c r="J20" s="15">
        <v>10802.03</v>
      </c>
      <c r="K20" s="15">
        <f t="shared" si="1"/>
        <v>1019906.58</v>
      </c>
    </row>
    <row r="21" spans="2:11" ht="15" x14ac:dyDescent="0.25">
      <c r="B21" s="13"/>
      <c r="C21" t="s">
        <v>28</v>
      </c>
      <c r="D21" s="15">
        <v>790731.6</v>
      </c>
      <c r="E21" s="15">
        <v>379084.21</v>
      </c>
      <c r="F21" s="15">
        <f t="shared" si="3"/>
        <v>1169815.81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1169815.81</v>
      </c>
    </row>
    <row r="22" spans="2:11" ht="15" x14ac:dyDescent="0.25">
      <c r="B22" s="13"/>
      <c r="C22" t="s">
        <v>29</v>
      </c>
      <c r="D22" s="15">
        <v>984000</v>
      </c>
      <c r="E22" s="15">
        <v>5000</v>
      </c>
      <c r="F22" s="15">
        <f t="shared" si="3"/>
        <v>989000</v>
      </c>
      <c r="G22" s="15">
        <v>163987.95000000001</v>
      </c>
      <c r="H22" s="15">
        <v>165587.95000000001</v>
      </c>
      <c r="I22" s="15">
        <v>165587.95000000001</v>
      </c>
      <c r="J22" s="15">
        <v>165587.95000000001</v>
      </c>
      <c r="K22" s="15">
        <f t="shared" si="1"/>
        <v>823412.05</v>
      </c>
    </row>
    <row r="23" spans="2:11" ht="15" x14ac:dyDescent="0.25">
      <c r="B23" s="13"/>
      <c r="C23" t="s">
        <v>30</v>
      </c>
      <c r="D23" s="15">
        <v>274150</v>
      </c>
      <c r="E23" s="15">
        <v>6603.59</v>
      </c>
      <c r="F23" s="15">
        <f t="shared" si="3"/>
        <v>280753.59000000003</v>
      </c>
      <c r="G23" s="15">
        <v>0</v>
      </c>
      <c r="H23" s="15">
        <v>0</v>
      </c>
      <c r="I23" s="15">
        <v>0</v>
      </c>
      <c r="J23" s="15">
        <v>0</v>
      </c>
      <c r="K23" s="15">
        <f t="shared" si="1"/>
        <v>280753.59000000003</v>
      </c>
    </row>
    <row r="24" spans="2:11" ht="15" x14ac:dyDescent="0.25">
      <c r="B24" s="13"/>
      <c r="C24" t="s">
        <v>31</v>
      </c>
      <c r="D24" s="15">
        <v>1031398</v>
      </c>
      <c r="E24" s="15">
        <v>266732.74</v>
      </c>
      <c r="F24" s="15">
        <f t="shared" si="3"/>
        <v>1298130.74</v>
      </c>
      <c r="G24" s="15">
        <v>17982.79</v>
      </c>
      <c r="H24" s="15">
        <v>17982.79</v>
      </c>
      <c r="I24" s="15">
        <v>17982.79</v>
      </c>
      <c r="J24" s="15">
        <v>17982.79</v>
      </c>
      <c r="K24" s="15">
        <f t="shared" si="1"/>
        <v>1280147.95</v>
      </c>
    </row>
    <row r="25" spans="2:11" x14ac:dyDescent="0.2">
      <c r="B25" s="10" t="s">
        <v>32</v>
      </c>
      <c r="C25" s="11"/>
      <c r="D25" s="12">
        <f>+D26+D27+D28+D29+D30+D31+D32+D33+D34</f>
        <v>30569986.540000003</v>
      </c>
      <c r="E25" s="12">
        <f t="shared" ref="E25:K25" si="4">+E26+E27+E28+E29+E30+E31+E32+E33+E34</f>
        <v>6214892.9400000004</v>
      </c>
      <c r="F25" s="12">
        <f t="shared" si="4"/>
        <v>36784879.480000004</v>
      </c>
      <c r="G25" s="12">
        <f t="shared" si="4"/>
        <v>3979182.37</v>
      </c>
      <c r="H25" s="12">
        <f t="shared" si="4"/>
        <v>4005422.21</v>
      </c>
      <c r="I25" s="12">
        <f t="shared" si="4"/>
        <v>4005422.21</v>
      </c>
      <c r="J25" s="12">
        <f t="shared" si="4"/>
        <v>4005422.21</v>
      </c>
      <c r="K25" s="12">
        <f t="shared" si="4"/>
        <v>32779457.269999996</v>
      </c>
    </row>
    <row r="26" spans="2:11" ht="15" x14ac:dyDescent="0.25">
      <c r="B26" s="17"/>
      <c r="C26" t="s">
        <v>33</v>
      </c>
      <c r="D26" s="15">
        <v>4144938.16</v>
      </c>
      <c r="E26" s="15">
        <v>634014.28</v>
      </c>
      <c r="F26" s="15">
        <f t="shared" si="3"/>
        <v>4778952.4400000004</v>
      </c>
      <c r="G26" s="15">
        <v>1136023.1299999999</v>
      </c>
      <c r="H26" s="15">
        <v>1136023.1299999999</v>
      </c>
      <c r="I26" s="15">
        <v>1136023.1299999999</v>
      </c>
      <c r="J26" s="15">
        <v>1136023.1299999999</v>
      </c>
      <c r="K26" s="15">
        <f t="shared" si="1"/>
        <v>3642929.3100000005</v>
      </c>
    </row>
    <row r="27" spans="2:11" ht="15" x14ac:dyDescent="0.25">
      <c r="B27" s="17"/>
      <c r="C27" t="s">
        <v>34</v>
      </c>
      <c r="D27" s="15">
        <v>2711582.4</v>
      </c>
      <c r="E27" s="15">
        <v>13044</v>
      </c>
      <c r="F27" s="15">
        <f t="shared" si="3"/>
        <v>2724626.4</v>
      </c>
      <c r="G27" s="15">
        <v>88150.080000000002</v>
      </c>
      <c r="H27" s="15">
        <v>88150.080000000002</v>
      </c>
      <c r="I27" s="15">
        <v>88150.080000000002</v>
      </c>
      <c r="J27" s="15">
        <v>88150.080000000002</v>
      </c>
      <c r="K27" s="15">
        <f t="shared" si="1"/>
        <v>2636476.3199999998</v>
      </c>
    </row>
    <row r="28" spans="2:11" ht="15" x14ac:dyDescent="0.25">
      <c r="B28" s="17"/>
      <c r="C28" t="s">
        <v>35</v>
      </c>
      <c r="D28" s="15">
        <v>7366287</v>
      </c>
      <c r="E28" s="15">
        <v>1198863.01</v>
      </c>
      <c r="F28" s="15">
        <f t="shared" si="3"/>
        <v>8565150.0099999998</v>
      </c>
      <c r="G28" s="15">
        <v>936074.96</v>
      </c>
      <c r="H28" s="15">
        <v>936074.96</v>
      </c>
      <c r="I28" s="15">
        <v>936074.96</v>
      </c>
      <c r="J28" s="15">
        <v>936074.96</v>
      </c>
      <c r="K28" s="15">
        <f t="shared" si="1"/>
        <v>7629075.0499999998</v>
      </c>
    </row>
    <row r="29" spans="2:11" ht="15" x14ac:dyDescent="0.25">
      <c r="B29" s="17"/>
      <c r="C29" t="s">
        <v>36</v>
      </c>
      <c r="D29" s="15">
        <v>858125</v>
      </c>
      <c r="E29" s="15">
        <v>323112</v>
      </c>
      <c r="F29" s="15">
        <f t="shared" si="3"/>
        <v>1181237</v>
      </c>
      <c r="G29" s="15">
        <v>86197.89</v>
      </c>
      <c r="H29" s="15">
        <v>86197.89</v>
      </c>
      <c r="I29" s="15">
        <v>86197.89</v>
      </c>
      <c r="J29" s="15">
        <v>86197.89</v>
      </c>
      <c r="K29" s="15">
        <f t="shared" si="1"/>
        <v>1095039.1100000001</v>
      </c>
    </row>
    <row r="30" spans="2:11" ht="15" x14ac:dyDescent="0.25">
      <c r="B30" s="17"/>
      <c r="C30" t="s">
        <v>37</v>
      </c>
      <c r="D30" s="15">
        <v>6273374</v>
      </c>
      <c r="E30" s="15">
        <v>2695747.7</v>
      </c>
      <c r="F30" s="15">
        <f t="shared" si="3"/>
        <v>8969121.6999999993</v>
      </c>
      <c r="G30" s="15">
        <v>903825.87</v>
      </c>
      <c r="H30" s="15">
        <v>922905.71</v>
      </c>
      <c r="I30" s="15">
        <v>922905.71</v>
      </c>
      <c r="J30" s="15">
        <v>922905.71</v>
      </c>
      <c r="K30" s="15">
        <f t="shared" si="1"/>
        <v>8046215.9899999993</v>
      </c>
    </row>
    <row r="31" spans="2:11" ht="15" x14ac:dyDescent="0.25">
      <c r="B31" s="17"/>
      <c r="C31" t="s">
        <v>38</v>
      </c>
      <c r="D31" s="15">
        <v>699137.16</v>
      </c>
      <c r="E31" s="15">
        <v>0</v>
      </c>
      <c r="F31" s="15">
        <f t="shared" si="3"/>
        <v>699137.16</v>
      </c>
      <c r="G31" s="15">
        <v>0</v>
      </c>
      <c r="H31" s="15">
        <v>0</v>
      </c>
      <c r="I31" s="15">
        <v>0</v>
      </c>
      <c r="J31" s="15">
        <v>0</v>
      </c>
      <c r="K31" s="15">
        <f t="shared" si="1"/>
        <v>699137.16</v>
      </c>
    </row>
    <row r="32" spans="2:11" ht="15" x14ac:dyDescent="0.25">
      <c r="B32" s="17"/>
      <c r="C32" t="s">
        <v>39</v>
      </c>
      <c r="D32" s="15">
        <v>2163389.88</v>
      </c>
      <c r="E32" s="15">
        <v>837328.72</v>
      </c>
      <c r="F32" s="15">
        <f>+D32+E32</f>
        <v>3000718.5999999996</v>
      </c>
      <c r="G32" s="15">
        <v>100022.86</v>
      </c>
      <c r="H32" s="15">
        <v>107182.86</v>
      </c>
      <c r="I32" s="15">
        <v>107182.86</v>
      </c>
      <c r="J32" s="15">
        <v>107182.86</v>
      </c>
      <c r="K32" s="15">
        <f t="shared" si="1"/>
        <v>2893535.7399999998</v>
      </c>
    </row>
    <row r="33" spans="2:11" ht="15" x14ac:dyDescent="0.25">
      <c r="B33" s="17"/>
      <c r="C33" t="s">
        <v>40</v>
      </c>
      <c r="D33" s="15">
        <v>2629224</v>
      </c>
      <c r="E33" s="15">
        <v>55030.98</v>
      </c>
      <c r="F33" s="15">
        <f>+D33+E33</f>
        <v>2684254.98</v>
      </c>
      <c r="G33" s="15">
        <v>33281.31</v>
      </c>
      <c r="H33" s="15">
        <v>33281.31</v>
      </c>
      <c r="I33" s="15">
        <v>33281.31</v>
      </c>
      <c r="J33" s="15">
        <v>33281.31</v>
      </c>
      <c r="K33" s="15">
        <f t="shared" si="1"/>
        <v>2650973.67</v>
      </c>
    </row>
    <row r="34" spans="2:11" ht="15" x14ac:dyDescent="0.25">
      <c r="B34" s="17"/>
      <c r="C34" t="s">
        <v>41</v>
      </c>
      <c r="D34" s="15">
        <v>3723928.94</v>
      </c>
      <c r="E34" s="15">
        <v>457752.25</v>
      </c>
      <c r="F34" s="15">
        <f>+D34+E34</f>
        <v>4181681.19</v>
      </c>
      <c r="G34" s="15">
        <v>695606.27</v>
      </c>
      <c r="H34" s="15">
        <v>695606.27</v>
      </c>
      <c r="I34" s="15">
        <v>695606.27</v>
      </c>
      <c r="J34" s="15">
        <v>695606.27</v>
      </c>
      <c r="K34" s="15">
        <f t="shared" si="1"/>
        <v>3486074.92</v>
      </c>
    </row>
    <row r="35" spans="2:11" x14ac:dyDescent="0.2">
      <c r="B35" s="10" t="s">
        <v>42</v>
      </c>
      <c r="C35" s="11"/>
      <c r="D35" s="12">
        <f>+D36+D37</f>
        <v>2743900</v>
      </c>
      <c r="E35" s="12">
        <f t="shared" ref="E35:K35" si="5">+E36+E37</f>
        <v>2945051.18</v>
      </c>
      <c r="F35" s="12">
        <f t="shared" si="5"/>
        <v>5688951.1799999997</v>
      </c>
      <c r="G35" s="12">
        <f t="shared" si="5"/>
        <v>858326.3</v>
      </c>
      <c r="H35" s="12">
        <f t="shared" si="5"/>
        <v>858326.3</v>
      </c>
      <c r="I35" s="12">
        <f t="shared" si="5"/>
        <v>858326.3</v>
      </c>
      <c r="J35" s="12">
        <f t="shared" si="5"/>
        <v>858326.3</v>
      </c>
      <c r="K35" s="12">
        <f t="shared" si="5"/>
        <v>4823624.88</v>
      </c>
    </row>
    <row r="36" spans="2:11" ht="15" x14ac:dyDescent="0.25">
      <c r="B36" s="13"/>
      <c r="C36" t="s">
        <v>43</v>
      </c>
      <c r="D36" s="15">
        <v>0</v>
      </c>
      <c r="E36" s="15">
        <v>7000</v>
      </c>
      <c r="F36" s="15">
        <f>+D36+E36</f>
        <v>7000</v>
      </c>
      <c r="G36" s="15">
        <v>0</v>
      </c>
      <c r="H36" s="15">
        <v>0</v>
      </c>
      <c r="I36" s="15">
        <v>0</v>
      </c>
      <c r="J36" s="15">
        <v>0</v>
      </c>
      <c r="K36" s="15"/>
    </row>
    <row r="37" spans="2:11" ht="15" x14ac:dyDescent="0.25">
      <c r="B37" s="17"/>
      <c r="C37" t="s">
        <v>44</v>
      </c>
      <c r="D37" s="15">
        <v>2743900</v>
      </c>
      <c r="E37" s="15">
        <v>2938051.18</v>
      </c>
      <c r="F37" s="15">
        <f>+D37+E37</f>
        <v>5681951.1799999997</v>
      </c>
      <c r="G37" s="15">
        <v>858326.3</v>
      </c>
      <c r="H37" s="15">
        <v>858326.3</v>
      </c>
      <c r="I37" s="15">
        <v>858326.3</v>
      </c>
      <c r="J37" s="15">
        <v>858326.3</v>
      </c>
      <c r="K37" s="15">
        <f t="shared" si="1"/>
        <v>4823624.88</v>
      </c>
    </row>
    <row r="38" spans="2:11" x14ac:dyDescent="0.2">
      <c r="B38" s="10" t="s">
        <v>45</v>
      </c>
      <c r="C38" s="11"/>
      <c r="D38" s="12">
        <f>+D39+D40+D41+D42+D43</f>
        <v>3770182</v>
      </c>
      <c r="E38" s="12">
        <f>+E39+E40+E41+E42+E43+E44</f>
        <v>6582006.8799999999</v>
      </c>
      <c r="F38" s="12">
        <f>+F39+F40+F41+F42+F43+F44</f>
        <v>10352188.879999999</v>
      </c>
      <c r="G38" s="12">
        <f>+G39+G40+G41+G42+G43+G44</f>
        <v>1455079.19</v>
      </c>
      <c r="H38" s="12">
        <f>+H39+H40+H41+H42+H43</f>
        <v>1455079.19</v>
      </c>
      <c r="I38" s="12">
        <f>+I39+I40+I41+I42+I43</f>
        <v>1455079.19</v>
      </c>
      <c r="J38" s="12">
        <f>+J39+J40+J41+J42+J43</f>
        <v>1455079.19</v>
      </c>
      <c r="K38" s="12">
        <f>+K39+K40+K41+K42+K43+K44</f>
        <v>8897109.6899999995</v>
      </c>
    </row>
    <row r="39" spans="2:11" ht="15" x14ac:dyDescent="0.25">
      <c r="B39" s="17"/>
      <c r="C39" t="s">
        <v>46</v>
      </c>
      <c r="D39" s="15">
        <v>1356485</v>
      </c>
      <c r="E39" s="15">
        <v>3023411.19</v>
      </c>
      <c r="F39" s="15">
        <f t="shared" ref="F39:F44" si="6">+D39+E39</f>
        <v>4379896.1899999995</v>
      </c>
      <c r="G39" s="15">
        <v>496571.89</v>
      </c>
      <c r="H39" s="15">
        <v>496571.89</v>
      </c>
      <c r="I39" s="15">
        <v>496571.89</v>
      </c>
      <c r="J39" s="15">
        <v>496571.89</v>
      </c>
      <c r="K39" s="15">
        <f t="shared" ref="K39:K44" si="7">+F39-H39</f>
        <v>3883324.2999999993</v>
      </c>
    </row>
    <row r="40" spans="2:11" ht="15" x14ac:dyDescent="0.25">
      <c r="B40" s="17"/>
      <c r="C40" t="s">
        <v>47</v>
      </c>
      <c r="D40" s="15">
        <v>359000</v>
      </c>
      <c r="E40" s="15">
        <v>180211.74</v>
      </c>
      <c r="F40" s="15">
        <f t="shared" si="6"/>
        <v>539211.74</v>
      </c>
      <c r="G40" s="15">
        <v>0</v>
      </c>
      <c r="H40" s="15">
        <v>0</v>
      </c>
      <c r="I40" s="15">
        <v>0</v>
      </c>
      <c r="J40" s="15">
        <v>0</v>
      </c>
      <c r="K40" s="15">
        <f t="shared" si="7"/>
        <v>539211.74</v>
      </c>
    </row>
    <row r="41" spans="2:11" ht="15" x14ac:dyDescent="0.25">
      <c r="B41" s="17"/>
      <c r="C41" t="s">
        <v>48</v>
      </c>
      <c r="D41" s="15">
        <v>800000</v>
      </c>
      <c r="E41" s="15">
        <v>630834.91</v>
      </c>
      <c r="F41" s="15">
        <f t="shared" si="6"/>
        <v>1430834.9100000001</v>
      </c>
      <c r="G41" s="15">
        <v>5909.5</v>
      </c>
      <c r="H41" s="15">
        <v>5909.5</v>
      </c>
      <c r="I41" s="15">
        <v>5909.5</v>
      </c>
      <c r="J41" s="15">
        <v>5909.5</v>
      </c>
      <c r="K41" s="15">
        <f t="shared" si="7"/>
        <v>1424925.4100000001</v>
      </c>
    </row>
    <row r="42" spans="2:11" ht="15" x14ac:dyDescent="0.25">
      <c r="B42" s="17"/>
      <c r="C42" t="s">
        <v>49</v>
      </c>
      <c r="D42" s="15">
        <v>430000</v>
      </c>
      <c r="E42" s="15">
        <v>0</v>
      </c>
      <c r="F42" s="15">
        <f t="shared" si="6"/>
        <v>430000</v>
      </c>
      <c r="G42" s="15">
        <v>0</v>
      </c>
      <c r="H42" s="15">
        <v>0</v>
      </c>
      <c r="I42" s="15">
        <v>0</v>
      </c>
      <c r="J42" s="15">
        <v>0</v>
      </c>
      <c r="K42" s="15">
        <f t="shared" si="7"/>
        <v>430000</v>
      </c>
    </row>
    <row r="43" spans="2:11" ht="15" x14ac:dyDescent="0.25">
      <c r="B43" s="17"/>
      <c r="C43" t="s">
        <v>50</v>
      </c>
      <c r="D43" s="15">
        <v>824697</v>
      </c>
      <c r="E43" s="15">
        <v>2667549.04</v>
      </c>
      <c r="F43" s="15">
        <f t="shared" si="6"/>
        <v>3492246.04</v>
      </c>
      <c r="G43" s="15">
        <v>952597.8</v>
      </c>
      <c r="H43" s="15">
        <v>952597.8</v>
      </c>
      <c r="I43" s="15">
        <v>952597.8</v>
      </c>
      <c r="J43" s="15">
        <v>952597.8</v>
      </c>
      <c r="K43" s="15">
        <f t="shared" si="7"/>
        <v>2539648.2400000002</v>
      </c>
    </row>
    <row r="44" spans="2:11" ht="15" x14ac:dyDescent="0.25">
      <c r="B44" s="17"/>
      <c r="C44" t="s">
        <v>51</v>
      </c>
      <c r="D44" s="15">
        <v>0</v>
      </c>
      <c r="E44" s="15">
        <v>80000</v>
      </c>
      <c r="F44" s="15">
        <f t="shared" si="6"/>
        <v>80000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7"/>
        <v>80000</v>
      </c>
    </row>
    <row r="45" spans="2:11" x14ac:dyDescent="0.2">
      <c r="B45" s="10" t="s">
        <v>52</v>
      </c>
      <c r="C45" s="11"/>
      <c r="D45" s="12">
        <f>+D46</f>
        <v>0</v>
      </c>
      <c r="E45" s="12">
        <f t="shared" ref="E45:K45" si="8">+E46</f>
        <v>11931007.720000001</v>
      </c>
      <c r="F45" s="12">
        <f t="shared" si="8"/>
        <v>11931007.720000001</v>
      </c>
      <c r="G45" s="12">
        <f t="shared" si="8"/>
        <v>2568796.71</v>
      </c>
      <c r="H45" s="12">
        <f t="shared" si="8"/>
        <v>2568796.71</v>
      </c>
      <c r="I45" s="12">
        <f t="shared" si="8"/>
        <v>2568796.71</v>
      </c>
      <c r="J45" s="12">
        <f t="shared" si="8"/>
        <v>2568796.71</v>
      </c>
      <c r="K45" s="12">
        <f t="shared" si="8"/>
        <v>9362211.0100000016</v>
      </c>
    </row>
    <row r="46" spans="2:11" ht="15" x14ac:dyDescent="0.25">
      <c r="B46" s="17"/>
      <c r="C46" t="s">
        <v>53</v>
      </c>
      <c r="D46" s="15">
        <v>0</v>
      </c>
      <c r="E46" s="15">
        <v>11931007.720000001</v>
      </c>
      <c r="F46" s="15">
        <f>+D46+E46</f>
        <v>11931007.720000001</v>
      </c>
      <c r="G46" s="15">
        <v>2568796.71</v>
      </c>
      <c r="H46" s="15">
        <v>2568796.71</v>
      </c>
      <c r="I46" s="15">
        <v>2568796.71</v>
      </c>
      <c r="J46" s="15">
        <v>2568796.71</v>
      </c>
      <c r="K46" s="15">
        <f>+F46-H46</f>
        <v>9362211.0100000016</v>
      </c>
    </row>
    <row r="47" spans="2:11" x14ac:dyDescent="0.2">
      <c r="B47" s="10" t="s">
        <v>54</v>
      </c>
      <c r="C47" s="11"/>
      <c r="D47" s="12">
        <f>+D48</f>
        <v>0</v>
      </c>
      <c r="E47" s="12">
        <f t="shared" ref="E47:K47" si="9">+E48</f>
        <v>128557.66</v>
      </c>
      <c r="F47" s="12">
        <f t="shared" si="9"/>
        <v>128557.66</v>
      </c>
      <c r="G47" s="12">
        <f t="shared" si="9"/>
        <v>0</v>
      </c>
      <c r="H47" s="12">
        <f t="shared" si="9"/>
        <v>0</v>
      </c>
      <c r="I47" s="12">
        <f t="shared" si="9"/>
        <v>0</v>
      </c>
      <c r="J47" s="12">
        <f t="shared" si="9"/>
        <v>0</v>
      </c>
      <c r="K47" s="12">
        <f t="shared" si="9"/>
        <v>128557.66</v>
      </c>
    </row>
    <row r="48" spans="2:11" ht="15" x14ac:dyDescent="0.25">
      <c r="B48" s="17"/>
      <c r="C48" t="s">
        <v>55</v>
      </c>
      <c r="D48" s="15">
        <v>0</v>
      </c>
      <c r="E48" s="15">
        <v>128557.66</v>
      </c>
      <c r="F48" s="15">
        <f>+D48+E48</f>
        <v>128557.66</v>
      </c>
      <c r="G48" s="15">
        <v>0</v>
      </c>
      <c r="H48" s="15">
        <v>0</v>
      </c>
      <c r="I48" s="15">
        <v>0</v>
      </c>
      <c r="J48" s="15">
        <v>0</v>
      </c>
      <c r="K48" s="15">
        <f>+F48-H48</f>
        <v>128557.66</v>
      </c>
    </row>
    <row r="49" spans="1:12" s="22" customFormat="1" x14ac:dyDescent="0.2">
      <c r="A49" s="18"/>
      <c r="B49" s="19"/>
      <c r="C49" s="20" t="s">
        <v>56</v>
      </c>
      <c r="D49" s="21">
        <f>+D10+D16+D25+D35+D38</f>
        <v>114760466.53999999</v>
      </c>
      <c r="E49" s="21">
        <f>+E10+E16+E25+E35+E38+E45+E47</f>
        <v>82843652.769999996</v>
      </c>
      <c r="F49" s="21">
        <f t="shared" ref="F49:K49" si="10">+F10+F16+F25+F35+F38+F45+F47</f>
        <v>197604119.31</v>
      </c>
      <c r="G49" s="21">
        <f t="shared" si="10"/>
        <v>38993143.969999991</v>
      </c>
      <c r="H49" s="21">
        <f t="shared" si="10"/>
        <v>39020983.809999995</v>
      </c>
      <c r="I49" s="21">
        <f t="shared" si="10"/>
        <v>39020983.809999995</v>
      </c>
      <c r="J49" s="21">
        <f t="shared" si="10"/>
        <v>39020983.809999995</v>
      </c>
      <c r="K49" s="21">
        <f t="shared" si="10"/>
        <v>158576135.49999997</v>
      </c>
      <c r="L49" s="18"/>
    </row>
    <row r="50" spans="1:12" ht="15" x14ac:dyDescent="0.25">
      <c r="D50" s="16"/>
      <c r="E50" s="16"/>
      <c r="F50" s="16"/>
      <c r="G50" s="16"/>
      <c r="H50" s="16"/>
      <c r="I50" s="16"/>
      <c r="J50" s="16"/>
      <c r="K50" s="16"/>
    </row>
    <row r="51" spans="1:12" x14ac:dyDescent="0.2">
      <c r="B51" s="23" t="s">
        <v>57</v>
      </c>
      <c r="F51" s="24"/>
      <c r="G51" s="24"/>
      <c r="H51" s="24"/>
      <c r="I51" s="24"/>
      <c r="J51" s="24"/>
      <c r="K51" s="24"/>
    </row>
    <row r="52" spans="1:12" x14ac:dyDescent="0.2">
      <c r="C52" s="25"/>
      <c r="D52" s="25"/>
      <c r="E52" s="25"/>
      <c r="F52" s="25"/>
      <c r="G52" s="25"/>
      <c r="H52" s="25"/>
      <c r="I52" s="25"/>
      <c r="J52" s="25"/>
      <c r="K52" s="25"/>
    </row>
    <row r="53" spans="1:12" x14ac:dyDescent="0.2">
      <c r="C53" s="25"/>
      <c r="D53" s="29"/>
      <c r="E53" s="29"/>
      <c r="F53" s="29"/>
      <c r="G53" s="29"/>
      <c r="H53" s="29"/>
      <c r="I53" s="29"/>
      <c r="J53" s="29"/>
      <c r="K53" s="29"/>
    </row>
    <row r="54" spans="1:12" x14ac:dyDescent="0.2">
      <c r="C54" s="25"/>
      <c r="D54" s="25"/>
      <c r="E54" s="25"/>
      <c r="F54" s="25"/>
      <c r="G54" s="25"/>
      <c r="H54" s="25"/>
      <c r="I54" s="25"/>
      <c r="J54" s="25"/>
      <c r="K54" s="25"/>
    </row>
    <row r="55" spans="1:12" x14ac:dyDescent="0.2">
      <c r="C55" s="26"/>
      <c r="D55" s="25"/>
      <c r="E55" s="25"/>
      <c r="F55" s="27"/>
      <c r="G55" s="27"/>
      <c r="H55" s="28"/>
      <c r="I55" s="28"/>
      <c r="J55" s="27"/>
      <c r="K55" s="27"/>
    </row>
    <row r="56" spans="1:12" ht="15" customHeight="1" x14ac:dyDescent="0.2">
      <c r="C56" s="26"/>
      <c r="D56" s="25"/>
      <c r="E56" s="25"/>
      <c r="F56" s="27"/>
      <c r="G56" s="28"/>
      <c r="H56" s="28"/>
      <c r="I56" s="28"/>
      <c r="J56" s="28"/>
      <c r="K56" s="27"/>
    </row>
    <row r="57" spans="1:12" x14ac:dyDescent="0.2">
      <c r="C57" s="25"/>
      <c r="D57" s="25"/>
      <c r="E57" s="25"/>
      <c r="F57" s="25"/>
      <c r="G57" s="25"/>
      <c r="H57" s="25"/>
      <c r="I57" s="25"/>
      <c r="J57" s="25"/>
      <c r="K57" s="25"/>
    </row>
    <row r="58" spans="1:12" x14ac:dyDescent="0.2">
      <c r="C58" s="25"/>
      <c r="D58" s="25"/>
      <c r="E58" s="25"/>
      <c r="F58" s="25"/>
      <c r="G58" s="25"/>
      <c r="H58" s="25"/>
      <c r="I58" s="25"/>
      <c r="J58" s="25"/>
      <c r="K58" s="25"/>
    </row>
    <row r="59" spans="1:12" x14ac:dyDescent="0.2">
      <c r="C59" s="25"/>
      <c r="D59" s="25"/>
      <c r="E59" s="25"/>
      <c r="F59" s="25"/>
      <c r="G59" s="25"/>
      <c r="H59" s="25"/>
      <c r="I59" s="25"/>
      <c r="J59" s="25"/>
      <c r="K59" s="25"/>
    </row>
  </sheetData>
  <mergeCells count="15">
    <mergeCell ref="B47:C47"/>
    <mergeCell ref="H55:I55"/>
    <mergeCell ref="G56:J56"/>
    <mergeCell ref="B10:C10"/>
    <mergeCell ref="B16:C16"/>
    <mergeCell ref="B25:C25"/>
    <mergeCell ref="B35:C35"/>
    <mergeCell ref="B38:C38"/>
    <mergeCell ref="B45:C4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2018-01-16T16:14:11Z</dcterms:created>
  <dcterms:modified xsi:type="dcterms:W3CDTF">2018-01-16T16:15:13Z</dcterms:modified>
</cp:coreProperties>
</file>