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D60" i="1"/>
  <c r="I60" i="1" s="1"/>
  <c r="I59" i="1" s="1"/>
  <c r="H59" i="1"/>
  <c r="G59" i="1"/>
  <c r="E59" i="1"/>
  <c r="I58" i="1"/>
  <c r="I57" i="1"/>
  <c r="F57" i="1"/>
  <c r="D56" i="1"/>
  <c r="I56" i="1" s="1"/>
  <c r="I55" i="1"/>
  <c r="I54" i="1"/>
  <c r="I53" i="1"/>
  <c r="F53" i="1"/>
  <c r="I52" i="1"/>
  <c r="F52" i="1"/>
  <c r="H51" i="1"/>
  <c r="I51" i="1" s="1"/>
  <c r="G51" i="1"/>
  <c r="E51" i="1"/>
  <c r="D51" i="1"/>
  <c r="F51" i="1" s="1"/>
  <c r="I50" i="1"/>
  <c r="I49" i="1"/>
  <c r="F49" i="1"/>
  <c r="H48" i="1"/>
  <c r="I48" i="1" s="1"/>
  <c r="G48" i="1"/>
  <c r="E48" i="1"/>
  <c r="D48" i="1"/>
  <c r="F48" i="1" s="1"/>
  <c r="I47" i="1"/>
  <c r="I46" i="1"/>
  <c r="F46" i="1"/>
  <c r="I45" i="1"/>
  <c r="F45" i="1"/>
  <c r="I44" i="1"/>
  <c r="F44" i="1"/>
  <c r="I43" i="1"/>
  <c r="H43" i="1"/>
  <c r="G43" i="1"/>
  <c r="E43" i="1"/>
  <c r="F43" i="1" s="1"/>
  <c r="D43" i="1"/>
  <c r="I42" i="1"/>
  <c r="F42" i="1"/>
  <c r="I41" i="1"/>
  <c r="F41" i="1"/>
  <c r="H40" i="1"/>
  <c r="H35" i="1" s="1"/>
  <c r="G40" i="1"/>
  <c r="G64" i="1" s="1"/>
  <c r="E40" i="1"/>
  <c r="E64" i="1" s="1"/>
  <c r="D40" i="1"/>
  <c r="F40" i="1" s="1"/>
  <c r="I39" i="1"/>
  <c r="F39" i="1"/>
  <c r="I38" i="1"/>
  <c r="F38" i="1"/>
  <c r="I37" i="1"/>
  <c r="F37" i="1"/>
  <c r="I36" i="1"/>
  <c r="F36" i="1"/>
  <c r="E35" i="1"/>
  <c r="F28" i="1"/>
  <c r="I27" i="1"/>
  <c r="F27" i="1"/>
  <c r="I26" i="1"/>
  <c r="F26" i="1"/>
  <c r="I25" i="1"/>
  <c r="F25" i="1"/>
  <c r="I24" i="1"/>
  <c r="H24" i="1"/>
  <c r="H28" i="1" s="1"/>
  <c r="G24" i="1"/>
  <c r="F24" i="1"/>
  <c r="E24" i="1"/>
  <c r="E28" i="1" s="1"/>
  <c r="D24" i="1"/>
  <c r="D28" i="1" s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H15" i="1"/>
  <c r="I15" i="1" s="1"/>
  <c r="G15" i="1"/>
  <c r="G28" i="1" s="1"/>
  <c r="F15" i="1"/>
  <c r="E15" i="1"/>
  <c r="D15" i="1"/>
  <c r="I14" i="1"/>
  <c r="F14" i="1"/>
  <c r="I13" i="1"/>
  <c r="F13" i="1"/>
  <c r="I12" i="1"/>
  <c r="F12" i="1"/>
  <c r="I11" i="1"/>
  <c r="F11" i="1"/>
  <c r="I65" i="1" l="1"/>
  <c r="I28" i="1"/>
  <c r="I29" i="1"/>
  <c r="G35" i="1"/>
  <c r="I40" i="1"/>
  <c r="I35" i="1" s="1"/>
  <c r="F56" i="1"/>
  <c r="F60" i="1"/>
  <c r="F59" i="1" s="1"/>
  <c r="F64" i="1" s="1"/>
  <c r="H64" i="1"/>
  <c r="D35" i="1"/>
  <c r="D64" i="1" s="1"/>
  <c r="D59" i="1"/>
  <c r="I64" i="1" l="1"/>
  <c r="F35" i="1"/>
</calcChain>
</file>

<file path=xl/comments1.xml><?xml version="1.0" encoding="utf-8"?>
<comments xmlns="http://schemas.openxmlformats.org/spreadsheetml/2006/main">
  <authors>
    <author>DGCG</author>
  </authors>
  <commentList>
    <comment ref="G6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<sst xmlns="http://schemas.openxmlformats.org/spreadsheetml/2006/main" count="80" uniqueCount="46">
  <si>
    <t>ESTADO ANALÍTICO DE INGRESOS</t>
  </si>
  <si>
    <t>POR FUENTE DE FINANCIAMIENTO Y FUENTE DE FINANCIAMIENTO/RUBRO</t>
  </si>
  <si>
    <t>Del 1 de Enero al 30 de septiembre de 2016</t>
  </si>
  <si>
    <t xml:space="preserve">Ente Público:      </t>
  </si>
  <si>
    <t>INSTITUTO TECNOLÓGICO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</si>
  <si>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</si>
  <si>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</si>
  <si>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</si>
  <si>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</si>
  <si>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</si>
  <si>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</si>
  <si>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</si>
  <si>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</si>
  <si>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</si>
  <si>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</si>
  <si>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</si>
  <si>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</si>
  <si>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</si>
  <si>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</si>
  <si>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</si>
  <si>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</si>
  <si>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</si>
  <si>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</si>
  <si>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</si>
  <si>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</si>
  <si>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</si>
  <si>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</si>
  <si>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</si>
  <si>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</si>
  <si>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</si>
  <si>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</si>
  <si>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</si>
  <si>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</si>
  <si>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</si>
  <si>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</si>
  <si>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</si>
  <si>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</si>
  <si>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No Comprendidos en las fracciones de la Ley de Ingresos causadas</t>
  </si>
  <si>
    <t>en ejercicios fiscales anteriores pendiente de liquidación o pago</t>
  </si>
  <si>
    <t>Ingresos de Organismos y Empresas</t>
  </si>
  <si>
    <t>Trasferencias, Asignaciones, Subsidios y Otras Ayudas</t>
  </si>
  <si>
    <t>Ingresos derivados de financiamiento</t>
  </si>
  <si>
    <t>Ingresos Derivados de Financiamiento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</si>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</sst>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0" xfId="2" applyFont="1" applyFill="1" applyBorder="1"/>
    <xf numFmtId="0" fontId="4" fillId="3" borderId="0" xfId="0" applyFont="1" applyFill="1" applyBorder="1"/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3" fillId="3" borderId="0" xfId="2" applyFont="1" applyFill="1"/>
    <xf numFmtId="37" fontId="2" fillId="2" borderId="2" xfId="2" applyNumberFormat="1" applyFont="1" applyFill="1" applyBorder="1" applyAlignment="1">
      <alignment horizontal="center" vertical="center"/>
    </xf>
    <xf numFmtId="37" fontId="2" fillId="2" borderId="2" xfId="2" applyNumberFormat="1" applyFont="1" applyFill="1" applyBorder="1" applyAlignment="1">
      <alignment horizontal="center" vertical="center" wrapText="1"/>
    </xf>
    <xf numFmtId="37" fontId="2" fillId="2" borderId="2" xfId="2" applyNumberFormat="1" applyFont="1" applyFill="1" applyBorder="1" applyAlignment="1">
      <alignment horizontal="center" vertical="center"/>
    </xf>
    <xf numFmtId="37" fontId="2" fillId="2" borderId="2" xfId="2" applyNumberFormat="1" applyFont="1" applyFill="1" applyBorder="1" applyAlignment="1">
      <alignment horizontal="center" wrapText="1"/>
    </xf>
    <xf numFmtId="0" fontId="5" fillId="3" borderId="3" xfId="2" applyFont="1" applyFill="1" applyBorder="1"/>
    <xf numFmtId="0" fontId="5" fillId="3" borderId="4" xfId="2" applyFont="1" applyFill="1" applyBorder="1"/>
    <xf numFmtId="0" fontId="5" fillId="3" borderId="5" xfId="2" applyFont="1" applyFill="1" applyBorder="1"/>
    <xf numFmtId="43" fontId="6" fillId="3" borderId="6" xfId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center" vertical="center"/>
    </xf>
    <xf numFmtId="4" fontId="0" fillId="0" borderId="0" xfId="0" applyNumberFormat="1"/>
    <xf numFmtId="0" fontId="5" fillId="3" borderId="9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wrapText="1"/>
    </xf>
    <xf numFmtId="0" fontId="7" fillId="3" borderId="11" xfId="2" applyFont="1" applyFill="1" applyBorder="1" applyAlignment="1">
      <alignment horizontal="centerContinuous"/>
    </xf>
    <xf numFmtId="0" fontId="7" fillId="3" borderId="12" xfId="2" applyFont="1" applyFill="1" applyBorder="1" applyAlignment="1">
      <alignment horizontal="centerContinuous"/>
    </xf>
    <xf numFmtId="0" fontId="7" fillId="3" borderId="13" xfId="2" applyFont="1" applyFill="1" applyBorder="1" applyAlignment="1">
      <alignment horizontal="left" wrapText="1"/>
    </xf>
    <xf numFmtId="43" fontId="6" fillId="3" borderId="14" xfId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vertical="top" wrapText="1"/>
    </xf>
    <xf numFmtId="43" fontId="8" fillId="3" borderId="4" xfId="1" applyFont="1" applyFill="1" applyBorder="1" applyAlignment="1">
      <alignment vertical="top" wrapText="1"/>
    </xf>
    <xf numFmtId="43" fontId="2" fillId="0" borderId="11" xfId="1" applyFont="1" applyBorder="1" applyAlignment="1">
      <alignment horizontal="center" vertical="top" wrapText="1"/>
    </xf>
    <xf numFmtId="43" fontId="2" fillId="0" borderId="13" xfId="1" applyFont="1" applyBorder="1" applyAlignment="1">
      <alignment horizontal="center" vertical="top" wrapText="1"/>
    </xf>
    <xf numFmtId="43" fontId="6" fillId="3" borderId="15" xfId="1" applyFont="1" applyFill="1" applyBorder="1" applyAlignment="1">
      <alignment horizontal="right" vertical="center" wrapText="1"/>
    </xf>
    <xf numFmtId="43" fontId="5" fillId="3" borderId="14" xfId="1" applyFont="1" applyFill="1" applyBorder="1" applyAlignment="1">
      <alignment horizont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3" fontId="9" fillId="3" borderId="6" xfId="1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3" fontId="6" fillId="3" borderId="8" xfId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4" fontId="0" fillId="0" borderId="6" xfId="0" applyNumberFormat="1" applyBorder="1"/>
    <xf numFmtId="0" fontId="7" fillId="3" borderId="7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43" fontId="7" fillId="3" borderId="6" xfId="1" applyFont="1" applyFill="1" applyBorder="1" applyAlignment="1">
      <alignment horizontal="center"/>
    </xf>
    <xf numFmtId="0" fontId="7" fillId="3" borderId="7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43" fontId="6" fillId="3" borderId="7" xfId="1" applyFont="1" applyFill="1" applyBorder="1" applyAlignment="1">
      <alignment vertical="center" wrapText="1"/>
    </xf>
    <xf numFmtId="0" fontId="10" fillId="3" borderId="11" xfId="2" applyFont="1" applyFill="1" applyBorder="1" applyAlignment="1">
      <alignment horizontal="centerContinuous"/>
    </xf>
    <xf numFmtId="0" fontId="10" fillId="3" borderId="12" xfId="2" applyFont="1" applyFill="1" applyBorder="1" applyAlignment="1">
      <alignment horizontal="centerContinuous"/>
    </xf>
    <xf numFmtId="0" fontId="10" fillId="3" borderId="13" xfId="2" applyFont="1" applyFill="1" applyBorder="1" applyAlignment="1">
      <alignment horizontal="left" wrapText="1" indent="1"/>
    </xf>
    <xf numFmtId="43" fontId="11" fillId="3" borderId="2" xfId="1" applyFont="1" applyFill="1" applyBorder="1" applyAlignment="1">
      <alignment vertical="center" wrapText="1"/>
    </xf>
    <xf numFmtId="43" fontId="6" fillId="3" borderId="14" xfId="1" applyFont="1" applyFill="1" applyBorder="1" applyAlignment="1">
      <alignment horizontal="right" vertical="center" wrapText="1"/>
    </xf>
    <xf numFmtId="0" fontId="12" fillId="3" borderId="0" xfId="0" applyFont="1" applyFill="1"/>
    <xf numFmtId="0" fontId="12" fillId="0" borderId="0" xfId="0" applyFont="1"/>
    <xf numFmtId="43" fontId="13" fillId="3" borderId="4" xfId="1" applyFont="1" applyFill="1" applyBorder="1" applyAlignment="1">
      <alignment vertical="top" wrapText="1"/>
    </xf>
    <xf numFmtId="43" fontId="14" fillId="0" borderId="11" xfId="1" applyFont="1" applyBorder="1" applyAlignment="1">
      <alignment horizontal="center" vertical="top" wrapText="1"/>
    </xf>
    <xf numFmtId="43" fontId="14" fillId="0" borderId="13" xfId="1" applyFont="1" applyBorder="1" applyAlignment="1">
      <alignment horizontal="center" vertical="top" wrapText="1"/>
    </xf>
    <xf numFmtId="43" fontId="6" fillId="3" borderId="15" xfId="1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>
      <selection activeCell="J7" sqref="J7"/>
    </sheetView>
  </sheetViews>
  <sheetFormatPr baseColWidth="10" defaultRowHeight="15" x14ac:dyDescent="0.25"/>
  <cols>
    <col min="4" max="4" width="20" customWidth="1"/>
    <col min="5" max="8" width="14.85546875" bestFit="1" customWidth="1"/>
    <col min="9" max="9" width="13.8554687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1" t="s">
        <v>1</v>
      </c>
      <c r="D2" s="1"/>
      <c r="E2" s="1"/>
      <c r="F2" s="1"/>
      <c r="G2" s="1"/>
      <c r="H2" s="1"/>
      <c r="I2" s="1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3"/>
      <c r="B4" s="3"/>
      <c r="C4" s="3"/>
      <c r="D4" s="4"/>
      <c r="E4" s="5"/>
      <c r="F4" s="5"/>
      <c r="G4" s="5"/>
      <c r="H4" s="5"/>
      <c r="I4" s="5"/>
    </row>
    <row r="5" spans="1:9" x14ac:dyDescent="0.25">
      <c r="A5" s="6"/>
      <c r="B5" s="7"/>
      <c r="C5" s="8" t="s">
        <v>3</v>
      </c>
      <c r="D5" s="9" t="s">
        <v>4</v>
      </c>
      <c r="E5" s="9"/>
      <c r="F5" s="10"/>
      <c r="G5" s="10"/>
      <c r="H5" s="10"/>
      <c r="I5" s="11"/>
    </row>
    <row r="6" spans="1:9" x14ac:dyDescent="0.25">
      <c r="A6" s="12"/>
      <c r="B6" s="12"/>
      <c r="C6" s="12"/>
      <c r="D6" s="7"/>
      <c r="E6" s="11"/>
      <c r="F6" s="11"/>
      <c r="G6" s="11"/>
      <c r="H6" s="11"/>
      <c r="I6" s="11"/>
    </row>
    <row r="7" spans="1:9" x14ac:dyDescent="0.25">
      <c r="A7" s="13" t="s">
        <v>5</v>
      </c>
      <c r="B7" s="13"/>
      <c r="C7" s="13"/>
      <c r="D7" s="13" t="s">
        <v>6</v>
      </c>
      <c r="E7" s="13"/>
      <c r="F7" s="13"/>
      <c r="G7" s="13"/>
      <c r="H7" s="13"/>
      <c r="I7" s="14" t="s">
        <v>7</v>
      </c>
    </row>
    <row r="8" spans="1:9" ht="51.75" x14ac:dyDescent="0.25">
      <c r="A8" s="13"/>
      <c r="B8" s="13"/>
      <c r="C8" s="13"/>
      <c r="D8" s="15" t="s">
        <v>8</v>
      </c>
      <c r="E8" s="16" t="s">
        <v>9</v>
      </c>
      <c r="F8" s="15" t="s">
        <v>10</v>
      </c>
      <c r="G8" s="15" t="s">
        <v>11</v>
      </c>
      <c r="H8" s="15" t="s">
        <v>12</v>
      </c>
      <c r="I8" s="14"/>
    </row>
    <row r="9" spans="1:9" x14ac:dyDescent="0.25">
      <c r="A9" s="13"/>
      <c r="B9" s="13"/>
      <c r="C9" s="13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</row>
    <row r="10" spans="1:9" x14ac:dyDescent="0.25">
      <c r="A10" s="17"/>
      <c r="B10" s="18"/>
      <c r="C10" s="19"/>
      <c r="D10" s="20"/>
      <c r="E10" s="20"/>
      <c r="F10" s="20"/>
      <c r="G10" s="20"/>
      <c r="H10" s="20"/>
      <c r="I10" s="20"/>
    </row>
    <row r="11" spans="1:9" x14ac:dyDescent="0.25">
      <c r="A11" s="21" t="s">
        <v>19</v>
      </c>
      <c r="B11" s="22"/>
      <c r="C11" s="23"/>
      <c r="D11" s="20">
        <v>0</v>
      </c>
      <c r="E11" s="20">
        <v>0</v>
      </c>
      <c r="F11" s="20">
        <f>+D11+E11</f>
        <v>0</v>
      </c>
      <c r="G11" s="20">
        <v>0</v>
      </c>
      <c r="H11" s="20">
        <v>0</v>
      </c>
      <c r="I11" s="20">
        <f>+H11-D11</f>
        <v>0</v>
      </c>
    </row>
    <row r="12" spans="1:9" x14ac:dyDescent="0.25">
      <c r="A12" s="21" t="s">
        <v>20</v>
      </c>
      <c r="B12" s="22"/>
      <c r="C12" s="23"/>
      <c r="D12" s="20">
        <v>0</v>
      </c>
      <c r="E12" s="20">
        <v>0</v>
      </c>
      <c r="F12" s="20">
        <f>+D12+E12</f>
        <v>0</v>
      </c>
      <c r="G12" s="20">
        <v>0</v>
      </c>
      <c r="H12" s="20">
        <v>0</v>
      </c>
      <c r="I12" s="20">
        <f>+H12-D12</f>
        <v>0</v>
      </c>
    </row>
    <row r="13" spans="1:9" x14ac:dyDescent="0.25">
      <c r="A13" s="21" t="s">
        <v>21</v>
      </c>
      <c r="B13" s="22"/>
      <c r="C13" s="23"/>
      <c r="D13" s="20">
        <v>0</v>
      </c>
      <c r="E13" s="20">
        <v>0</v>
      </c>
      <c r="F13" s="20">
        <f>+D13+E13</f>
        <v>0</v>
      </c>
      <c r="G13" s="20">
        <v>0</v>
      </c>
      <c r="H13" s="20">
        <v>0</v>
      </c>
      <c r="I13" s="20">
        <f>+H13-D13</f>
        <v>0</v>
      </c>
    </row>
    <row r="14" spans="1:9" x14ac:dyDescent="0.25">
      <c r="A14" s="21" t="s">
        <v>22</v>
      </c>
      <c r="B14" s="22"/>
      <c r="C14" s="23"/>
      <c r="D14" s="20">
        <v>0</v>
      </c>
      <c r="E14" s="20">
        <v>0</v>
      </c>
      <c r="F14" s="20">
        <f t="shared" ref="F14:F27" si="0">+D14+E14</f>
        <v>0</v>
      </c>
      <c r="G14" s="20">
        <v>0</v>
      </c>
      <c r="H14" s="20">
        <v>0</v>
      </c>
      <c r="I14" s="20">
        <f t="shared" ref="I14:I27" si="1">+H14-D14</f>
        <v>0</v>
      </c>
    </row>
    <row r="15" spans="1:9" x14ac:dyDescent="0.25">
      <c r="A15" s="21" t="s">
        <v>23</v>
      </c>
      <c r="B15" s="22"/>
      <c r="C15" s="23"/>
      <c r="D15" s="20">
        <f>+D16+D17</f>
        <v>9047266</v>
      </c>
      <c r="E15" s="20">
        <f>+E16+E17</f>
        <v>18762331.550000001</v>
      </c>
      <c r="F15" s="20">
        <f t="shared" si="0"/>
        <v>27809597.550000001</v>
      </c>
      <c r="G15" s="20">
        <f>+G16+G17</f>
        <v>13465187.720000001</v>
      </c>
      <c r="H15" s="20">
        <f>+H16</f>
        <v>13465187.720000001</v>
      </c>
      <c r="I15" s="20">
        <f t="shared" si="1"/>
        <v>4417921.7200000007</v>
      </c>
    </row>
    <row r="16" spans="1:9" x14ac:dyDescent="0.25">
      <c r="A16" s="24"/>
      <c r="B16" s="22" t="s">
        <v>24</v>
      </c>
      <c r="C16" s="23"/>
      <c r="D16" s="20">
        <v>9047266</v>
      </c>
      <c r="E16" s="20">
        <v>18762331.550000001</v>
      </c>
      <c r="F16" s="20">
        <f>D16+E16</f>
        <v>27809597.550000001</v>
      </c>
      <c r="G16" s="20">
        <v>13465187.720000001</v>
      </c>
      <c r="H16" s="20">
        <v>13465187.720000001</v>
      </c>
      <c r="I16" s="20">
        <f>H16-D16</f>
        <v>4417921.7200000007</v>
      </c>
    </row>
    <row r="17" spans="1:9" x14ac:dyDescent="0.25">
      <c r="A17" s="24"/>
      <c r="B17" s="22" t="s">
        <v>25</v>
      </c>
      <c r="C17" s="23"/>
      <c r="D17" s="20">
        <v>0</v>
      </c>
      <c r="E17" s="20">
        <v>0</v>
      </c>
      <c r="F17" s="20">
        <f t="shared" si="0"/>
        <v>0</v>
      </c>
      <c r="G17" s="20">
        <v>0</v>
      </c>
      <c r="H17" s="20">
        <v>0</v>
      </c>
      <c r="I17" s="20">
        <f t="shared" si="1"/>
        <v>0</v>
      </c>
    </row>
    <row r="18" spans="1:9" x14ac:dyDescent="0.25">
      <c r="A18" s="21" t="s">
        <v>26</v>
      </c>
      <c r="B18" s="22"/>
      <c r="C18" s="23"/>
      <c r="D18" s="20"/>
      <c r="E18" s="20">
        <v>97345791.829999998</v>
      </c>
      <c r="F18" s="20">
        <f t="shared" si="0"/>
        <v>97345791.829999998</v>
      </c>
      <c r="G18" s="20">
        <v>50767630.149999999</v>
      </c>
      <c r="H18" s="20">
        <v>50767630.149999999</v>
      </c>
      <c r="I18" s="20">
        <f t="shared" si="1"/>
        <v>50767630.149999999</v>
      </c>
    </row>
    <row r="19" spans="1:9" x14ac:dyDescent="0.25">
      <c r="A19" s="24"/>
      <c r="B19" s="22" t="s">
        <v>24</v>
      </c>
      <c r="C19" s="23"/>
      <c r="D19" s="20">
        <v>0</v>
      </c>
      <c r="E19" s="25">
        <v>97345791.829999998</v>
      </c>
      <c r="F19" s="20">
        <f>D19+E19</f>
        <v>97345791.829999998</v>
      </c>
      <c r="G19" s="20">
        <v>50767630.149999999</v>
      </c>
      <c r="H19" s="20">
        <v>50767630.149999999</v>
      </c>
      <c r="I19" s="20">
        <f>H19-D19</f>
        <v>50767630.149999999</v>
      </c>
    </row>
    <row r="20" spans="1:9" x14ac:dyDescent="0.25">
      <c r="A20" s="24"/>
      <c r="B20" s="22" t="s">
        <v>25</v>
      </c>
      <c r="C20" s="23"/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1"/>
        <v>0</v>
      </c>
    </row>
    <row r="21" spans="1:9" x14ac:dyDescent="0.25">
      <c r="A21" s="24"/>
      <c r="B21" s="22" t="s">
        <v>27</v>
      </c>
      <c r="C21" s="23"/>
      <c r="D21" s="20">
        <v>0</v>
      </c>
      <c r="E21" s="20">
        <v>2690925.85</v>
      </c>
      <c r="F21" s="20">
        <f>D21+E21</f>
        <v>2690925.85</v>
      </c>
      <c r="G21" s="20">
        <v>858385.81</v>
      </c>
      <c r="H21" s="20">
        <v>858358.81</v>
      </c>
      <c r="I21" s="20">
        <f>H21-D21</f>
        <v>858358.81</v>
      </c>
    </row>
    <row r="22" spans="1:9" x14ac:dyDescent="0.25">
      <c r="A22" s="24"/>
      <c r="B22" s="22" t="s">
        <v>28</v>
      </c>
      <c r="C22" s="23"/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1"/>
        <v>0</v>
      </c>
    </row>
    <row r="23" spans="1:9" x14ac:dyDescent="0.25">
      <c r="A23" s="21" t="s">
        <v>29</v>
      </c>
      <c r="B23" s="22"/>
      <c r="C23" s="23"/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1"/>
        <v>0</v>
      </c>
    </row>
    <row r="24" spans="1:9" x14ac:dyDescent="0.25">
      <c r="A24" s="21" t="s">
        <v>30</v>
      </c>
      <c r="B24" s="22"/>
      <c r="C24" s="23"/>
      <c r="D24" s="20">
        <f>+D25</f>
        <v>104626056.54000001</v>
      </c>
      <c r="E24" s="20">
        <f>E25</f>
        <v>22454334.390000001</v>
      </c>
      <c r="F24" s="20">
        <f t="shared" ref="F24:I24" si="2">F25</f>
        <v>127080390.93000001</v>
      </c>
      <c r="G24" s="20">
        <f t="shared" si="2"/>
        <v>108624212.77</v>
      </c>
      <c r="H24" s="20">
        <f t="shared" si="2"/>
        <v>108624212.77</v>
      </c>
      <c r="I24" s="20">
        <f t="shared" si="2"/>
        <v>3998156.2299999893</v>
      </c>
    </row>
    <row r="25" spans="1:9" x14ac:dyDescent="0.25">
      <c r="A25" s="21" t="s">
        <v>31</v>
      </c>
      <c r="B25" s="22"/>
      <c r="C25" s="23"/>
      <c r="D25" s="20">
        <v>104626056.54000001</v>
      </c>
      <c r="E25" s="20">
        <v>22454334.390000001</v>
      </c>
      <c r="F25" s="20">
        <f>D25+E25</f>
        <v>127080390.93000001</v>
      </c>
      <c r="G25" s="25">
        <v>108624212.77</v>
      </c>
      <c r="H25" s="25">
        <v>108624212.77</v>
      </c>
      <c r="I25" s="20">
        <f>H25-D25</f>
        <v>3998156.2299999893</v>
      </c>
    </row>
    <row r="26" spans="1:9" x14ac:dyDescent="0.25">
      <c r="A26" s="21" t="s">
        <v>32</v>
      </c>
      <c r="B26" s="22"/>
      <c r="C26" s="23"/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1"/>
        <v>0</v>
      </c>
    </row>
    <row r="27" spans="1:9" x14ac:dyDescent="0.25">
      <c r="A27" s="26"/>
      <c r="B27" s="27"/>
      <c r="C27" s="28"/>
      <c r="D27" s="20"/>
      <c r="E27" s="20"/>
      <c r="F27" s="20">
        <f t="shared" si="0"/>
        <v>0</v>
      </c>
      <c r="G27" s="20"/>
      <c r="H27" s="20"/>
      <c r="I27" s="20">
        <f t="shared" si="1"/>
        <v>0</v>
      </c>
    </row>
    <row r="28" spans="1:9" x14ac:dyDescent="0.25">
      <c r="A28" s="29"/>
      <c r="B28" s="30"/>
      <c r="C28" s="31" t="s">
        <v>33</v>
      </c>
      <c r="D28" s="20">
        <f>+D15+D18+D24</f>
        <v>113673322.54000001</v>
      </c>
      <c r="E28" s="20">
        <f>E15+E18+E24+E21</f>
        <v>141253383.61999997</v>
      </c>
      <c r="F28" s="20">
        <f t="shared" ref="F28:H28" si="3">+F15+F18+F21+F24</f>
        <v>254926706.16</v>
      </c>
      <c r="G28" s="20">
        <f t="shared" si="3"/>
        <v>173715416.44999999</v>
      </c>
      <c r="H28" s="20">
        <f t="shared" si="3"/>
        <v>173715389.44999999</v>
      </c>
      <c r="I28" s="32">
        <f>+I15+I18+I21+I24</f>
        <v>60042066.909999989</v>
      </c>
    </row>
    <row r="29" spans="1:9" x14ac:dyDescent="0.25">
      <c r="A29" s="33"/>
      <c r="B29" s="33"/>
      <c r="C29" s="33"/>
      <c r="D29" s="34"/>
      <c r="E29" s="34"/>
      <c r="F29" s="34"/>
      <c r="G29" s="35" t="s">
        <v>34</v>
      </c>
      <c r="H29" s="36"/>
      <c r="I29" s="37">
        <f>+I15+I18+I21+I24</f>
        <v>60042066.909999989</v>
      </c>
    </row>
    <row r="30" spans="1:9" x14ac:dyDescent="0.25">
      <c r="A30" s="12"/>
      <c r="B30" s="12"/>
      <c r="C30" s="12"/>
      <c r="D30" s="11"/>
      <c r="E30" s="11"/>
      <c r="F30" s="11"/>
      <c r="G30" s="11"/>
      <c r="H30" s="11"/>
      <c r="I30" s="11"/>
    </row>
    <row r="31" spans="1:9" x14ac:dyDescent="0.25">
      <c r="A31" s="14" t="s">
        <v>35</v>
      </c>
      <c r="B31" s="14"/>
      <c r="C31" s="14"/>
      <c r="D31" s="13" t="s">
        <v>6</v>
      </c>
      <c r="E31" s="13"/>
      <c r="F31" s="13"/>
      <c r="G31" s="13"/>
      <c r="H31" s="13"/>
      <c r="I31" s="14" t="s">
        <v>7</v>
      </c>
    </row>
    <row r="32" spans="1:9" ht="51.75" x14ac:dyDescent="0.25">
      <c r="A32" s="14"/>
      <c r="B32" s="14"/>
      <c r="C32" s="14"/>
      <c r="D32" s="15" t="s">
        <v>8</v>
      </c>
      <c r="E32" s="16" t="s">
        <v>9</v>
      </c>
      <c r="F32" s="15" t="s">
        <v>10</v>
      </c>
      <c r="G32" s="15" t="s">
        <v>11</v>
      </c>
      <c r="H32" s="15" t="s">
        <v>12</v>
      </c>
      <c r="I32" s="14"/>
    </row>
    <row r="33" spans="1:9" x14ac:dyDescent="0.25">
      <c r="A33" s="14"/>
      <c r="B33" s="14"/>
      <c r="C33" s="14"/>
      <c r="D33" s="15" t="s">
        <v>13</v>
      </c>
      <c r="E33" s="15" t="s">
        <v>14</v>
      </c>
      <c r="F33" s="15" t="s">
        <v>15</v>
      </c>
      <c r="G33" s="15" t="s">
        <v>16</v>
      </c>
      <c r="H33" s="15" t="s">
        <v>17</v>
      </c>
      <c r="I33" s="15" t="s">
        <v>18</v>
      </c>
    </row>
    <row r="34" spans="1:9" x14ac:dyDescent="0.25">
      <c r="A34" s="17"/>
      <c r="B34" s="18"/>
      <c r="C34" s="19"/>
      <c r="D34" s="38"/>
      <c r="E34" s="38"/>
      <c r="F34" s="38"/>
      <c r="G34" s="38"/>
      <c r="H34" s="38"/>
      <c r="I34" s="38"/>
    </row>
    <row r="35" spans="1:9" x14ac:dyDescent="0.25">
      <c r="A35" s="39" t="s">
        <v>36</v>
      </c>
      <c r="B35" s="40"/>
      <c r="C35" s="41"/>
      <c r="D35" s="42">
        <f>+D36+D37+D38+D40+D43+D45+D46+D49</f>
        <v>113673322.54000001</v>
      </c>
      <c r="E35" s="42">
        <f>+E40+E43+E46+E49+E59</f>
        <v>141253383.61999997</v>
      </c>
      <c r="F35" s="42">
        <f t="shared" ref="F35:I35" si="4">+F40+F43+F46+F49+F59</f>
        <v>254926706.16</v>
      </c>
      <c r="G35" s="42">
        <f t="shared" si="4"/>
        <v>173715416.44999999</v>
      </c>
      <c r="H35" s="42">
        <f t="shared" si="4"/>
        <v>173715416.44999999</v>
      </c>
      <c r="I35" s="42">
        <f t="shared" si="4"/>
        <v>60042093.909999989</v>
      </c>
    </row>
    <row r="36" spans="1:9" x14ac:dyDescent="0.25">
      <c r="A36" s="43"/>
      <c r="B36" s="22" t="s">
        <v>19</v>
      </c>
      <c r="C36" s="23"/>
      <c r="D36" s="44">
        <v>0</v>
      </c>
      <c r="E36" s="20">
        <v>0</v>
      </c>
      <c r="F36" s="20">
        <f>+D36+E36</f>
        <v>0</v>
      </c>
      <c r="G36" s="20">
        <v>0</v>
      </c>
      <c r="H36" s="20">
        <v>0</v>
      </c>
      <c r="I36" s="20">
        <f>+H36-D36</f>
        <v>0</v>
      </c>
    </row>
    <row r="37" spans="1:9" x14ac:dyDescent="0.25">
      <c r="A37" s="45"/>
      <c r="B37" s="22" t="s">
        <v>20</v>
      </c>
      <c r="C37" s="23"/>
      <c r="D37" s="20">
        <v>0</v>
      </c>
      <c r="E37" s="20">
        <v>0</v>
      </c>
      <c r="F37" s="20">
        <f>+D37+E37</f>
        <v>0</v>
      </c>
      <c r="G37" s="20">
        <v>0</v>
      </c>
      <c r="H37" s="20">
        <v>0</v>
      </c>
      <c r="I37" s="20">
        <f t="shared" ref="I37:I61" si="5">+H37-D37</f>
        <v>0</v>
      </c>
    </row>
    <row r="38" spans="1:9" x14ac:dyDescent="0.25">
      <c r="A38" s="45"/>
      <c r="B38" s="22" t="s">
        <v>21</v>
      </c>
      <c r="C38" s="23"/>
      <c r="D38" s="20">
        <v>0</v>
      </c>
      <c r="E38" s="20">
        <v>0</v>
      </c>
      <c r="F38" s="20">
        <f>+D38+E38</f>
        <v>0</v>
      </c>
      <c r="G38" s="20">
        <v>0</v>
      </c>
      <c r="H38" s="20">
        <v>0</v>
      </c>
      <c r="I38" s="20">
        <f t="shared" si="5"/>
        <v>0</v>
      </c>
    </row>
    <row r="39" spans="1:9" x14ac:dyDescent="0.25">
      <c r="A39" s="45"/>
      <c r="B39" s="22" t="s">
        <v>22</v>
      </c>
      <c r="C39" s="23"/>
      <c r="D39" s="20">
        <v>0</v>
      </c>
      <c r="E39" s="20">
        <v>0</v>
      </c>
      <c r="F39" s="20">
        <f>+D39+E39</f>
        <v>0</v>
      </c>
      <c r="G39" s="20">
        <v>0</v>
      </c>
      <c r="H39" s="20">
        <v>0</v>
      </c>
      <c r="I39" s="20">
        <f t="shared" si="5"/>
        <v>0</v>
      </c>
    </row>
    <row r="40" spans="1:9" x14ac:dyDescent="0.25">
      <c r="A40" s="45"/>
      <c r="B40" s="22" t="s">
        <v>23</v>
      </c>
      <c r="C40" s="23"/>
      <c r="D40" s="20">
        <f>+D41</f>
        <v>9047266</v>
      </c>
      <c r="E40" s="20">
        <f>+E41</f>
        <v>18762331.550000001</v>
      </c>
      <c r="F40" s="20">
        <f>+D40+E40</f>
        <v>27809597.550000001</v>
      </c>
      <c r="G40" s="20">
        <f>+G41+G42</f>
        <v>13465187.720000001</v>
      </c>
      <c r="H40" s="20">
        <f>+H41+H42</f>
        <v>13465187.720000001</v>
      </c>
      <c r="I40" s="20">
        <f>+H40-D40</f>
        <v>4417921.7200000007</v>
      </c>
    </row>
    <row r="41" spans="1:9" x14ac:dyDescent="0.25">
      <c r="A41" s="24"/>
      <c r="B41" s="46"/>
      <c r="C41" s="47" t="s">
        <v>24</v>
      </c>
      <c r="D41" s="20">
        <v>9047266</v>
      </c>
      <c r="E41" s="20">
        <v>18762331.550000001</v>
      </c>
      <c r="F41" s="20">
        <f>D41+E41</f>
        <v>27809597.550000001</v>
      </c>
      <c r="G41" s="20">
        <v>13465187.720000001</v>
      </c>
      <c r="H41" s="20">
        <v>13465187.720000001</v>
      </c>
      <c r="I41" s="20">
        <f>H41-D41</f>
        <v>4417921.7200000007</v>
      </c>
    </row>
    <row r="42" spans="1:9" x14ac:dyDescent="0.25">
      <c r="A42" s="24"/>
      <c r="B42" s="46"/>
      <c r="C42" s="47" t="s">
        <v>25</v>
      </c>
      <c r="D42" s="20">
        <v>0</v>
      </c>
      <c r="E42" s="20">
        <v>0</v>
      </c>
      <c r="F42" s="20">
        <f t="shared" ref="F42:F45" si="6">+D42+E42</f>
        <v>0</v>
      </c>
      <c r="G42" s="20">
        <v>0</v>
      </c>
      <c r="H42" s="20">
        <v>0</v>
      </c>
      <c r="I42" s="20">
        <f t="shared" si="5"/>
        <v>0</v>
      </c>
    </row>
    <row r="43" spans="1:9" x14ac:dyDescent="0.25">
      <c r="A43" s="45"/>
      <c r="B43" s="22" t="s">
        <v>26</v>
      </c>
      <c r="C43" s="23"/>
      <c r="D43" s="20">
        <f>+D44</f>
        <v>0</v>
      </c>
      <c r="E43" s="20">
        <f>+E44</f>
        <v>97345791.829999998</v>
      </c>
      <c r="F43" s="20">
        <f t="shared" si="6"/>
        <v>97345791.829999998</v>
      </c>
      <c r="G43" s="20">
        <f>+G44</f>
        <v>50767630.149999999</v>
      </c>
      <c r="H43" s="20">
        <f>+H44</f>
        <v>50767630.149999999</v>
      </c>
      <c r="I43" s="20">
        <f>+H43-D43</f>
        <v>50767630.149999999</v>
      </c>
    </row>
    <row r="44" spans="1:9" x14ac:dyDescent="0.25">
      <c r="A44" s="24"/>
      <c r="B44" s="46"/>
      <c r="C44" s="47" t="s">
        <v>24</v>
      </c>
      <c r="D44" s="20"/>
      <c r="E44" s="20">
        <v>97345791.829999998</v>
      </c>
      <c r="F44" s="20">
        <f>D44+E44</f>
        <v>97345791.829999998</v>
      </c>
      <c r="G44" s="20">
        <v>50767630.149999999</v>
      </c>
      <c r="H44" s="20">
        <v>50767630.149999999</v>
      </c>
      <c r="I44" s="20">
        <f>H44-D44</f>
        <v>50767630.149999999</v>
      </c>
    </row>
    <row r="45" spans="1:9" x14ac:dyDescent="0.25">
      <c r="A45" s="24"/>
      <c r="B45" s="46"/>
      <c r="C45" s="47" t="s">
        <v>25</v>
      </c>
      <c r="D45" s="20">
        <v>0</v>
      </c>
      <c r="E45" s="20">
        <v>0</v>
      </c>
      <c r="F45" s="20">
        <f t="shared" si="6"/>
        <v>0</v>
      </c>
      <c r="G45" s="20">
        <v>0</v>
      </c>
      <c r="H45" s="20">
        <v>0</v>
      </c>
      <c r="I45" s="20">
        <f t="shared" si="5"/>
        <v>0</v>
      </c>
    </row>
    <row r="46" spans="1:9" ht="89.25" x14ac:dyDescent="0.25">
      <c r="A46" s="24"/>
      <c r="B46" s="46"/>
      <c r="C46" s="47" t="s">
        <v>37</v>
      </c>
      <c r="D46" s="20">
        <v>0</v>
      </c>
      <c r="E46" s="20"/>
      <c r="F46" s="20">
        <f>+D46+E46</f>
        <v>0</v>
      </c>
      <c r="G46" s="20"/>
      <c r="H46" s="20"/>
      <c r="I46" s="20">
        <f t="shared" si="5"/>
        <v>0</v>
      </c>
    </row>
    <row r="47" spans="1:9" ht="89.25" x14ac:dyDescent="0.25">
      <c r="A47" s="24"/>
      <c r="B47" s="46"/>
      <c r="C47" s="47" t="s">
        <v>38</v>
      </c>
      <c r="D47" s="20"/>
      <c r="E47" s="20"/>
      <c r="F47" s="20"/>
      <c r="G47" s="20"/>
      <c r="H47" s="20"/>
      <c r="I47" s="20">
        <f t="shared" si="5"/>
        <v>0</v>
      </c>
    </row>
    <row r="48" spans="1:9" x14ac:dyDescent="0.25">
      <c r="A48" s="45"/>
      <c r="B48" s="22" t="s">
        <v>30</v>
      </c>
      <c r="C48" s="23"/>
      <c r="D48" s="20">
        <f>+D49</f>
        <v>104626056.54000001</v>
      </c>
      <c r="E48" s="20">
        <f>+E49</f>
        <v>22454334.390000001</v>
      </c>
      <c r="F48" s="20">
        <f>+D48+E48</f>
        <v>127080390.93000001</v>
      </c>
      <c r="G48" s="25">
        <f>+G49</f>
        <v>108624212.77</v>
      </c>
      <c r="H48" s="48">
        <f>+H49</f>
        <v>108624212.77</v>
      </c>
      <c r="I48" s="20">
        <f t="shared" si="5"/>
        <v>3998156.2299999893</v>
      </c>
    </row>
    <row r="49" spans="1:9" x14ac:dyDescent="0.25">
      <c r="A49" s="45"/>
      <c r="B49" s="22" t="s">
        <v>31</v>
      </c>
      <c r="C49" s="23"/>
      <c r="D49" s="20">
        <v>104626056.54000001</v>
      </c>
      <c r="E49" s="20">
        <v>22454334.390000001</v>
      </c>
      <c r="F49" s="20">
        <f>+D49+E49</f>
        <v>127080390.93000001</v>
      </c>
      <c r="G49" s="25">
        <v>108624212.77</v>
      </c>
      <c r="H49" s="25">
        <v>108624212.77</v>
      </c>
      <c r="I49" s="20">
        <f t="shared" si="5"/>
        <v>3998156.2299999893</v>
      </c>
    </row>
    <row r="50" spans="1:9" x14ac:dyDescent="0.25">
      <c r="A50" s="45"/>
      <c r="B50" s="46"/>
      <c r="C50" s="47"/>
      <c r="D50" s="20"/>
      <c r="E50" s="20"/>
      <c r="F50" s="20"/>
      <c r="G50" s="20"/>
      <c r="H50" s="20"/>
      <c r="I50" s="20">
        <f t="shared" si="5"/>
        <v>0</v>
      </c>
    </row>
    <row r="51" spans="1:9" x14ac:dyDescent="0.25">
      <c r="A51" s="49" t="s">
        <v>39</v>
      </c>
      <c r="B51" s="50"/>
      <c r="C51" s="51"/>
      <c r="D51" s="52">
        <f>+D52+D53+D54</f>
        <v>0</v>
      </c>
      <c r="E51" s="52">
        <f>+E52+E53+E54</f>
        <v>0</v>
      </c>
      <c r="F51" s="42">
        <f>+D51+E51</f>
        <v>0</v>
      </c>
      <c r="G51" s="52">
        <f>+G52+G53+G54</f>
        <v>0</v>
      </c>
      <c r="H51" s="52">
        <f>+H52+H53+H54</f>
        <v>0</v>
      </c>
      <c r="I51" s="20">
        <f t="shared" si="5"/>
        <v>0</v>
      </c>
    </row>
    <row r="52" spans="1:9" x14ac:dyDescent="0.25">
      <c r="A52" s="53"/>
      <c r="B52" s="54" t="s">
        <v>20</v>
      </c>
      <c r="C52" s="55"/>
      <c r="D52" s="42">
        <v>0</v>
      </c>
      <c r="E52" s="20">
        <v>0</v>
      </c>
      <c r="F52" s="20">
        <f>+D52+E52</f>
        <v>0</v>
      </c>
      <c r="G52" s="42">
        <v>0</v>
      </c>
      <c r="H52" s="42">
        <v>0</v>
      </c>
      <c r="I52" s="20">
        <f t="shared" si="5"/>
        <v>0</v>
      </c>
    </row>
    <row r="53" spans="1:9" x14ac:dyDescent="0.25">
      <c r="A53" s="53"/>
      <c r="B53" s="54" t="s">
        <v>29</v>
      </c>
      <c r="C53" s="55"/>
      <c r="D53" s="42">
        <v>0</v>
      </c>
      <c r="E53" s="20">
        <v>0</v>
      </c>
      <c r="F53" s="20">
        <f>+D53+E53</f>
        <v>0</v>
      </c>
      <c r="G53" s="42">
        <v>0</v>
      </c>
      <c r="H53" s="42">
        <v>0</v>
      </c>
      <c r="I53" s="20">
        <f t="shared" si="5"/>
        <v>0</v>
      </c>
    </row>
    <row r="54" spans="1:9" x14ac:dyDescent="0.25">
      <c r="A54" s="53"/>
      <c r="B54" s="54" t="s">
        <v>40</v>
      </c>
      <c r="C54" s="55"/>
      <c r="D54" s="20">
        <v>0</v>
      </c>
      <c r="E54" s="20"/>
      <c r="F54" s="20">
        <v>0</v>
      </c>
      <c r="G54" s="20">
        <v>0</v>
      </c>
      <c r="H54" s="20">
        <v>0</v>
      </c>
      <c r="I54" s="20">
        <f t="shared" si="5"/>
        <v>0</v>
      </c>
    </row>
    <row r="55" spans="1:9" x14ac:dyDescent="0.25">
      <c r="A55" s="53"/>
      <c r="B55" s="54"/>
      <c r="C55" s="55"/>
      <c r="D55" s="42"/>
      <c r="E55" s="42"/>
      <c r="F55" s="42"/>
      <c r="G55" s="42"/>
      <c r="H55" s="42"/>
      <c r="I55" s="20">
        <f t="shared" si="5"/>
        <v>0</v>
      </c>
    </row>
    <row r="56" spans="1:9" x14ac:dyDescent="0.25">
      <c r="A56" s="39" t="s">
        <v>41</v>
      </c>
      <c r="B56" s="40"/>
      <c r="C56" s="41"/>
      <c r="D56" s="20">
        <f>+D57</f>
        <v>0</v>
      </c>
      <c r="E56" s="20">
        <v>0</v>
      </c>
      <c r="F56" s="20">
        <f>+D56+E56</f>
        <v>0</v>
      </c>
      <c r="G56" s="20">
        <v>0</v>
      </c>
      <c r="H56" s="20">
        <v>0</v>
      </c>
      <c r="I56" s="20">
        <f t="shared" si="5"/>
        <v>0</v>
      </c>
    </row>
    <row r="57" spans="1:9" x14ac:dyDescent="0.25">
      <c r="A57" s="56"/>
      <c r="B57" s="22" t="s">
        <v>42</v>
      </c>
      <c r="C57" s="23"/>
      <c r="D57" s="20">
        <v>0</v>
      </c>
      <c r="E57" s="20">
        <v>0</v>
      </c>
      <c r="F57" s="20">
        <f>+D57+E57</f>
        <v>0</v>
      </c>
      <c r="G57" s="20">
        <v>0</v>
      </c>
      <c r="H57" s="20">
        <v>0</v>
      </c>
      <c r="I57" s="20">
        <f t="shared" si="5"/>
        <v>0</v>
      </c>
    </row>
    <row r="58" spans="1:9" x14ac:dyDescent="0.25">
      <c r="A58" s="56"/>
      <c r="B58" s="46"/>
      <c r="C58" s="47"/>
      <c r="D58" s="20"/>
      <c r="E58" s="20"/>
      <c r="F58" s="20"/>
      <c r="G58" s="20"/>
      <c r="H58" s="20"/>
      <c r="I58" s="20">
        <f t="shared" si="5"/>
        <v>0</v>
      </c>
    </row>
    <row r="59" spans="1:9" x14ac:dyDescent="0.25">
      <c r="A59" s="57" t="s">
        <v>43</v>
      </c>
      <c r="B59" s="46"/>
      <c r="C59" s="47"/>
      <c r="D59" s="42">
        <f>+D60</f>
        <v>0</v>
      </c>
      <c r="E59" s="42">
        <f t="shared" ref="E59:I59" si="7">+E60</f>
        <v>2690925.85</v>
      </c>
      <c r="F59" s="42">
        <f t="shared" si="7"/>
        <v>2690925.85</v>
      </c>
      <c r="G59" s="42">
        <f>+G60</f>
        <v>858385.81</v>
      </c>
      <c r="H59" s="42">
        <f t="shared" si="7"/>
        <v>858385.81</v>
      </c>
      <c r="I59" s="42">
        <f t="shared" si="7"/>
        <v>858385.81</v>
      </c>
    </row>
    <row r="60" spans="1:9" x14ac:dyDescent="0.25">
      <c r="A60" s="58"/>
      <c r="B60" s="22" t="s">
        <v>26</v>
      </c>
      <c r="C60" s="23"/>
      <c r="D60" s="20">
        <f>+D61</f>
        <v>0</v>
      </c>
      <c r="E60" s="20">
        <v>2690925.85</v>
      </c>
      <c r="F60" s="20">
        <f>+D60+E60</f>
        <v>2690925.85</v>
      </c>
      <c r="G60" s="20">
        <v>858385.81</v>
      </c>
      <c r="H60" s="20">
        <v>858385.81</v>
      </c>
      <c r="I60" s="20">
        <f t="shared" si="5"/>
        <v>858385.81</v>
      </c>
    </row>
    <row r="61" spans="1:9" x14ac:dyDescent="0.25">
      <c r="A61" s="58"/>
      <c r="B61" s="22" t="s">
        <v>37</v>
      </c>
      <c r="C61" s="23"/>
      <c r="D61" s="20">
        <v>0</v>
      </c>
      <c r="E61" s="20">
        <v>2290925.85</v>
      </c>
      <c r="F61" s="20">
        <v>2290925.85</v>
      </c>
      <c r="G61" s="20">
        <v>28415.9</v>
      </c>
      <c r="H61" s="20">
        <v>28415.9</v>
      </c>
      <c r="I61" s="20">
        <f t="shared" si="5"/>
        <v>28415.9</v>
      </c>
    </row>
    <row r="62" spans="1:9" x14ac:dyDescent="0.25">
      <c r="A62" s="56"/>
      <c r="B62" s="22" t="s">
        <v>38</v>
      </c>
      <c r="C62" s="23"/>
      <c r="D62" s="59"/>
      <c r="E62" s="20"/>
      <c r="F62" s="20"/>
      <c r="G62" s="20"/>
      <c r="H62" s="20"/>
      <c r="I62" s="20"/>
    </row>
    <row r="63" spans="1:9" x14ac:dyDescent="0.25">
      <c r="A63" s="56"/>
      <c r="B63" s="46"/>
      <c r="C63" s="47"/>
      <c r="D63" s="59"/>
      <c r="E63" s="20"/>
      <c r="F63" s="20"/>
      <c r="G63" s="20"/>
      <c r="H63" s="20"/>
      <c r="I63" s="20"/>
    </row>
    <row r="64" spans="1:9" x14ac:dyDescent="0.25">
      <c r="A64" s="60"/>
      <c r="B64" s="61"/>
      <c r="C64" s="62" t="s">
        <v>33</v>
      </c>
      <c r="D64" s="63">
        <f>+D51+D35+D59</f>
        <v>113673322.54000001</v>
      </c>
      <c r="E64" s="63">
        <f>+E40+E43+E46+E49+E59</f>
        <v>141253383.61999997</v>
      </c>
      <c r="F64" s="63">
        <f>+F40+F43+F46+F49+F59</f>
        <v>254926706.16</v>
      </c>
      <c r="G64" s="63">
        <f>+G40+G43+G46+G49+G59</f>
        <v>173715416.44999999</v>
      </c>
      <c r="H64" s="63">
        <f>+H40+H43+H46+H49+H59</f>
        <v>173715416.44999999</v>
      </c>
      <c r="I64" s="64">
        <f>+H64-D64</f>
        <v>60042093.909999982</v>
      </c>
    </row>
    <row r="65" spans="1:9" x14ac:dyDescent="0.25">
      <c r="A65" s="65" t="s">
        <v>44</v>
      </c>
      <c r="B65" s="66"/>
      <c r="C65" s="66"/>
      <c r="D65" s="66"/>
      <c r="E65" s="67"/>
      <c r="F65" s="67"/>
      <c r="G65" s="68" t="s">
        <v>34</v>
      </c>
      <c r="H65" s="69"/>
      <c r="I65" s="70" t="e">
        <f>SUM(I43+I44+I45+I46+I47+I50+I55+I56+I57+#REF!)</f>
        <v>#REF!</v>
      </c>
    </row>
    <row r="66" spans="1:9" x14ac:dyDescent="0.25">
      <c r="A66" s="71"/>
      <c r="B66" s="71"/>
      <c r="C66" s="71"/>
      <c r="D66" s="71"/>
      <c r="E66" s="71"/>
      <c r="F66" s="71"/>
      <c r="G66" s="71"/>
      <c r="H66" s="71"/>
      <c r="I66" s="71"/>
    </row>
    <row r="67" spans="1:9" x14ac:dyDescent="0.25">
      <c r="A67" s="65" t="s">
        <v>45</v>
      </c>
      <c r="B67" s="65"/>
      <c r="C67" s="65"/>
      <c r="D67" s="65"/>
      <c r="E67" s="65"/>
      <c r="F67" s="65"/>
      <c r="G67" s="65"/>
      <c r="H67" s="65"/>
      <c r="I67" s="65"/>
    </row>
    <row r="68" spans="1:9" x14ac:dyDescent="0.25">
      <c r="A68" s="7"/>
      <c r="B68" s="4"/>
      <c r="C68" s="4"/>
      <c r="D68" s="4"/>
      <c r="E68" s="4"/>
      <c r="F68" s="4"/>
      <c r="G68" s="4"/>
      <c r="H68" s="4"/>
      <c r="I68" s="4"/>
    </row>
  </sheetData>
  <mergeCells count="43">
    <mergeCell ref="B60:C60"/>
    <mergeCell ref="B61:C61"/>
    <mergeCell ref="B62:C62"/>
    <mergeCell ref="I64:I65"/>
    <mergeCell ref="G65:H65"/>
    <mergeCell ref="A66:I66"/>
    <mergeCell ref="B40:C40"/>
    <mergeCell ref="B43:C43"/>
    <mergeCell ref="B48:C48"/>
    <mergeCell ref="B49:C49"/>
    <mergeCell ref="A56:C56"/>
    <mergeCell ref="B57:C57"/>
    <mergeCell ref="I31:I32"/>
    <mergeCell ref="A35:C35"/>
    <mergeCell ref="B36:C36"/>
    <mergeCell ref="B37:C37"/>
    <mergeCell ref="B38:C38"/>
    <mergeCell ref="B39:C39"/>
    <mergeCell ref="A23:C23"/>
    <mergeCell ref="A24:C24"/>
    <mergeCell ref="A25:C25"/>
    <mergeCell ref="A26:C26"/>
    <mergeCell ref="G29:H29"/>
    <mergeCell ref="A31:C33"/>
    <mergeCell ref="D31:H31"/>
    <mergeCell ref="B17:C17"/>
    <mergeCell ref="A18:C18"/>
    <mergeCell ref="B19:C19"/>
    <mergeCell ref="B20:C20"/>
    <mergeCell ref="B21:C21"/>
    <mergeCell ref="B22:C22"/>
    <mergeCell ref="A11:C11"/>
    <mergeCell ref="A12:C12"/>
    <mergeCell ref="A13:C13"/>
    <mergeCell ref="A14:C14"/>
    <mergeCell ref="A15:C15"/>
    <mergeCell ref="B16:C16"/>
    <mergeCell ref="A1:I1"/>
    <mergeCell ref="C2:I2"/>
    <mergeCell ref="A3:I3"/>
    <mergeCell ref="A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7" fitToWidth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2018-01-19T19:21:03Z</cp:lastPrinted>
  <dcterms:created xsi:type="dcterms:W3CDTF">2018-01-19T19:18:11Z</dcterms:created>
  <dcterms:modified xsi:type="dcterms:W3CDTF">2018-01-19T19:21:14Z</dcterms:modified>
</cp:coreProperties>
</file>