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3ER TRIMESTRE\DISCIPLINA FINANCIERA\"/>
    </mc:Choice>
  </mc:AlternateContent>
  <bookViews>
    <workbookView xWindow="0" yWindow="0" windowWidth="24000" windowHeight="9735" firstSheet="1" activeTab="3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F6b!$A$3:$G$18</definedName>
    <definedName name="_xlnm._FilterDatabase" localSheetId="3" hidden="1">F6c!$B$3:$H$79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G29" i="2" s="1"/>
  <c r="D17" i="2"/>
  <c r="G17" i="2" s="1"/>
  <c r="D16" i="2"/>
  <c r="G16" i="2" s="1"/>
  <c r="D15" i="2"/>
  <c r="G15" i="2" s="1"/>
  <c r="D14" i="2"/>
  <c r="G14" i="2" s="1"/>
  <c r="D13" i="2"/>
  <c r="G13" i="2" s="1"/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30" i="2"/>
  <c r="D28" i="2"/>
  <c r="D27" i="2"/>
  <c r="D26" i="2"/>
  <c r="D25" i="2"/>
  <c r="D24" i="2"/>
  <c r="D23" i="2"/>
  <c r="D22" i="2"/>
  <c r="D18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G42" i="3" s="1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F5" i="3" s="1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30" i="2"/>
  <c r="G28" i="2"/>
  <c r="G27" i="2"/>
  <c r="G26" i="2"/>
  <c r="G25" i="2"/>
  <c r="G24" i="2"/>
  <c r="G23" i="2"/>
  <c r="G22" i="2"/>
  <c r="F21" i="2"/>
  <c r="E21" i="2"/>
  <c r="D21" i="2"/>
  <c r="C21" i="2"/>
  <c r="B21" i="2"/>
  <c r="G18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F79" i="3"/>
  <c r="H53" i="3"/>
  <c r="G5" i="3"/>
  <c r="G79" i="3" s="1"/>
  <c r="H16" i="3"/>
  <c r="D5" i="3"/>
  <c r="D79" i="3" s="1"/>
  <c r="C5" i="3"/>
  <c r="C79" i="3" s="1"/>
  <c r="E32" i="2"/>
  <c r="D32" i="2"/>
  <c r="B32" i="2"/>
  <c r="F32" i="2"/>
  <c r="C32" i="2"/>
  <c r="H118" i="1"/>
  <c r="H108" i="1"/>
  <c r="C79" i="1"/>
  <c r="H98" i="1"/>
  <c r="D79" i="1"/>
  <c r="G79" i="1"/>
  <c r="H88" i="1"/>
  <c r="F79" i="1"/>
  <c r="H57" i="1"/>
  <c r="H43" i="1"/>
  <c r="H33" i="1"/>
  <c r="H23" i="1"/>
  <c r="H13" i="1"/>
  <c r="C4" i="1"/>
  <c r="G4" i="1"/>
  <c r="D4" i="1"/>
  <c r="F4" i="1"/>
  <c r="D16" i="4"/>
  <c r="D27" i="4" s="1"/>
  <c r="G16" i="4"/>
  <c r="E5" i="3"/>
  <c r="H6" i="3"/>
  <c r="G21" i="2"/>
  <c r="G5" i="2"/>
  <c r="E79" i="1"/>
  <c r="H80" i="1"/>
  <c r="E4" i="1"/>
  <c r="H5" i="1"/>
  <c r="H4" i="1" s="1"/>
  <c r="H5" i="3"/>
  <c r="C27" i="4"/>
  <c r="E42" i="3"/>
  <c r="H42" i="3" s="1"/>
  <c r="G11" i="4"/>
  <c r="G4" i="4" s="1"/>
  <c r="G27" i="4" l="1"/>
  <c r="G32" i="2"/>
  <c r="C154" i="1"/>
  <c r="D154" i="1"/>
  <c r="H79" i="1"/>
  <c r="H154" i="1" s="1"/>
  <c r="G154" i="1"/>
  <c r="F154" i="1"/>
  <c r="H79" i="3"/>
  <c r="E154" i="1"/>
  <c r="E79" i="3"/>
</calcChain>
</file>

<file path=xl/sharedStrings.xml><?xml version="1.0" encoding="utf-8"?>
<sst xmlns="http://schemas.openxmlformats.org/spreadsheetml/2006/main" count="499" uniqueCount="341">
  <si>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</si>
  <si>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</si>
  <si>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</si>
  <si>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</si>
  <si>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</si>
  <si>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</si>
  <si>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</si>
  <si>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</si>
  <si>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</si>
  <si>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</si>
  <si>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</si>
  <si>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</si>
  <si>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</si>
  <si>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</si>
  <si>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</si>
  <si>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</si>
  <si>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</si>
  <si>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</si>
  <si>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</si>
  <si>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</si>
  <si>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</si>
  <si>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</si>
  <si>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</si>
  <si>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</si>
  <si>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</si>
  <si>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</si>
  <si>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</si>
  <si>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</si>
  <si>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</si>
  <si>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</si>
  <si>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</si>
  <si>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</si>
  <si>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</si>
  <si>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</si>
  <si>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</si>
  <si>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</si>
  <si>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</si>
  <si>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</si>
  <si>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</si>
  <si>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</si>
  <si>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</si>
  <si>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</si>
  <si>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</si>
  <si>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</si>
  <si>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</si>
  <si>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</si>
  <si>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</si>
  <si>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</si>
  <si>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</si>
  <si>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</si>
  <si>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</si>
  <si>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</si>
  <si>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</si>
  <si>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</si>
  <si>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</si>
  <si>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</si>
  <si>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</si>
  <si>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</si>
  <si>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</si>
  <si>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</si>
  <si>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</si>
  <si>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</si>
  <si>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</si>
  <si>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</si>
  <si>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</si>
  <si>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</si>
  <si>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</si>
  <si>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</si>
  <si>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</si>
  <si>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</si>
  <si>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</si>
  <si>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</si>
  <si>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</si>
  <si>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</si>
  <si>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</si>
  <si>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</si>
  <si>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</si>
  <si>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</si>
  <si>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</si>
  <si>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</si>
  <si>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</si>
  <si>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</si>
  <si>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</si>
  <si>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</si>
  <si>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</si>
  <si>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</si>
  <si>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</si>
  <si>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</si>
  <si>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</si>
  <si>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</si>
  <si>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</si>
  <si>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</si>
  <si>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</si>
  <si>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</si>
  <si>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</si>
  <si>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</si>
  <si>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</si>
  <si>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</si>
  <si>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</si>
  <si>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</si>
  <si>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</si>
  <si>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</si>
  <si>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</si>
  <si>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</si>
  <si>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</si>
  <si>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</si>
  <si>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</si>
  <si>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</si>
  <si>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</si>
  <si>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</si>
  <si>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</si>
  <si>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</si>
  <si>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</si>
  <si>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</si>
  <si>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</si>
  <si>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</si>
  <si>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</si>
  <si>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</si>
  <si>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</si>
  <si>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</si>
  <si>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</si>
  <si>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</si>
  <si>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</si>
  <si>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</si>
  <si>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</si>
  <si>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</si>
  <si>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</si>
  <si>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</si>
  <si>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</si>
  <si>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</si>
  <si>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</si>
  <si>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</si>
  <si>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</si>
  <si>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</si>
  <si>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</si>
  <si>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</si>
  <si>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</si>
  <si>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</si>
  <si>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</si>
  <si>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</si>
  <si>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</si>
  <si>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</si>
  <si>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</si>
  <si>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</si>
  <si>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</si>
  <si>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</si>
  <si>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</si>
  <si>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</si>
  <si>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</si>
  <si>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</si>
  <si>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</si>
  <si>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</si>
  <si>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</si>
  <si>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</si>
  <si>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</si>
  <si>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</si>
  <si>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</si>
  <si>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</si>
  <si>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</si>
  <si>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</si>
  <si>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</si>
  <si>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</si>
  <si>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</si>
  <si>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</si>
  <si>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</si>
  <si>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</si>
  <si>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</si>
  <si>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</si>
  <si>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</si>
  <si>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</si>
  <si>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</si>
  <si>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</si>
  <si>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</si>
  <si>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</si>
  <si>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</si>
  <si>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</si>
  <si>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</si>
  <si>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</si>
  <si>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</si>
  <si>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</si>
  <si>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</si>
  <si>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</si>
  <si>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</si>
  <si>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</si>
  <si>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</si>
  <si>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</si>
  <si>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</si>
  <si>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</si>
  <si>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</si>
  <si>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</si>
  <si>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</si>
  <si>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</si>
  <si>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</si>
  <si>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</si>
  <si>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</si>
  <si>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</si>
  <si>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</si>
  <si>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</si>
  <si>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</si>
  <si>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</si>
  <si>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</si>
  <si>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</si>
  <si>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</si>
  <si>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</si>
  <si>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</si>
  <si>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</si>
  <si>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</si>
  <si>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</si>
  <si>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</si>
  <si>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</si>
  <si>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</si>
  <si>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</si>
  <si>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</si>
  <si>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</si>
  <si>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</si>
  <si>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</si>
  <si>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</si>
  <si>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</si>
  <si>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</si>
  <si>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</si>
  <si>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</si>
  <si>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</si>
  <si>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</si>
  <si>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</si>
  <si>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</si>
  <si>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</si>
  <si>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</si>
  <si>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</si>
  <si>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</si>
  <si>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</si>
  <si>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</si>
  <si>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</si>
  <si>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</si>
  <si>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</si>
  <si>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</si>
  <si>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</si>
  <si>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</si>
  <si>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</si>
  <si>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</si>
  <si>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</si>
  <si>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</si>
  <si>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</si>
  <si>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</si>
  <si>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</si>
  <si>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</si>
  <si>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</si>
  <si>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</si>
  <si>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</si>
  <si>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</si>
  <si>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</si>
  <si>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</si>
  <si>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</si>
  <si>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</si>
  <si>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</si>
  <si>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</si>
  <si>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</si>
  <si>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</si>
  <si>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</si>
  <si>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</si>
  <si>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</si>
  <si>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</si>
  <si>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</si>
  <si>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</si>
  <si>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</si>
  <si>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</si>
  <si>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</si>
  <si>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</si>
  <si>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</si>
  <si>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</si>
  <si>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</si>
  <si>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</si>
  <si>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</si>
  <si>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</si>
  <si>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</si>
  <si>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</si>
  <si>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</si>
  <si>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</si>
  <si>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</si>
  <si>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</si>
  <si>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</si>
  <si>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</si>
  <si>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</si>
  <si>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</si>
  <si>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</si>
  <si>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</si>
  <si>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</si>
  <si>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</si>
  <si>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</si>
  <si>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</si>
  <si>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</si>
  <si>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</si>
  <si>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</si>
  <si>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</si>
  <si>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</si>
  <si>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</si>
  <si>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</si>
  <si>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</si>
  <si>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</si>
  <si>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</si>
  <si>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</si>
  <si>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</si>
  <si>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</si>
  <si>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</si>
  <si>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</si>
  <si>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</si>
  <si>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</si>
  <si>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</si>
  <si>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</si>
  <si>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</si>
  <si>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</si>
  <si>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</si>
  <si>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</si>
  <si>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</si>
  <si>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</si>
  <si>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</si>
  <si>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</si>
  <si>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</si>
  <si>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</si>
  <si>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</si>
  <si>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INSTITUTO TECNOLOGICO SUPERIOR DE IRAPUATO
Clasificación por Objeto del Gasto (Capítulo y Concepto)
al 30 de Septiembre de 2018
PESOS</t>
  </si>
  <si>
    <t>0101 DESPACHO DE LA DIRECCION GENERAL</t>
  </si>
  <si>
    <t>0201 DESPACHO DE LA DIRECCION ACADEMICA</t>
  </si>
  <si>
    <t>0301 DESP. DE LA DIR. DE PLANEACION Y EVALUA</t>
  </si>
  <si>
    <t>0401 DESPACHO DE LA DIR. DE VINCULACION Y EXT</t>
  </si>
  <si>
    <t>0402 ENTRO DE EDUCACION CONTINUA</t>
  </si>
  <si>
    <t>0501 DESP. DIR. ADMON. Y FINANZAS</t>
  </si>
  <si>
    <t>0601 DESP. DE LA DIR. DE RECURSOS INFORMATICO</t>
  </si>
  <si>
    <t>0704 SAN FELIPE</t>
  </si>
  <si>
    <t>0706 SAN JOSE ITURBIDE</t>
  </si>
  <si>
    <t>0707 SAN LUIS DE LA PAZ</t>
  </si>
  <si>
    <t>0708 TARIMORO</t>
  </si>
  <si>
    <t>0710 CUERAMARO</t>
  </si>
  <si>
    <t>0705 PURISIMA DEL RINCON</t>
  </si>
  <si>
    <t>INSTITUTO TECNOLOGICO SUPERIOR DE IRAPUATO
Estado Analítico del Ejercicio del Presupuesto de Egresos Detallado - LDF
Clasificación Administrativa
al 30 de Septiembre de 2018
PESOS</t>
  </si>
  <si>
    <t>INSTITUTO TECNOLOGICO SUPERIOR DE IRAPUATO
Estado Analítico del Ejercicio del Presupuesto de Egresos Detallado - LDF
Clasificación Funcional (Finalidad y Función)
al 30 de Septiembre de 2018
PESOS</t>
  </si>
  <si>
    <t>INSTITUTO TECNOLOGICO SUPERIOR DE IRAPUATO
Estado Analítico del Ejercicio del Presupuesto de Egresos Detallado - LDF
Clasificación de Servicios Personales por Categoría
al 30 de Septiembre de 2018
PESOS</t>
  </si>
  <si>
    <t>M. en F. José Ricardo Narvaéz Ramírez</t>
  </si>
  <si>
    <t xml:space="preserve"> Lic. Fernando Núñez Rojas</t>
  </si>
  <si>
    <t>Titular de Dirección General</t>
  </si>
  <si>
    <t>Titular de Dirección de Administración y Finanzas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</si>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</sst>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Arial"/>
      <family val="2"/>
    </font>
    <font>
      <sz val="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2" fillId="0" borderId="0" xfId="0" applyFont="1" applyAlignment="1">
      <alignment horizontal="center"/>
    </xf>
    <xf numFmtId="0" fontId="13" fillId="3" borderId="0" xfId="0" applyFont="1" applyFill="1"/>
    <xf numFmtId="0" fontId="6" fillId="3" borderId="0" xfId="0" applyFont="1" applyFill="1"/>
    <xf numFmtId="0" fontId="6" fillId="0" borderId="14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160</xdr:row>
      <xdr:rowOff>0</xdr:rowOff>
    </xdr:from>
    <xdr:to>
      <xdr:col>4</xdr:col>
      <xdr:colOff>714375</xdr:colOff>
      <xdr:row>160</xdr:row>
      <xdr:rowOff>0</xdr:rowOff>
    </xdr:to>
    <xdr:cxnSp macro="">
      <xdr:nvCxnSpPr>
        <xdr:cNvPr id="3" name="Conector recto 2"/>
        <xdr:cNvCxnSpPr/>
      </xdr:nvCxnSpPr>
      <xdr:spPr>
        <a:xfrm>
          <a:off x="5543550" y="26060400"/>
          <a:ext cx="25622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1200150</xdr:colOff>
      <xdr:row>160</xdr:row>
      <xdr:rowOff>0</xdr:rowOff>
    </xdr:from>
    <xdr:to>
      <xdr:col>1</xdr:col>
      <xdr:colOff>3762375</xdr:colOff>
      <xdr:row>160</xdr:row>
      <xdr:rowOff>0</xdr:rowOff>
    </xdr:to>
    <xdr:cxnSp macro="">
      <xdr:nvCxnSpPr>
        <xdr:cNvPr id="4" name="Conector recto 3"/>
        <xdr:cNvCxnSpPr/>
      </xdr:nvCxnSpPr>
      <xdr:spPr>
        <a:xfrm>
          <a:off x="1476375" y="26060400"/>
          <a:ext cx="25622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opLeftCell="C132" workbookViewId="0">
      <selection sqref="A1:H162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7" t="s">
        <v>319</v>
      </c>
      <c r="B1" s="59"/>
      <c r="C1" s="59"/>
      <c r="D1" s="59"/>
      <c r="E1" s="59"/>
      <c r="F1" s="59"/>
      <c r="G1" s="59"/>
      <c r="H1" s="60"/>
    </row>
    <row r="2" spans="1:8">
      <c r="A2" s="57"/>
      <c r="B2" s="58"/>
      <c r="C2" s="56" t="s">
        <v>0</v>
      </c>
      <c r="D2" s="56"/>
      <c r="E2" s="56"/>
      <c r="F2" s="56"/>
      <c r="G2" s="56"/>
      <c r="H2" s="2"/>
    </row>
    <row r="3" spans="1:8" ht="22.5">
      <c r="A3" s="61" t="s">
        <v>1</v>
      </c>
      <c r="B3" s="62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3" t="s">
        <v>8</v>
      </c>
      <c r="B4" s="64"/>
      <c r="C4" s="5">
        <f>C5+C13+C23+C33+C43+C53+C57+C66+C70</f>
        <v>122681440.48999999</v>
      </c>
      <c r="D4" s="5">
        <f t="shared" ref="D4:H4" si="0">D5+D13+D23+D33+D43+D53+D57+D66+D70</f>
        <v>18475319.329999998</v>
      </c>
      <c r="E4" s="5">
        <f t="shared" si="0"/>
        <v>141156759.82000002</v>
      </c>
      <c r="F4" s="5">
        <f t="shared" si="0"/>
        <v>84849922.460000008</v>
      </c>
      <c r="G4" s="5">
        <f t="shared" si="0"/>
        <v>84620808.789999992</v>
      </c>
      <c r="H4" s="5">
        <f t="shared" si="0"/>
        <v>56306837.359999999</v>
      </c>
    </row>
    <row r="5" spans="1:8">
      <c r="A5" s="65" t="s">
        <v>9</v>
      </c>
      <c r="B5" s="66"/>
      <c r="C5" s="6">
        <f>SUM(C6:C12)</f>
        <v>75119387.989999995</v>
      </c>
      <c r="D5" s="6">
        <f t="shared" ref="D5:H5" si="1">SUM(D6:D12)</f>
        <v>0</v>
      </c>
      <c r="E5" s="6">
        <f t="shared" si="1"/>
        <v>75119387.989999995</v>
      </c>
      <c r="F5" s="6">
        <f t="shared" si="1"/>
        <v>59555532.509999998</v>
      </c>
      <c r="G5" s="6">
        <f t="shared" si="1"/>
        <v>59555532.509999998</v>
      </c>
      <c r="H5" s="6">
        <f t="shared" si="1"/>
        <v>15563855.479999997</v>
      </c>
    </row>
    <row r="6" spans="1:8">
      <c r="A6" s="35" t="s">
        <v>141</v>
      </c>
      <c r="B6" s="36" t="s">
        <v>10</v>
      </c>
      <c r="C6" s="7">
        <v>48104571.619999997</v>
      </c>
      <c r="D6" s="7">
        <v>0</v>
      </c>
      <c r="E6" s="7">
        <f>C6+D6</f>
        <v>48104571.619999997</v>
      </c>
      <c r="F6" s="7">
        <v>38363668.890000001</v>
      </c>
      <c r="G6" s="7">
        <v>38363668.890000001</v>
      </c>
      <c r="H6" s="7">
        <f>E6-F6</f>
        <v>9740902.7299999967</v>
      </c>
    </row>
    <row r="7" spans="1:8">
      <c r="A7" s="35" t="s">
        <v>142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143</v>
      </c>
      <c r="B8" s="36" t="s">
        <v>12</v>
      </c>
      <c r="C8" s="7">
        <v>12998505.880000001</v>
      </c>
      <c r="D8" s="7">
        <v>0</v>
      </c>
      <c r="E8" s="7">
        <f t="shared" si="2"/>
        <v>12998505.880000001</v>
      </c>
      <c r="F8" s="7">
        <v>9964188.3100000005</v>
      </c>
      <c r="G8" s="7">
        <v>9964188.3100000005</v>
      </c>
      <c r="H8" s="7">
        <f t="shared" si="3"/>
        <v>3034317.5700000003</v>
      </c>
    </row>
    <row r="9" spans="1:8">
      <c r="A9" s="35" t="s">
        <v>144</v>
      </c>
      <c r="B9" s="36" t="s">
        <v>13</v>
      </c>
      <c r="C9" s="7">
        <v>11947550</v>
      </c>
      <c r="D9" s="7">
        <v>0</v>
      </c>
      <c r="E9" s="7">
        <f t="shared" si="2"/>
        <v>11947550</v>
      </c>
      <c r="F9" s="7">
        <v>9668555.0199999996</v>
      </c>
      <c r="G9" s="7">
        <v>9668555.0199999996</v>
      </c>
      <c r="H9" s="7">
        <f t="shared" si="3"/>
        <v>2278994.9800000004</v>
      </c>
    </row>
    <row r="10" spans="1:8">
      <c r="A10" s="35" t="s">
        <v>145</v>
      </c>
      <c r="B10" s="36" t="s">
        <v>14</v>
      </c>
      <c r="C10" s="7">
        <v>2068760.49</v>
      </c>
      <c r="D10" s="7">
        <v>0</v>
      </c>
      <c r="E10" s="7">
        <f t="shared" si="2"/>
        <v>2068760.49</v>
      </c>
      <c r="F10" s="7">
        <v>1559120.29</v>
      </c>
      <c r="G10" s="7">
        <v>1559120.29</v>
      </c>
      <c r="H10" s="7">
        <f t="shared" si="3"/>
        <v>509640.19999999995</v>
      </c>
    </row>
    <row r="11" spans="1:8">
      <c r="A11" s="35" t="s">
        <v>146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147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5" t="s">
        <v>17</v>
      </c>
      <c r="B13" s="66"/>
      <c r="C13" s="6">
        <f>SUM(C14:C22)</f>
        <v>6215975.2799999993</v>
      </c>
      <c r="D13" s="6">
        <f t="shared" ref="D13:G13" si="4">SUM(D14:D22)</f>
        <v>599945.54</v>
      </c>
      <c r="E13" s="6">
        <f t="shared" si="4"/>
        <v>6815920.8200000003</v>
      </c>
      <c r="F13" s="6">
        <f t="shared" si="4"/>
        <v>2814232.7800000003</v>
      </c>
      <c r="G13" s="6">
        <f t="shared" si="4"/>
        <v>2814232.7800000003</v>
      </c>
      <c r="H13" s="6">
        <f t="shared" si="3"/>
        <v>4001688.04</v>
      </c>
    </row>
    <row r="14" spans="1:8">
      <c r="A14" s="35" t="s">
        <v>148</v>
      </c>
      <c r="B14" s="36" t="s">
        <v>18</v>
      </c>
      <c r="C14" s="7">
        <v>2826918.46</v>
      </c>
      <c r="D14" s="7">
        <v>198253.65</v>
      </c>
      <c r="E14" s="7">
        <f t="shared" ref="E14:E22" si="5">C14+D14</f>
        <v>3025172.11</v>
      </c>
      <c r="F14" s="7">
        <v>1500818.16</v>
      </c>
      <c r="G14" s="7">
        <v>1500818.16</v>
      </c>
      <c r="H14" s="7">
        <f t="shared" si="3"/>
        <v>1524353.95</v>
      </c>
    </row>
    <row r="15" spans="1:8">
      <c r="A15" s="35" t="s">
        <v>149</v>
      </c>
      <c r="B15" s="36" t="s">
        <v>19</v>
      </c>
      <c r="C15" s="7">
        <v>180525.44</v>
      </c>
      <c r="D15" s="7">
        <v>5157.6000000000004</v>
      </c>
      <c r="E15" s="7">
        <f t="shared" si="5"/>
        <v>185683.04</v>
      </c>
      <c r="F15" s="7">
        <v>114030.3</v>
      </c>
      <c r="G15" s="7">
        <v>114030.3</v>
      </c>
      <c r="H15" s="7">
        <f t="shared" si="3"/>
        <v>71652.740000000005</v>
      </c>
    </row>
    <row r="16" spans="1:8">
      <c r="A16" s="35" t="s">
        <v>150</v>
      </c>
      <c r="B16" s="36" t="s">
        <v>20</v>
      </c>
      <c r="C16" s="7">
        <v>13000</v>
      </c>
      <c r="D16" s="7">
        <v>30300</v>
      </c>
      <c r="E16" s="7">
        <f t="shared" si="5"/>
        <v>43300</v>
      </c>
      <c r="F16" s="7">
        <v>0</v>
      </c>
      <c r="G16" s="7">
        <v>0</v>
      </c>
      <c r="H16" s="7">
        <f t="shared" si="3"/>
        <v>43300</v>
      </c>
    </row>
    <row r="17" spans="1:8">
      <c r="A17" s="35" t="s">
        <v>151</v>
      </c>
      <c r="B17" s="36" t="s">
        <v>21</v>
      </c>
      <c r="C17" s="7">
        <v>473315.42</v>
      </c>
      <c r="D17" s="7">
        <v>170038.04</v>
      </c>
      <c r="E17" s="7">
        <f t="shared" si="5"/>
        <v>643353.46</v>
      </c>
      <c r="F17" s="7">
        <v>217490.5</v>
      </c>
      <c r="G17" s="7">
        <v>217490.5</v>
      </c>
      <c r="H17" s="7">
        <f t="shared" si="3"/>
        <v>425862.95999999996</v>
      </c>
    </row>
    <row r="18" spans="1:8">
      <c r="A18" s="35" t="s">
        <v>152</v>
      </c>
      <c r="B18" s="36" t="s">
        <v>22</v>
      </c>
      <c r="C18" s="7">
        <v>977224.96</v>
      </c>
      <c r="D18" s="7">
        <v>18655.3</v>
      </c>
      <c r="E18" s="7">
        <f t="shared" si="5"/>
        <v>995880.26</v>
      </c>
      <c r="F18" s="7">
        <v>98645.31</v>
      </c>
      <c r="G18" s="7">
        <v>98645.31</v>
      </c>
      <c r="H18" s="7">
        <f t="shared" si="3"/>
        <v>897234.95</v>
      </c>
    </row>
    <row r="19" spans="1:8">
      <c r="A19" s="35" t="s">
        <v>153</v>
      </c>
      <c r="B19" s="36" t="s">
        <v>23</v>
      </c>
      <c r="C19" s="7">
        <v>969200</v>
      </c>
      <c r="D19" s="7">
        <v>0</v>
      </c>
      <c r="E19" s="7">
        <f t="shared" si="5"/>
        <v>969200</v>
      </c>
      <c r="F19" s="7">
        <v>738025.76</v>
      </c>
      <c r="G19" s="7">
        <v>738025.76</v>
      </c>
      <c r="H19" s="7">
        <f t="shared" si="3"/>
        <v>231174.24</v>
      </c>
    </row>
    <row r="20" spans="1:8">
      <c r="A20" s="35" t="s">
        <v>154</v>
      </c>
      <c r="B20" s="36" t="s">
        <v>24</v>
      </c>
      <c r="C20" s="7">
        <v>342170.1</v>
      </c>
      <c r="D20" s="7">
        <v>1000</v>
      </c>
      <c r="E20" s="7">
        <f t="shared" si="5"/>
        <v>343170.1</v>
      </c>
      <c r="F20" s="7">
        <v>53977.68</v>
      </c>
      <c r="G20" s="7">
        <v>53977.68</v>
      </c>
      <c r="H20" s="7">
        <f t="shared" si="3"/>
        <v>289192.42</v>
      </c>
    </row>
    <row r="21" spans="1:8">
      <c r="A21" s="35" t="s">
        <v>155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156</v>
      </c>
      <c r="B22" s="36" t="s">
        <v>26</v>
      </c>
      <c r="C22" s="7">
        <v>433620.9</v>
      </c>
      <c r="D22" s="7">
        <v>176540.95</v>
      </c>
      <c r="E22" s="7">
        <f t="shared" si="5"/>
        <v>610161.85000000009</v>
      </c>
      <c r="F22" s="7">
        <v>91245.07</v>
      </c>
      <c r="G22" s="7">
        <v>91245.07</v>
      </c>
      <c r="H22" s="7">
        <f t="shared" si="3"/>
        <v>518916.78000000009</v>
      </c>
    </row>
    <row r="23" spans="1:8">
      <c r="A23" s="65" t="s">
        <v>27</v>
      </c>
      <c r="B23" s="66"/>
      <c r="C23" s="6">
        <f>SUM(C24:C32)</f>
        <v>30997201.530000005</v>
      </c>
      <c r="D23" s="6">
        <f t="shared" ref="D23:G23" si="6">SUM(D24:D32)</f>
        <v>5206255</v>
      </c>
      <c r="E23" s="6">
        <f t="shared" si="6"/>
        <v>36203456.530000001</v>
      </c>
      <c r="F23" s="6">
        <f t="shared" si="6"/>
        <v>14825066.41</v>
      </c>
      <c r="G23" s="6">
        <f t="shared" si="6"/>
        <v>14630549.059999999</v>
      </c>
      <c r="H23" s="6">
        <f t="shared" si="3"/>
        <v>21378390.120000001</v>
      </c>
    </row>
    <row r="24" spans="1:8">
      <c r="A24" s="35" t="s">
        <v>157</v>
      </c>
      <c r="B24" s="36" t="s">
        <v>28</v>
      </c>
      <c r="C24" s="7">
        <v>4765903.41</v>
      </c>
      <c r="D24" s="7">
        <v>20198</v>
      </c>
      <c r="E24" s="7">
        <f t="shared" ref="E24:E32" si="7">C24+D24</f>
        <v>4786101.41</v>
      </c>
      <c r="F24" s="7">
        <v>3280829.48</v>
      </c>
      <c r="G24" s="7">
        <v>3118812.14</v>
      </c>
      <c r="H24" s="7">
        <f t="shared" si="3"/>
        <v>1505271.9300000002</v>
      </c>
    </row>
    <row r="25" spans="1:8">
      <c r="A25" s="35" t="s">
        <v>158</v>
      </c>
      <c r="B25" s="36" t="s">
        <v>29</v>
      </c>
      <c r="C25" s="7">
        <v>2498200</v>
      </c>
      <c r="D25" s="7">
        <v>1304495.82</v>
      </c>
      <c r="E25" s="7">
        <f t="shared" si="7"/>
        <v>3802695.8200000003</v>
      </c>
      <c r="F25" s="7">
        <v>1558073.03</v>
      </c>
      <c r="G25" s="7">
        <v>1558073.03</v>
      </c>
      <c r="H25" s="7">
        <f t="shared" si="3"/>
        <v>2244622.79</v>
      </c>
    </row>
    <row r="26" spans="1:8">
      <c r="A26" s="35" t="s">
        <v>159</v>
      </c>
      <c r="B26" s="36" t="s">
        <v>30</v>
      </c>
      <c r="C26" s="7">
        <v>7315648.71</v>
      </c>
      <c r="D26" s="7">
        <v>303322</v>
      </c>
      <c r="E26" s="7">
        <f t="shared" si="7"/>
        <v>7618970.71</v>
      </c>
      <c r="F26" s="7">
        <v>3058038.27</v>
      </c>
      <c r="G26" s="7">
        <v>3058038.27</v>
      </c>
      <c r="H26" s="7">
        <f t="shared" si="3"/>
        <v>4560932.4399999995</v>
      </c>
    </row>
    <row r="27" spans="1:8">
      <c r="A27" s="35" t="s">
        <v>160</v>
      </c>
      <c r="B27" s="36" t="s">
        <v>31</v>
      </c>
      <c r="C27" s="7">
        <v>1010191.35</v>
      </c>
      <c r="D27" s="7">
        <v>0</v>
      </c>
      <c r="E27" s="7">
        <f t="shared" si="7"/>
        <v>1010191.35</v>
      </c>
      <c r="F27" s="7">
        <v>207341.09</v>
      </c>
      <c r="G27" s="7">
        <v>207341.09</v>
      </c>
      <c r="H27" s="7">
        <f t="shared" si="3"/>
        <v>802850.26</v>
      </c>
    </row>
    <row r="28" spans="1:8">
      <c r="A28" s="35" t="s">
        <v>161</v>
      </c>
      <c r="B28" s="36" t="s">
        <v>32</v>
      </c>
      <c r="C28" s="7">
        <v>7427201.7599999998</v>
      </c>
      <c r="D28" s="7">
        <v>2258741.5299999998</v>
      </c>
      <c r="E28" s="7">
        <f t="shared" si="7"/>
        <v>9685943.2899999991</v>
      </c>
      <c r="F28" s="7">
        <v>3053430.08</v>
      </c>
      <c r="G28" s="7">
        <v>3053430.08</v>
      </c>
      <c r="H28" s="7">
        <f t="shared" si="3"/>
        <v>6632513.209999999</v>
      </c>
    </row>
    <row r="29" spans="1:8">
      <c r="A29" s="35" t="s">
        <v>162</v>
      </c>
      <c r="B29" s="36" t="s">
        <v>33</v>
      </c>
      <c r="C29" s="7">
        <v>610971.87</v>
      </c>
      <c r="D29" s="7">
        <v>20384.7</v>
      </c>
      <c r="E29" s="7">
        <f t="shared" si="7"/>
        <v>631356.56999999995</v>
      </c>
      <c r="F29" s="7">
        <v>159868.63</v>
      </c>
      <c r="G29" s="7">
        <v>159868.63</v>
      </c>
      <c r="H29" s="7">
        <f t="shared" si="3"/>
        <v>471487.93999999994</v>
      </c>
    </row>
    <row r="30" spans="1:8">
      <c r="A30" s="35" t="s">
        <v>163</v>
      </c>
      <c r="B30" s="36" t="s">
        <v>34</v>
      </c>
      <c r="C30" s="7">
        <v>1851814.89</v>
      </c>
      <c r="D30" s="7">
        <v>140000</v>
      </c>
      <c r="E30" s="7">
        <f t="shared" si="7"/>
        <v>1991814.89</v>
      </c>
      <c r="F30" s="7">
        <v>566274.57999999996</v>
      </c>
      <c r="G30" s="7">
        <v>533774.56999999995</v>
      </c>
      <c r="H30" s="7">
        <f t="shared" si="3"/>
        <v>1425540.31</v>
      </c>
    </row>
    <row r="31" spans="1:8">
      <c r="A31" s="35" t="s">
        <v>164</v>
      </c>
      <c r="B31" s="36" t="s">
        <v>35</v>
      </c>
      <c r="C31" s="7">
        <v>1400929.42</v>
      </c>
      <c r="D31" s="7">
        <v>866000</v>
      </c>
      <c r="E31" s="7">
        <f t="shared" si="7"/>
        <v>2266929.42</v>
      </c>
      <c r="F31" s="7">
        <v>703013.96</v>
      </c>
      <c r="G31" s="7">
        <v>703013.96</v>
      </c>
      <c r="H31" s="7">
        <f t="shared" si="3"/>
        <v>1563915.46</v>
      </c>
    </row>
    <row r="32" spans="1:8">
      <c r="A32" s="35" t="s">
        <v>165</v>
      </c>
      <c r="B32" s="36" t="s">
        <v>36</v>
      </c>
      <c r="C32" s="7">
        <v>4116340.12</v>
      </c>
      <c r="D32" s="7">
        <v>293112.95</v>
      </c>
      <c r="E32" s="7">
        <f t="shared" si="7"/>
        <v>4409453.07</v>
      </c>
      <c r="F32" s="7">
        <v>2238197.29</v>
      </c>
      <c r="G32" s="7">
        <v>2238197.29</v>
      </c>
      <c r="H32" s="7">
        <f t="shared" si="3"/>
        <v>2171255.7800000003</v>
      </c>
    </row>
    <row r="33" spans="1:8">
      <c r="A33" s="65" t="s">
        <v>37</v>
      </c>
      <c r="B33" s="66"/>
      <c r="C33" s="6">
        <f>SUM(C34:C42)</f>
        <v>4108300</v>
      </c>
      <c r="D33" s="6">
        <f t="shared" ref="D33:G33" si="8">SUM(D34:D42)</f>
        <v>1015794.22</v>
      </c>
      <c r="E33" s="6">
        <f t="shared" si="8"/>
        <v>5124094.22</v>
      </c>
      <c r="F33" s="6">
        <f t="shared" si="8"/>
        <v>3383343.89</v>
      </c>
      <c r="G33" s="6">
        <f t="shared" si="8"/>
        <v>3377343.89</v>
      </c>
      <c r="H33" s="6">
        <f t="shared" si="3"/>
        <v>1740750.3299999996</v>
      </c>
    </row>
    <row r="34" spans="1:8">
      <c r="A34" s="35" t="s">
        <v>166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167</v>
      </c>
      <c r="B35" s="36" t="s">
        <v>39</v>
      </c>
      <c r="C35" s="7">
        <v>0</v>
      </c>
      <c r="D35" s="7">
        <v>412914.22</v>
      </c>
      <c r="E35" s="7">
        <f t="shared" si="9"/>
        <v>412914.22</v>
      </c>
      <c r="F35" s="7">
        <v>402068</v>
      </c>
      <c r="G35" s="7">
        <v>402068</v>
      </c>
      <c r="H35" s="7">
        <f t="shared" si="3"/>
        <v>10846.219999999972</v>
      </c>
    </row>
    <row r="36" spans="1:8">
      <c r="A36" s="35" t="s">
        <v>168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169</v>
      </c>
      <c r="B37" s="36" t="s">
        <v>41</v>
      </c>
      <c r="C37" s="7">
        <v>4108300</v>
      </c>
      <c r="D37" s="7">
        <v>602880</v>
      </c>
      <c r="E37" s="7">
        <f t="shared" si="9"/>
        <v>4711180</v>
      </c>
      <c r="F37" s="7">
        <v>2981275.89</v>
      </c>
      <c r="G37" s="7">
        <v>2975275.89</v>
      </c>
      <c r="H37" s="7">
        <f t="shared" si="3"/>
        <v>1729904.1099999999</v>
      </c>
    </row>
    <row r="38" spans="1:8">
      <c r="A38" s="35" t="s">
        <v>170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171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172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5" t="s">
        <v>47</v>
      </c>
      <c r="B43" s="66"/>
      <c r="C43" s="6">
        <f>SUM(C44:C52)</f>
        <v>2717812.85</v>
      </c>
      <c r="D43" s="6">
        <f t="shared" ref="D43:G43" si="10">SUM(D44:D52)</f>
        <v>7095522.4900000002</v>
      </c>
      <c r="E43" s="6">
        <f t="shared" si="10"/>
        <v>9813335.3399999999</v>
      </c>
      <c r="F43" s="6">
        <f t="shared" si="10"/>
        <v>1984995.98</v>
      </c>
      <c r="G43" s="6">
        <f t="shared" si="10"/>
        <v>1956399.66</v>
      </c>
      <c r="H43" s="6">
        <f t="shared" si="3"/>
        <v>7828339.3599999994</v>
      </c>
    </row>
    <row r="44" spans="1:8">
      <c r="A44" s="35" t="s">
        <v>173</v>
      </c>
      <c r="B44" s="36" t="s">
        <v>48</v>
      </c>
      <c r="C44" s="7">
        <v>1133723.6000000001</v>
      </c>
      <c r="D44" s="7">
        <v>3850195.08</v>
      </c>
      <c r="E44" s="7">
        <f t="shared" ref="E44:E52" si="11">C44+D44</f>
        <v>4983918.68</v>
      </c>
      <c r="F44" s="7">
        <v>1553895.3</v>
      </c>
      <c r="G44" s="7">
        <v>1532456.18</v>
      </c>
      <c r="H44" s="7">
        <f t="shared" si="3"/>
        <v>3430023.38</v>
      </c>
    </row>
    <row r="45" spans="1:8">
      <c r="A45" s="35" t="s">
        <v>174</v>
      </c>
      <c r="B45" s="36" t="s">
        <v>49</v>
      </c>
      <c r="C45" s="7">
        <v>986162.4</v>
      </c>
      <c r="D45" s="7">
        <v>-555361.88</v>
      </c>
      <c r="E45" s="7">
        <f t="shared" si="11"/>
        <v>430800.52</v>
      </c>
      <c r="F45" s="7">
        <v>83480.679999999993</v>
      </c>
      <c r="G45" s="7">
        <v>76323.48</v>
      </c>
      <c r="H45" s="7">
        <f t="shared" si="3"/>
        <v>347319.84</v>
      </c>
    </row>
    <row r="46" spans="1:8">
      <c r="A46" s="35" t="s">
        <v>175</v>
      </c>
      <c r="B46" s="36" t="s">
        <v>50</v>
      </c>
      <c r="C46" s="7">
        <v>420000</v>
      </c>
      <c r="D46" s="7">
        <v>1262000</v>
      </c>
      <c r="E46" s="7">
        <f t="shared" si="11"/>
        <v>1682000</v>
      </c>
      <c r="F46" s="7">
        <v>0</v>
      </c>
      <c r="G46" s="7">
        <v>0</v>
      </c>
      <c r="H46" s="7">
        <f t="shared" si="3"/>
        <v>1682000</v>
      </c>
    </row>
    <row r="47" spans="1:8">
      <c r="A47" s="35" t="s">
        <v>176</v>
      </c>
      <c r="B47" s="36" t="s">
        <v>51</v>
      </c>
      <c r="C47" s="7">
        <v>0</v>
      </c>
      <c r="D47" s="7">
        <v>348736</v>
      </c>
      <c r="E47" s="7">
        <f t="shared" si="11"/>
        <v>348736</v>
      </c>
      <c r="F47" s="7">
        <v>347620</v>
      </c>
      <c r="G47" s="7">
        <v>347620</v>
      </c>
      <c r="H47" s="7">
        <f t="shared" si="3"/>
        <v>1116</v>
      </c>
    </row>
    <row r="48" spans="1:8">
      <c r="A48" s="35" t="s">
        <v>177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178</v>
      </c>
      <c r="B49" s="36" t="s">
        <v>53</v>
      </c>
      <c r="C49" s="7">
        <v>177926.85</v>
      </c>
      <c r="D49" s="7">
        <v>2189953.29</v>
      </c>
      <c r="E49" s="7">
        <f t="shared" si="11"/>
        <v>2367880.14</v>
      </c>
      <c r="F49" s="7">
        <v>0</v>
      </c>
      <c r="G49" s="7">
        <v>0</v>
      </c>
      <c r="H49" s="7">
        <f t="shared" si="3"/>
        <v>2367880.14</v>
      </c>
    </row>
    <row r="50" spans="1:8">
      <c r="A50" s="35" t="s">
        <v>179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180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181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5" t="s">
        <v>57</v>
      </c>
      <c r="B53" s="66"/>
      <c r="C53" s="6">
        <f>SUM(C54:C56)</f>
        <v>0</v>
      </c>
      <c r="D53" s="6">
        <f t="shared" ref="D53:G53" si="12">SUM(D54:D56)</f>
        <v>3962412.08</v>
      </c>
      <c r="E53" s="6">
        <f t="shared" si="12"/>
        <v>3962412.08</v>
      </c>
      <c r="F53" s="6">
        <f t="shared" si="12"/>
        <v>2286750.89</v>
      </c>
      <c r="G53" s="6">
        <f t="shared" si="12"/>
        <v>2286750.89</v>
      </c>
      <c r="H53" s="6">
        <f t="shared" si="3"/>
        <v>1675661.19</v>
      </c>
    </row>
    <row r="54" spans="1:8">
      <c r="A54" s="35" t="s">
        <v>182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183</v>
      </c>
      <c r="B55" s="36" t="s">
        <v>59</v>
      </c>
      <c r="C55" s="7">
        <v>0</v>
      </c>
      <c r="D55" s="7">
        <v>3962412.08</v>
      </c>
      <c r="E55" s="7">
        <f t="shared" si="13"/>
        <v>3962412.08</v>
      </c>
      <c r="F55" s="7">
        <v>2286750.89</v>
      </c>
      <c r="G55" s="7">
        <v>2286750.89</v>
      </c>
      <c r="H55" s="7">
        <f t="shared" si="3"/>
        <v>1675661.19</v>
      </c>
    </row>
    <row r="56" spans="1:8">
      <c r="A56" s="35" t="s">
        <v>184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5" t="s">
        <v>61</v>
      </c>
      <c r="B57" s="66"/>
      <c r="C57" s="6">
        <f>SUM(C58:C65)</f>
        <v>3522762.84</v>
      </c>
      <c r="D57" s="6">
        <f t="shared" ref="D57:G57" si="14">SUM(D58:D65)</f>
        <v>595390</v>
      </c>
      <c r="E57" s="6">
        <f t="shared" si="14"/>
        <v>4118152.84</v>
      </c>
      <c r="F57" s="6">
        <f t="shared" si="14"/>
        <v>0</v>
      </c>
      <c r="G57" s="6">
        <f t="shared" si="14"/>
        <v>0</v>
      </c>
      <c r="H57" s="6">
        <f t="shared" si="3"/>
        <v>4118152.84</v>
      </c>
    </row>
    <row r="58" spans="1:8">
      <c r="A58" s="35" t="s">
        <v>185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186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187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188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189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190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191</v>
      </c>
      <c r="B65" s="36" t="s">
        <v>69</v>
      </c>
      <c r="C65" s="7">
        <v>3522762.84</v>
      </c>
      <c r="D65" s="7">
        <v>595390</v>
      </c>
      <c r="E65" s="7">
        <f t="shared" si="15"/>
        <v>4118152.84</v>
      </c>
      <c r="F65" s="7">
        <v>0</v>
      </c>
      <c r="G65" s="7">
        <v>0</v>
      </c>
      <c r="H65" s="7">
        <f t="shared" si="3"/>
        <v>4118152.84</v>
      </c>
    </row>
    <row r="66" spans="1:8">
      <c r="A66" s="65" t="s">
        <v>70</v>
      </c>
      <c r="B66" s="66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192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193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317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5" t="s">
        <v>74</v>
      </c>
      <c r="B70" s="66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194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195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196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197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198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199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200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7" t="s">
        <v>82</v>
      </c>
      <c r="B79" s="68"/>
      <c r="C79" s="8">
        <f>C80+C88+C98+C108+C118+C128+C132+C141+C145</f>
        <v>0</v>
      </c>
      <c r="D79" s="8">
        <f t="shared" ref="D79:H79" si="21">D80+D88+D98+D108+D118+D128+D132+D141+D145</f>
        <v>69865263.74000001</v>
      </c>
      <c r="E79" s="8">
        <f t="shared" si="21"/>
        <v>69865263.74000001</v>
      </c>
      <c r="F79" s="8">
        <f t="shared" si="21"/>
        <v>40985776.520000003</v>
      </c>
      <c r="G79" s="8">
        <f t="shared" si="21"/>
        <v>40985776.520000003</v>
      </c>
      <c r="H79" s="8">
        <f t="shared" si="21"/>
        <v>28879487.219999999</v>
      </c>
    </row>
    <row r="80" spans="1:8">
      <c r="A80" s="69" t="s">
        <v>9</v>
      </c>
      <c r="B80" s="70"/>
      <c r="C80" s="8">
        <f>SUM(C81:C87)</f>
        <v>0</v>
      </c>
      <c r="D80" s="8">
        <f t="shared" ref="D80:H80" si="22">SUM(D81:D87)</f>
        <v>52482066</v>
      </c>
      <c r="E80" s="8">
        <f t="shared" si="22"/>
        <v>52482066</v>
      </c>
      <c r="F80" s="8">
        <f t="shared" si="22"/>
        <v>35220420.75</v>
      </c>
      <c r="G80" s="8">
        <f t="shared" si="22"/>
        <v>35220420.75</v>
      </c>
      <c r="H80" s="8">
        <f t="shared" si="22"/>
        <v>17261645.25</v>
      </c>
    </row>
    <row r="81" spans="1:8">
      <c r="A81" s="35" t="s">
        <v>201</v>
      </c>
      <c r="B81" s="40" t="s">
        <v>10</v>
      </c>
      <c r="C81" s="9">
        <v>0</v>
      </c>
      <c r="D81" s="9">
        <v>29248930</v>
      </c>
      <c r="E81" s="7">
        <f t="shared" ref="E81:E87" si="23">C81+D81</f>
        <v>29248930</v>
      </c>
      <c r="F81" s="9">
        <v>23278933.649999999</v>
      </c>
      <c r="G81" s="9">
        <v>23278933.649999999</v>
      </c>
      <c r="H81" s="9">
        <f t="shared" ref="H81:H144" si="24">E81-F81</f>
        <v>5969996.3500000015</v>
      </c>
    </row>
    <row r="82" spans="1:8">
      <c r="A82" s="35" t="s">
        <v>202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203</v>
      </c>
      <c r="B83" s="40" t="s">
        <v>12</v>
      </c>
      <c r="C83" s="9">
        <v>0</v>
      </c>
      <c r="D83" s="9">
        <v>12917904</v>
      </c>
      <c r="E83" s="7">
        <f t="shared" si="23"/>
        <v>12917904</v>
      </c>
      <c r="F83" s="9">
        <v>6082542.4800000004</v>
      </c>
      <c r="G83" s="9">
        <v>6082542.4800000004</v>
      </c>
      <c r="H83" s="9">
        <f t="shared" si="24"/>
        <v>6835361.5199999996</v>
      </c>
    </row>
    <row r="84" spans="1:8">
      <c r="A84" s="35" t="s">
        <v>204</v>
      </c>
      <c r="B84" s="40" t="s">
        <v>13</v>
      </c>
      <c r="C84" s="9">
        <v>0</v>
      </c>
      <c r="D84" s="9">
        <v>6215742</v>
      </c>
      <c r="E84" s="7">
        <f t="shared" si="23"/>
        <v>6215742</v>
      </c>
      <c r="F84" s="9">
        <v>4837057.32</v>
      </c>
      <c r="G84" s="9">
        <v>4837057.32</v>
      </c>
      <c r="H84" s="9">
        <f t="shared" si="24"/>
        <v>1378684.6799999997</v>
      </c>
    </row>
    <row r="85" spans="1:8">
      <c r="A85" s="35" t="s">
        <v>205</v>
      </c>
      <c r="B85" s="40" t="s">
        <v>14</v>
      </c>
      <c r="C85" s="9">
        <v>0</v>
      </c>
      <c r="D85" s="9">
        <v>1499490</v>
      </c>
      <c r="E85" s="7">
        <f t="shared" si="23"/>
        <v>1499490</v>
      </c>
      <c r="F85" s="9">
        <v>1021887.3</v>
      </c>
      <c r="G85" s="9">
        <v>1021887.3</v>
      </c>
      <c r="H85" s="9">
        <f t="shared" si="24"/>
        <v>477602.69999999995</v>
      </c>
    </row>
    <row r="86" spans="1:8">
      <c r="A86" s="35" t="s">
        <v>206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207</v>
      </c>
      <c r="B87" s="40" t="s">
        <v>16</v>
      </c>
      <c r="C87" s="9">
        <v>0</v>
      </c>
      <c r="D87" s="9">
        <v>2600000</v>
      </c>
      <c r="E87" s="7">
        <f t="shared" si="23"/>
        <v>2600000</v>
      </c>
      <c r="F87" s="9">
        <v>0</v>
      </c>
      <c r="G87" s="9">
        <v>0</v>
      </c>
      <c r="H87" s="9">
        <f t="shared" si="24"/>
        <v>2600000</v>
      </c>
    </row>
    <row r="88" spans="1:8">
      <c r="A88" s="69" t="s">
        <v>17</v>
      </c>
      <c r="B88" s="70"/>
      <c r="C88" s="8">
        <f>SUM(C89:C97)</f>
        <v>0</v>
      </c>
      <c r="D88" s="8">
        <f t="shared" ref="D88:G88" si="25">SUM(D89:D97)</f>
        <v>2046397.24</v>
      </c>
      <c r="E88" s="8">
        <f t="shared" si="25"/>
        <v>2046397.24</v>
      </c>
      <c r="F88" s="8">
        <f t="shared" si="25"/>
        <v>333416.79000000004</v>
      </c>
      <c r="G88" s="8">
        <f t="shared" si="25"/>
        <v>333416.79000000004</v>
      </c>
      <c r="H88" s="8">
        <f t="shared" si="24"/>
        <v>1712980.45</v>
      </c>
    </row>
    <row r="89" spans="1:8">
      <c r="A89" s="35" t="s">
        <v>208</v>
      </c>
      <c r="B89" s="40" t="s">
        <v>18</v>
      </c>
      <c r="C89" s="9">
        <v>0</v>
      </c>
      <c r="D89" s="9">
        <v>655800</v>
      </c>
      <c r="E89" s="7">
        <f t="shared" ref="E89:E97" si="26">C89+D89</f>
        <v>655800</v>
      </c>
      <c r="F89" s="9">
        <v>166028.59</v>
      </c>
      <c r="G89" s="9">
        <v>166028.59</v>
      </c>
      <c r="H89" s="9">
        <f t="shared" si="24"/>
        <v>489771.41000000003</v>
      </c>
    </row>
    <row r="90" spans="1:8">
      <c r="A90" s="35" t="s">
        <v>209</v>
      </c>
      <c r="B90" s="40" t="s">
        <v>19</v>
      </c>
      <c r="C90" s="9">
        <v>0</v>
      </c>
      <c r="D90" s="9">
        <v>24467.24</v>
      </c>
      <c r="E90" s="7">
        <f t="shared" si="26"/>
        <v>24467.24</v>
      </c>
      <c r="F90" s="9">
        <v>2990.6</v>
      </c>
      <c r="G90" s="9">
        <v>2990.6</v>
      </c>
      <c r="H90" s="9">
        <f t="shared" si="24"/>
        <v>21476.640000000003</v>
      </c>
    </row>
    <row r="91" spans="1:8">
      <c r="A91" s="35" t="s">
        <v>210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211</v>
      </c>
      <c r="B92" s="40" t="s">
        <v>21</v>
      </c>
      <c r="C92" s="9">
        <v>0</v>
      </c>
      <c r="D92" s="9">
        <v>512500</v>
      </c>
      <c r="E92" s="7">
        <f t="shared" si="26"/>
        <v>512500</v>
      </c>
      <c r="F92" s="9">
        <v>37463.78</v>
      </c>
      <c r="G92" s="9">
        <v>37463.78</v>
      </c>
      <c r="H92" s="9">
        <f t="shared" si="24"/>
        <v>475036.22</v>
      </c>
    </row>
    <row r="93" spans="1:8">
      <c r="A93" s="35" t="s">
        <v>212</v>
      </c>
      <c r="B93" s="40" t="s">
        <v>22</v>
      </c>
      <c r="C93" s="9">
        <v>0</v>
      </c>
      <c r="D93" s="9">
        <v>476500</v>
      </c>
      <c r="E93" s="7">
        <f t="shared" si="26"/>
        <v>476500</v>
      </c>
      <c r="F93" s="9">
        <v>2780</v>
      </c>
      <c r="G93" s="9">
        <v>2780</v>
      </c>
      <c r="H93" s="9">
        <f t="shared" si="24"/>
        <v>473720</v>
      </c>
    </row>
    <row r="94" spans="1:8">
      <c r="A94" s="35" t="s">
        <v>213</v>
      </c>
      <c r="B94" s="40" t="s">
        <v>23</v>
      </c>
      <c r="C94" s="9">
        <v>0</v>
      </c>
      <c r="D94" s="9">
        <v>5000</v>
      </c>
      <c r="E94" s="7">
        <f t="shared" si="26"/>
        <v>5000</v>
      </c>
      <c r="F94" s="9">
        <v>4999.6000000000004</v>
      </c>
      <c r="G94" s="9">
        <v>4999.6000000000004</v>
      </c>
      <c r="H94" s="9">
        <f t="shared" si="24"/>
        <v>0.3999999999996362</v>
      </c>
    </row>
    <row r="95" spans="1:8">
      <c r="A95" s="35" t="s">
        <v>214</v>
      </c>
      <c r="B95" s="40" t="s">
        <v>24</v>
      </c>
      <c r="C95" s="9">
        <v>0</v>
      </c>
      <c r="D95" s="9">
        <v>190000</v>
      </c>
      <c r="E95" s="7">
        <f t="shared" si="26"/>
        <v>190000</v>
      </c>
      <c r="F95" s="9">
        <v>39998</v>
      </c>
      <c r="G95" s="9">
        <v>39998</v>
      </c>
      <c r="H95" s="9">
        <f t="shared" si="24"/>
        <v>150002</v>
      </c>
    </row>
    <row r="96" spans="1:8">
      <c r="A96" s="35" t="s">
        <v>215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216</v>
      </c>
      <c r="B97" s="40" t="s">
        <v>26</v>
      </c>
      <c r="C97" s="9">
        <v>0</v>
      </c>
      <c r="D97" s="9">
        <v>182130</v>
      </c>
      <c r="E97" s="7">
        <f t="shared" si="26"/>
        <v>182130</v>
      </c>
      <c r="F97" s="9">
        <v>79156.22</v>
      </c>
      <c r="G97" s="9">
        <v>79156.22</v>
      </c>
      <c r="H97" s="9">
        <f t="shared" si="24"/>
        <v>102973.78</v>
      </c>
    </row>
    <row r="98" spans="1:8">
      <c r="A98" s="69" t="s">
        <v>27</v>
      </c>
      <c r="B98" s="70"/>
      <c r="C98" s="8">
        <f>SUM(C99:C107)</f>
        <v>0</v>
      </c>
      <c r="D98" s="8">
        <f t="shared" ref="D98:G98" si="27">SUM(D99:D107)</f>
        <v>6590863.2499999991</v>
      </c>
      <c r="E98" s="8">
        <f t="shared" si="27"/>
        <v>6590863.2499999991</v>
      </c>
      <c r="F98" s="8">
        <f t="shared" si="27"/>
        <v>4122438.9100000006</v>
      </c>
      <c r="G98" s="8">
        <f t="shared" si="27"/>
        <v>4122438.9100000006</v>
      </c>
      <c r="H98" s="8">
        <f t="shared" si="24"/>
        <v>2468424.3399999985</v>
      </c>
    </row>
    <row r="99" spans="1:8">
      <c r="A99" s="35" t="s">
        <v>217</v>
      </c>
      <c r="B99" s="40" t="s">
        <v>28</v>
      </c>
      <c r="C99" s="9">
        <v>0</v>
      </c>
      <c r="D99" s="9">
        <v>3600</v>
      </c>
      <c r="E99" s="7">
        <f t="shared" ref="E99:E107" si="28">C99+D99</f>
        <v>3600</v>
      </c>
      <c r="F99" s="9">
        <v>3576</v>
      </c>
      <c r="G99" s="9">
        <v>3576</v>
      </c>
      <c r="H99" s="9">
        <f t="shared" si="24"/>
        <v>24</v>
      </c>
    </row>
    <row r="100" spans="1:8">
      <c r="A100" s="35" t="s">
        <v>218</v>
      </c>
      <c r="B100" s="40" t="s">
        <v>29</v>
      </c>
      <c r="C100" s="9">
        <v>0</v>
      </c>
      <c r="D100" s="9">
        <v>100000</v>
      </c>
      <c r="E100" s="7">
        <f t="shared" si="28"/>
        <v>100000</v>
      </c>
      <c r="F100" s="9">
        <v>0</v>
      </c>
      <c r="G100" s="9">
        <v>0</v>
      </c>
      <c r="H100" s="9">
        <f t="shared" si="24"/>
        <v>100000</v>
      </c>
    </row>
    <row r="101" spans="1:8">
      <c r="A101" s="35" t="s">
        <v>219</v>
      </c>
      <c r="B101" s="40" t="s">
        <v>30</v>
      </c>
      <c r="C101" s="9">
        <v>0</v>
      </c>
      <c r="D101" s="9">
        <v>871609.24</v>
      </c>
      <c r="E101" s="7">
        <f t="shared" si="28"/>
        <v>871609.24</v>
      </c>
      <c r="F101" s="9">
        <v>797336</v>
      </c>
      <c r="G101" s="9">
        <v>797336</v>
      </c>
      <c r="H101" s="9">
        <f t="shared" si="24"/>
        <v>74273.239999999991</v>
      </c>
    </row>
    <row r="102" spans="1:8">
      <c r="A102" s="35" t="s">
        <v>220</v>
      </c>
      <c r="B102" s="40" t="s">
        <v>31</v>
      </c>
      <c r="C102" s="9">
        <v>0</v>
      </c>
      <c r="D102" s="9">
        <v>1733144.18</v>
      </c>
      <c r="E102" s="7">
        <f t="shared" si="28"/>
        <v>1733144.18</v>
      </c>
      <c r="F102" s="9">
        <v>1601687.36</v>
      </c>
      <c r="G102" s="9">
        <v>1601687.36</v>
      </c>
      <c r="H102" s="9">
        <f t="shared" si="24"/>
        <v>131456.81999999983</v>
      </c>
    </row>
    <row r="103" spans="1:8">
      <c r="A103" s="35" t="s">
        <v>221</v>
      </c>
      <c r="B103" s="40" t="s">
        <v>32</v>
      </c>
      <c r="C103" s="9">
        <v>0</v>
      </c>
      <c r="D103" s="9">
        <v>2514832.52</v>
      </c>
      <c r="E103" s="7">
        <f t="shared" si="28"/>
        <v>2514832.52</v>
      </c>
      <c r="F103" s="9">
        <v>1332437.28</v>
      </c>
      <c r="G103" s="9">
        <v>1332437.28</v>
      </c>
      <c r="H103" s="9">
        <f t="shared" si="24"/>
        <v>1182395.24</v>
      </c>
    </row>
    <row r="104" spans="1:8">
      <c r="A104" s="35" t="s">
        <v>222</v>
      </c>
      <c r="B104" s="40" t="s">
        <v>33</v>
      </c>
      <c r="C104" s="9">
        <v>0</v>
      </c>
      <c r="D104" s="9">
        <v>150000</v>
      </c>
      <c r="E104" s="7">
        <f t="shared" si="28"/>
        <v>150000</v>
      </c>
      <c r="F104" s="9">
        <v>4923.8100000000004</v>
      </c>
      <c r="G104" s="9">
        <v>4923.8100000000004</v>
      </c>
      <c r="H104" s="9">
        <f t="shared" si="24"/>
        <v>145076.19</v>
      </c>
    </row>
    <row r="105" spans="1:8">
      <c r="A105" s="35" t="s">
        <v>223</v>
      </c>
      <c r="B105" s="40" t="s">
        <v>34</v>
      </c>
      <c r="C105" s="9">
        <v>0</v>
      </c>
      <c r="D105" s="9">
        <v>586001.97</v>
      </c>
      <c r="E105" s="7">
        <f t="shared" si="28"/>
        <v>586001.97</v>
      </c>
      <c r="F105" s="9">
        <v>123194.94</v>
      </c>
      <c r="G105" s="9">
        <v>123194.94</v>
      </c>
      <c r="H105" s="9">
        <f t="shared" si="24"/>
        <v>462807.02999999997</v>
      </c>
    </row>
    <row r="106" spans="1:8">
      <c r="A106" s="35" t="s">
        <v>224</v>
      </c>
      <c r="B106" s="40" t="s">
        <v>35</v>
      </c>
      <c r="C106" s="9">
        <v>0</v>
      </c>
      <c r="D106" s="9">
        <v>300480.03000000003</v>
      </c>
      <c r="E106" s="7">
        <f t="shared" si="28"/>
        <v>300480.03000000003</v>
      </c>
      <c r="F106" s="9">
        <v>163627.51999999999</v>
      </c>
      <c r="G106" s="9">
        <v>163627.51999999999</v>
      </c>
      <c r="H106" s="9">
        <f t="shared" si="24"/>
        <v>136852.51000000004</v>
      </c>
    </row>
    <row r="107" spans="1:8">
      <c r="A107" s="35" t="s">
        <v>225</v>
      </c>
      <c r="B107" s="40" t="s">
        <v>36</v>
      </c>
      <c r="C107" s="9">
        <v>0</v>
      </c>
      <c r="D107" s="9">
        <v>331195.31</v>
      </c>
      <c r="E107" s="7">
        <f t="shared" si="28"/>
        <v>331195.31</v>
      </c>
      <c r="F107" s="9">
        <v>95656</v>
      </c>
      <c r="G107" s="9">
        <v>95656</v>
      </c>
      <c r="H107" s="9">
        <f t="shared" si="24"/>
        <v>235539.31</v>
      </c>
    </row>
    <row r="108" spans="1:8">
      <c r="A108" s="69" t="s">
        <v>37</v>
      </c>
      <c r="B108" s="70"/>
      <c r="C108" s="8">
        <f>SUM(C109:C117)</f>
        <v>0</v>
      </c>
      <c r="D108" s="8">
        <f t="shared" ref="D108:G108" si="29">SUM(D109:D117)</f>
        <v>533728</v>
      </c>
      <c r="E108" s="8">
        <f t="shared" si="29"/>
        <v>533728</v>
      </c>
      <c r="F108" s="8">
        <f t="shared" si="29"/>
        <v>431586</v>
      </c>
      <c r="G108" s="8">
        <f t="shared" si="29"/>
        <v>431586</v>
      </c>
      <c r="H108" s="8">
        <f t="shared" si="24"/>
        <v>102142</v>
      </c>
    </row>
    <row r="109" spans="1:8">
      <c r="A109" s="35" t="s">
        <v>226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227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228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229</v>
      </c>
      <c r="B112" s="40" t="s">
        <v>41</v>
      </c>
      <c r="C112" s="9">
        <v>0</v>
      </c>
      <c r="D112" s="9">
        <v>533728</v>
      </c>
      <c r="E112" s="7">
        <f t="shared" si="30"/>
        <v>533728</v>
      </c>
      <c r="F112" s="9">
        <v>431586</v>
      </c>
      <c r="G112" s="9">
        <v>431586</v>
      </c>
      <c r="H112" s="9">
        <f t="shared" si="24"/>
        <v>102142</v>
      </c>
    </row>
    <row r="113" spans="1:8">
      <c r="A113" s="35" t="s">
        <v>230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231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232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9" t="s">
        <v>47</v>
      </c>
      <c r="B118" s="70"/>
      <c r="C118" s="8">
        <f>SUM(C119:C127)</f>
        <v>0</v>
      </c>
      <c r="D118" s="8">
        <f t="shared" ref="D118:G118" si="31">SUM(D119:D127)</f>
        <v>2333295.21</v>
      </c>
      <c r="E118" s="8">
        <f t="shared" si="31"/>
        <v>2333295.21</v>
      </c>
      <c r="F118" s="8">
        <f t="shared" si="31"/>
        <v>0</v>
      </c>
      <c r="G118" s="8">
        <f t="shared" si="31"/>
        <v>0</v>
      </c>
      <c r="H118" s="8">
        <f t="shared" si="24"/>
        <v>2333295.21</v>
      </c>
    </row>
    <row r="119" spans="1:8">
      <c r="A119" s="35" t="s">
        <v>233</v>
      </c>
      <c r="B119" s="40" t="s">
        <v>48</v>
      </c>
      <c r="C119" s="9">
        <v>0</v>
      </c>
      <c r="D119" s="9">
        <v>22000</v>
      </c>
      <c r="E119" s="7">
        <f t="shared" ref="E119:E127" si="32">C119+D119</f>
        <v>22000</v>
      </c>
      <c r="F119" s="9">
        <v>0</v>
      </c>
      <c r="G119" s="9">
        <v>0</v>
      </c>
      <c r="H119" s="9">
        <f t="shared" si="24"/>
        <v>22000</v>
      </c>
    </row>
    <row r="120" spans="1:8">
      <c r="A120" s="35" t="s">
        <v>234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235</v>
      </c>
      <c r="B121" s="40" t="s">
        <v>50</v>
      </c>
      <c r="C121" s="9">
        <v>0</v>
      </c>
      <c r="D121" s="9">
        <v>290000</v>
      </c>
      <c r="E121" s="7">
        <f t="shared" si="32"/>
        <v>290000</v>
      </c>
      <c r="F121" s="9">
        <v>0</v>
      </c>
      <c r="G121" s="9">
        <v>0</v>
      </c>
      <c r="H121" s="9">
        <f t="shared" si="24"/>
        <v>290000</v>
      </c>
    </row>
    <row r="122" spans="1:8">
      <c r="A122" s="35" t="s">
        <v>236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237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238</v>
      </c>
      <c r="B124" s="40" t="s">
        <v>53</v>
      </c>
      <c r="C124" s="9">
        <v>0</v>
      </c>
      <c r="D124" s="9">
        <v>2021295.21</v>
      </c>
      <c r="E124" s="7">
        <f t="shared" si="32"/>
        <v>2021295.21</v>
      </c>
      <c r="F124" s="9">
        <v>0</v>
      </c>
      <c r="G124" s="9">
        <v>0</v>
      </c>
      <c r="H124" s="9">
        <f t="shared" si="24"/>
        <v>2021295.21</v>
      </c>
    </row>
    <row r="125" spans="1:8">
      <c r="A125" s="35" t="s">
        <v>239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240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241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9" t="s">
        <v>57</v>
      </c>
      <c r="B128" s="70"/>
      <c r="C128" s="8">
        <f>SUM(C129:C131)</f>
        <v>0</v>
      </c>
      <c r="D128" s="8">
        <f t="shared" ref="D128:G128" si="33">SUM(D129:D131)</f>
        <v>5878914.04</v>
      </c>
      <c r="E128" s="8">
        <f t="shared" si="33"/>
        <v>5878914.04</v>
      </c>
      <c r="F128" s="8">
        <f t="shared" si="33"/>
        <v>877914.07</v>
      </c>
      <c r="G128" s="8">
        <f t="shared" si="33"/>
        <v>877914.07</v>
      </c>
      <c r="H128" s="8">
        <f t="shared" si="24"/>
        <v>5000999.97</v>
      </c>
    </row>
    <row r="129" spans="1:8">
      <c r="A129" s="35" t="s">
        <v>242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243</v>
      </c>
      <c r="B130" s="40" t="s">
        <v>59</v>
      </c>
      <c r="C130" s="9">
        <v>0</v>
      </c>
      <c r="D130" s="9">
        <v>5878914.04</v>
      </c>
      <c r="E130" s="7">
        <f t="shared" si="34"/>
        <v>5878914.04</v>
      </c>
      <c r="F130" s="9">
        <v>877914.07</v>
      </c>
      <c r="G130" s="9">
        <v>877914.07</v>
      </c>
      <c r="H130" s="9">
        <f t="shared" si="24"/>
        <v>5000999.97</v>
      </c>
    </row>
    <row r="131" spans="1:8">
      <c r="A131" s="35" t="s">
        <v>244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9" t="s">
        <v>61</v>
      </c>
      <c r="B132" s="70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245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246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247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248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249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250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251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9" t="s">
        <v>70</v>
      </c>
      <c r="B141" s="70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252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253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318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9" t="s">
        <v>74</v>
      </c>
      <c r="B145" s="70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254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255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256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257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258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259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260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72" t="s">
        <v>83</v>
      </c>
      <c r="B154" s="73"/>
      <c r="C154" s="8">
        <f>C4+C79</f>
        <v>122681440.48999999</v>
      </c>
      <c r="D154" s="8">
        <f t="shared" ref="D154:H154" si="42">D4+D79</f>
        <v>88340583.070000008</v>
      </c>
      <c r="E154" s="8">
        <f t="shared" si="42"/>
        <v>211022023.56000003</v>
      </c>
      <c r="F154" s="8">
        <f t="shared" si="42"/>
        <v>125835698.98000002</v>
      </c>
      <c r="G154" s="8">
        <f t="shared" si="42"/>
        <v>125606585.31</v>
      </c>
      <c r="H154" s="8">
        <f t="shared" si="42"/>
        <v>85186324.579999998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6" spans="1:8" ht="8.25" customHeight="1"/>
    <row r="157" spans="1:8" s="11" customFormat="1" ht="11.25">
      <c r="A157" s="53" t="s">
        <v>340</v>
      </c>
      <c r="B157" s="54"/>
      <c r="C157" s="54"/>
      <c r="D157" s="54"/>
      <c r="E157" s="54"/>
      <c r="F157" s="54"/>
      <c r="G157" s="54"/>
    </row>
    <row r="161" spans="1:4" s="11" customFormat="1">
      <c r="A161" s="71" t="s">
        <v>336</v>
      </c>
      <c r="B161" s="71"/>
      <c r="D161" s="52" t="s">
        <v>337</v>
      </c>
    </row>
    <row r="162" spans="1:4" s="11" customFormat="1">
      <c r="A162" s="71" t="s">
        <v>338</v>
      </c>
      <c r="B162" s="71"/>
      <c r="D162" s="52" t="s">
        <v>339</v>
      </c>
    </row>
  </sheetData>
  <mergeCells count="27">
    <mergeCell ref="A161:B161"/>
    <mergeCell ref="A162:B162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scale="49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7" workbookViewId="0">
      <selection sqref="A1:G40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69" customHeight="1">
      <c r="A1" s="74" t="s">
        <v>333</v>
      </c>
      <c r="B1" s="75"/>
      <c r="C1" s="75"/>
      <c r="D1" s="75"/>
      <c r="E1" s="75"/>
      <c r="F1" s="75"/>
      <c r="G1" s="76"/>
    </row>
    <row r="2" spans="1:7">
      <c r="A2" s="12"/>
      <c r="B2" s="77" t="s">
        <v>0</v>
      </c>
      <c r="C2" s="77"/>
      <c r="D2" s="77"/>
      <c r="E2" s="77"/>
      <c r="F2" s="77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SUM(B6:B18)</f>
        <v>122681440.48999999</v>
      </c>
      <c r="C5" s="8">
        <f t="shared" ref="C5:G5" si="0">SUM(C6:C18)</f>
        <v>18475319.329999998</v>
      </c>
      <c r="D5" s="8">
        <f t="shared" si="0"/>
        <v>141156759.81999999</v>
      </c>
      <c r="E5" s="8">
        <f t="shared" si="0"/>
        <v>84849922.460000008</v>
      </c>
      <c r="F5" s="8">
        <f t="shared" si="0"/>
        <v>84620808.790000007</v>
      </c>
      <c r="G5" s="8">
        <f t="shared" si="0"/>
        <v>56306837.359999999</v>
      </c>
    </row>
    <row r="6" spans="1:7">
      <c r="A6" s="18" t="s">
        <v>320</v>
      </c>
      <c r="B6" s="9">
        <v>1131984.6000000001</v>
      </c>
      <c r="C6" s="9">
        <v>407026.66</v>
      </c>
      <c r="D6" s="9">
        <f>B6+C6</f>
        <v>1539011.26</v>
      </c>
      <c r="E6" s="9">
        <v>429378.39</v>
      </c>
      <c r="F6" s="9">
        <v>429378.39</v>
      </c>
      <c r="G6" s="9">
        <f>D6-E6</f>
        <v>1109632.8700000001</v>
      </c>
    </row>
    <row r="7" spans="1:7">
      <c r="A7" s="18" t="s">
        <v>321</v>
      </c>
      <c r="B7" s="9">
        <v>49274913.960000001</v>
      </c>
      <c r="C7" s="9">
        <v>7373148.1500000004</v>
      </c>
      <c r="D7" s="9">
        <f t="shared" ref="D7:D18" si="1">B7+C7</f>
        <v>56648062.109999999</v>
      </c>
      <c r="E7" s="9">
        <v>34876714.539999999</v>
      </c>
      <c r="F7" s="9">
        <v>34848118.219999999</v>
      </c>
      <c r="G7" s="9">
        <f t="shared" ref="G7:G18" si="2">D7-E7</f>
        <v>21771347.57</v>
      </c>
    </row>
    <row r="8" spans="1:7">
      <c r="A8" s="18" t="s">
        <v>322</v>
      </c>
      <c r="B8" s="9">
        <v>8130627</v>
      </c>
      <c r="C8" s="9">
        <v>203676</v>
      </c>
      <c r="D8" s="9">
        <f t="shared" si="1"/>
        <v>8334303</v>
      </c>
      <c r="E8" s="9">
        <v>4864951.78</v>
      </c>
      <c r="F8" s="9">
        <v>4864951.78</v>
      </c>
      <c r="G8" s="9">
        <f t="shared" si="2"/>
        <v>3469351.2199999997</v>
      </c>
    </row>
    <row r="9" spans="1:7">
      <c r="A9" s="18" t="s">
        <v>323</v>
      </c>
      <c r="B9" s="9">
        <v>13937387</v>
      </c>
      <c r="C9" s="9">
        <v>628322</v>
      </c>
      <c r="D9" s="9">
        <f t="shared" si="1"/>
        <v>14565709</v>
      </c>
      <c r="E9" s="9">
        <v>10002612.800000001</v>
      </c>
      <c r="F9" s="9">
        <v>9964112.7899999991</v>
      </c>
      <c r="G9" s="9">
        <f t="shared" si="2"/>
        <v>4563096.1999999993</v>
      </c>
    </row>
    <row r="10" spans="1:7">
      <c r="A10" s="18" t="s">
        <v>324</v>
      </c>
      <c r="B10" s="9">
        <v>5070100</v>
      </c>
      <c r="C10" s="9">
        <v>0</v>
      </c>
      <c r="D10" s="9">
        <f t="shared" si="1"/>
        <v>5070100</v>
      </c>
      <c r="E10" s="9">
        <v>1857967.63</v>
      </c>
      <c r="F10" s="9">
        <v>1857967.63</v>
      </c>
      <c r="G10" s="9">
        <f t="shared" si="2"/>
        <v>3212132.37</v>
      </c>
    </row>
    <row r="11" spans="1:7">
      <c r="A11" s="18" t="s">
        <v>325</v>
      </c>
      <c r="B11" s="9">
        <v>9174173.5999999996</v>
      </c>
      <c r="C11" s="9">
        <v>4563024</v>
      </c>
      <c r="D11" s="9">
        <f t="shared" si="1"/>
        <v>13737197.6</v>
      </c>
      <c r="E11" s="9">
        <v>5079224.5</v>
      </c>
      <c r="F11" s="9">
        <v>5063701.95</v>
      </c>
      <c r="G11" s="9">
        <f t="shared" si="2"/>
        <v>8657973.0999999996</v>
      </c>
    </row>
    <row r="12" spans="1:7">
      <c r="A12" s="18" t="s">
        <v>326</v>
      </c>
      <c r="B12" s="9">
        <v>5467876.6799999997</v>
      </c>
      <c r="C12" s="9">
        <v>1718100.62</v>
      </c>
      <c r="D12" s="9">
        <f t="shared" si="1"/>
        <v>7185977.2999999998</v>
      </c>
      <c r="E12" s="9">
        <v>3001099.79</v>
      </c>
      <c r="F12" s="9">
        <v>2895274.35</v>
      </c>
      <c r="G12" s="9">
        <f t="shared" si="2"/>
        <v>4184877.51</v>
      </c>
    </row>
    <row r="13" spans="1:7">
      <c r="A13" s="18" t="s">
        <v>327</v>
      </c>
      <c r="B13" s="9">
        <v>6373145.4800000004</v>
      </c>
      <c r="C13" s="9">
        <v>281442.42</v>
      </c>
      <c r="D13" s="9">
        <f t="shared" ref="D13" si="3">B13+C13</f>
        <v>6654587.9000000004</v>
      </c>
      <c r="E13" s="9">
        <v>4913265.2300000004</v>
      </c>
      <c r="F13" s="9">
        <v>4913265.2300000004</v>
      </c>
      <c r="G13" s="9">
        <f t="shared" ref="G13" si="4">D13-E13</f>
        <v>1741322.67</v>
      </c>
    </row>
    <row r="14" spans="1:7">
      <c r="A14" s="18" t="s">
        <v>328</v>
      </c>
      <c r="B14" s="9">
        <v>7567003.9900000002</v>
      </c>
      <c r="C14" s="9">
        <v>1114361.3600000001</v>
      </c>
      <c r="D14" s="9">
        <f t="shared" ref="D14" si="5">B14+C14</f>
        <v>8681365.3499999996</v>
      </c>
      <c r="E14" s="9">
        <v>6104507.54</v>
      </c>
      <c r="F14" s="9">
        <v>6104507.54</v>
      </c>
      <c r="G14" s="9">
        <f t="shared" ref="G14" si="6">D14-E14</f>
        <v>2576857.8099999996</v>
      </c>
    </row>
    <row r="15" spans="1:7">
      <c r="A15" s="18" t="s">
        <v>329</v>
      </c>
      <c r="B15" s="9">
        <v>7238590.3899999997</v>
      </c>
      <c r="C15" s="9">
        <v>1821750.63</v>
      </c>
      <c r="D15" s="9">
        <f t="shared" ref="D15" si="7">B15+C15</f>
        <v>9060341.0199999996</v>
      </c>
      <c r="E15" s="9">
        <v>6164711.5099999998</v>
      </c>
      <c r="F15" s="9">
        <v>6158008.5099999998</v>
      </c>
      <c r="G15" s="9">
        <f t="shared" ref="G15" si="8">D15-E15</f>
        <v>2895629.51</v>
      </c>
    </row>
    <row r="16" spans="1:7">
      <c r="A16" s="18" t="s">
        <v>330</v>
      </c>
      <c r="B16" s="9">
        <v>5395267.4299999997</v>
      </c>
      <c r="C16" s="9">
        <v>299715.99</v>
      </c>
      <c r="D16" s="9">
        <f t="shared" ref="D16" si="9">B16+C16</f>
        <v>5694983.4199999999</v>
      </c>
      <c r="E16" s="9">
        <v>4613788.43</v>
      </c>
      <c r="F16" s="9">
        <v>4579822.08</v>
      </c>
      <c r="G16" s="9">
        <f t="shared" ref="G16" si="10">D16-E16</f>
        <v>1081194.9900000002</v>
      </c>
    </row>
    <row r="17" spans="1:7">
      <c r="A17" s="18" t="s">
        <v>331</v>
      </c>
      <c r="B17" s="9">
        <v>3920370.36</v>
      </c>
      <c r="C17" s="9">
        <v>64751.5</v>
      </c>
      <c r="D17" s="9">
        <f t="shared" ref="D17" si="11">B17+C17</f>
        <v>3985121.86</v>
      </c>
      <c r="E17" s="9">
        <v>2941700.32</v>
      </c>
      <c r="F17" s="9">
        <v>2941700.32</v>
      </c>
      <c r="G17" s="9">
        <f t="shared" ref="G17" si="12">D17-E17</f>
        <v>1043421.54</v>
      </c>
    </row>
    <row r="18" spans="1:7">
      <c r="A18" s="18"/>
      <c r="B18" s="9"/>
      <c r="C18" s="9"/>
      <c r="D18" s="9">
        <f t="shared" si="1"/>
        <v>0</v>
      </c>
      <c r="E18" s="9"/>
      <c r="F18" s="9"/>
      <c r="G18" s="9">
        <f t="shared" si="2"/>
        <v>0</v>
      </c>
    </row>
    <row r="19" spans="1:7" ht="5.0999999999999996" customHeight="1">
      <c r="A19" s="18"/>
      <c r="B19" s="9"/>
      <c r="C19" s="9"/>
      <c r="D19" s="9"/>
      <c r="E19" s="9"/>
      <c r="F19" s="9"/>
      <c r="G19" s="9"/>
    </row>
    <row r="20" spans="1:7">
      <c r="A20" s="19" t="s">
        <v>90</v>
      </c>
      <c r="B20" s="9"/>
      <c r="C20" s="9"/>
      <c r="D20" s="9"/>
      <c r="E20" s="9"/>
      <c r="F20" s="9"/>
      <c r="G20" s="9"/>
    </row>
    <row r="21" spans="1:7">
      <c r="A21" s="19" t="s">
        <v>91</v>
      </c>
      <c r="B21" s="8">
        <f>SUM(B22:B30)</f>
        <v>0</v>
      </c>
      <c r="C21" s="8">
        <f t="shared" ref="C21:G21" si="13">SUM(C22:C30)</f>
        <v>69865263.74000001</v>
      </c>
      <c r="D21" s="8">
        <f t="shared" si="13"/>
        <v>69865263.74000001</v>
      </c>
      <c r="E21" s="8">
        <f t="shared" si="13"/>
        <v>40985776.520000003</v>
      </c>
      <c r="F21" s="8">
        <f t="shared" si="13"/>
        <v>40985776.520000003</v>
      </c>
      <c r="G21" s="8">
        <f t="shared" si="13"/>
        <v>28879487.220000003</v>
      </c>
    </row>
    <row r="22" spans="1:7">
      <c r="A22" s="18" t="s">
        <v>320</v>
      </c>
      <c r="B22" s="9">
        <v>0</v>
      </c>
      <c r="C22" s="9">
        <v>4943592</v>
      </c>
      <c r="D22" s="9">
        <f>B22+C22</f>
        <v>4943592</v>
      </c>
      <c r="E22" s="9">
        <v>2676859.69</v>
      </c>
      <c r="F22" s="9">
        <v>2676859.69</v>
      </c>
      <c r="G22" s="9">
        <f t="shared" ref="G22:G30" si="14">D22-E22</f>
        <v>2266732.31</v>
      </c>
    </row>
    <row r="23" spans="1:7">
      <c r="A23" s="18" t="s">
        <v>321</v>
      </c>
      <c r="B23" s="9">
        <v>0</v>
      </c>
      <c r="C23" s="9">
        <v>39259920.450000003</v>
      </c>
      <c r="D23" s="9">
        <f t="shared" ref="D23:D30" si="15">B23+C23</f>
        <v>39259920.450000003</v>
      </c>
      <c r="E23" s="9">
        <v>26033221.050000001</v>
      </c>
      <c r="F23" s="9">
        <v>26033221.050000001</v>
      </c>
      <c r="G23" s="9">
        <f t="shared" si="14"/>
        <v>13226699.400000002</v>
      </c>
    </row>
    <row r="24" spans="1:7">
      <c r="A24" s="18" t="s">
        <v>322</v>
      </c>
      <c r="B24" s="9">
        <v>0</v>
      </c>
      <c r="C24" s="9">
        <v>501516.31</v>
      </c>
      <c r="D24" s="9">
        <f t="shared" si="15"/>
        <v>501516.31</v>
      </c>
      <c r="E24" s="9">
        <v>68626.179999999993</v>
      </c>
      <c r="F24" s="9">
        <v>68626.179999999993</v>
      </c>
      <c r="G24" s="9">
        <f t="shared" si="14"/>
        <v>432890.13</v>
      </c>
    </row>
    <row r="25" spans="1:7">
      <c r="A25" s="18" t="s">
        <v>323</v>
      </c>
      <c r="B25" s="9">
        <v>0</v>
      </c>
      <c r="C25" s="9">
        <v>640965</v>
      </c>
      <c r="D25" s="9">
        <f t="shared" si="15"/>
        <v>640965</v>
      </c>
      <c r="E25" s="9">
        <v>95815.6</v>
      </c>
      <c r="F25" s="9">
        <v>95815.6</v>
      </c>
      <c r="G25" s="9">
        <f t="shared" si="14"/>
        <v>545149.4</v>
      </c>
    </row>
    <row r="26" spans="1:7">
      <c r="A26" s="18" t="s">
        <v>325</v>
      </c>
      <c r="B26" s="9">
        <v>0</v>
      </c>
      <c r="C26" s="9">
        <v>12720741.939999999</v>
      </c>
      <c r="D26" s="9">
        <f t="shared" si="15"/>
        <v>12720741.939999999</v>
      </c>
      <c r="E26" s="9">
        <v>7590749.1799999997</v>
      </c>
      <c r="F26" s="9">
        <v>7590749.1799999997</v>
      </c>
      <c r="G26" s="9">
        <f t="shared" si="14"/>
        <v>5129992.76</v>
      </c>
    </row>
    <row r="27" spans="1:7">
      <c r="A27" s="18" t="s">
        <v>326</v>
      </c>
      <c r="B27" s="9">
        <v>0</v>
      </c>
      <c r="C27" s="9">
        <v>5919614</v>
      </c>
      <c r="D27" s="9">
        <f t="shared" si="15"/>
        <v>5919614</v>
      </c>
      <c r="E27" s="9">
        <v>3642590.75</v>
      </c>
      <c r="F27" s="9">
        <v>3642590.75</v>
      </c>
      <c r="G27" s="9">
        <f t="shared" si="14"/>
        <v>2277023.25</v>
      </c>
    </row>
    <row r="28" spans="1:7">
      <c r="A28" s="18" t="s">
        <v>332</v>
      </c>
      <c r="B28" s="9">
        <v>0</v>
      </c>
      <c r="C28" s="9">
        <v>878914.04</v>
      </c>
      <c r="D28" s="9">
        <f t="shared" si="15"/>
        <v>878914.04</v>
      </c>
      <c r="E28" s="9">
        <v>877914.07</v>
      </c>
      <c r="F28" s="9">
        <v>877914.07</v>
      </c>
      <c r="G28" s="9">
        <f t="shared" si="14"/>
        <v>999.97000000008848</v>
      </c>
    </row>
    <row r="29" spans="1:7">
      <c r="A29" s="18" t="s">
        <v>329</v>
      </c>
      <c r="B29" s="9">
        <v>0</v>
      </c>
      <c r="C29" s="9">
        <v>5000000</v>
      </c>
      <c r="D29" s="9">
        <f t="shared" ref="D29" si="16">B29+C29</f>
        <v>5000000</v>
      </c>
      <c r="E29" s="9">
        <v>0</v>
      </c>
      <c r="F29" s="9">
        <v>0</v>
      </c>
      <c r="G29" s="9">
        <f t="shared" ref="G29" si="17">D29-E29</f>
        <v>5000000</v>
      </c>
    </row>
    <row r="30" spans="1:7">
      <c r="A30" s="18"/>
      <c r="B30" s="9"/>
      <c r="C30" s="9"/>
      <c r="D30" s="9">
        <f t="shared" si="15"/>
        <v>0</v>
      </c>
      <c r="E30" s="9"/>
      <c r="F30" s="9"/>
      <c r="G30" s="9">
        <f t="shared" si="14"/>
        <v>0</v>
      </c>
    </row>
    <row r="31" spans="1:7" ht="5.0999999999999996" customHeight="1">
      <c r="A31" s="20"/>
      <c r="B31" s="9"/>
      <c r="C31" s="9"/>
      <c r="D31" s="9"/>
      <c r="E31" s="9"/>
      <c r="F31" s="9"/>
      <c r="G31" s="9"/>
    </row>
    <row r="32" spans="1:7">
      <c r="A32" s="17" t="s">
        <v>83</v>
      </c>
      <c r="B32" s="8">
        <f>B5+B21</f>
        <v>122681440.48999999</v>
      </c>
      <c r="C32" s="8">
        <f t="shared" ref="C32:G32" si="18">C5+C21</f>
        <v>88340583.070000008</v>
      </c>
      <c r="D32" s="8">
        <f t="shared" si="18"/>
        <v>211022023.56</v>
      </c>
      <c r="E32" s="8">
        <f t="shared" si="18"/>
        <v>125835698.98000002</v>
      </c>
      <c r="F32" s="8">
        <f t="shared" si="18"/>
        <v>125606585.31</v>
      </c>
      <c r="G32" s="8">
        <f t="shared" si="18"/>
        <v>85186324.579999998</v>
      </c>
    </row>
    <row r="33" spans="1:7" ht="5.0999999999999996" customHeight="1">
      <c r="A33" s="21"/>
      <c r="B33" s="10"/>
      <c r="C33" s="10"/>
      <c r="D33" s="10"/>
      <c r="E33" s="10"/>
      <c r="F33" s="10"/>
      <c r="G33" s="10"/>
    </row>
    <row r="34" spans="1:7" ht="7.5" customHeight="1"/>
    <row r="35" spans="1:7">
      <c r="A35" s="53" t="s">
        <v>340</v>
      </c>
      <c r="B35" s="54"/>
      <c r="C35" s="54"/>
      <c r="D35" s="54"/>
      <c r="E35" s="54"/>
      <c r="F35" s="54"/>
      <c r="G35" s="54"/>
    </row>
    <row r="37" spans="1:7" ht="25.5" customHeight="1"/>
    <row r="38" spans="1:7" ht="25.5" customHeight="1">
      <c r="A38" s="55"/>
      <c r="C38" s="55"/>
      <c r="D38" s="55"/>
      <c r="E38" s="55"/>
    </row>
    <row r="39" spans="1:7" ht="12.75">
      <c r="A39" s="52" t="s">
        <v>336</v>
      </c>
      <c r="D39" s="52" t="s">
        <v>337</v>
      </c>
    </row>
    <row r="40" spans="1:7" ht="12.75">
      <c r="A40" s="52" t="s">
        <v>338</v>
      </c>
      <c r="D40" s="52" t="s">
        <v>339</v>
      </c>
    </row>
  </sheetData>
  <mergeCells count="2">
    <mergeCell ref="A1:G1"/>
    <mergeCell ref="B2:F2"/>
  </mergeCells>
  <pageMargins left="0.7" right="0.7" top="0.75" bottom="0.75" header="0.3" footer="0.3"/>
  <pageSetup paperSize="119" scale="68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workbookViewId="0">
      <selection sqref="A1:H87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4" t="s">
        <v>334</v>
      </c>
      <c r="B1" s="75"/>
      <c r="C1" s="75"/>
      <c r="D1" s="75"/>
      <c r="E1" s="75"/>
      <c r="F1" s="75"/>
      <c r="G1" s="75"/>
      <c r="H1" s="76"/>
    </row>
    <row r="2" spans="1:8" ht="12" customHeight="1">
      <c r="A2" s="79"/>
      <c r="B2" s="80"/>
      <c r="C2" s="78" t="s">
        <v>0</v>
      </c>
      <c r="D2" s="78"/>
      <c r="E2" s="78"/>
      <c r="F2" s="78"/>
      <c r="G2" s="78"/>
      <c r="H2" s="43"/>
    </row>
    <row r="3" spans="1:8" ht="22.5">
      <c r="A3" s="81" t="s">
        <v>1</v>
      </c>
      <c r="B3" s="82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3" t="s">
        <v>92</v>
      </c>
      <c r="B5" s="84"/>
      <c r="C5" s="8">
        <f>C6+C16+C25+C36</f>
        <v>122681440.48999999</v>
      </c>
      <c r="D5" s="8">
        <f t="shared" ref="D5:H5" si="0">D6+D16+D25+D36</f>
        <v>18475319.329999998</v>
      </c>
      <c r="E5" s="8">
        <f t="shared" si="0"/>
        <v>141156759.81999999</v>
      </c>
      <c r="F5" s="8">
        <f t="shared" si="0"/>
        <v>84849922.459999993</v>
      </c>
      <c r="G5" s="8">
        <f t="shared" si="0"/>
        <v>84620808.790000007</v>
      </c>
      <c r="H5" s="8">
        <f t="shared" si="0"/>
        <v>56306837.359999999</v>
      </c>
    </row>
    <row r="6" spans="1:8" ht="12.75" customHeight="1">
      <c r="A6" s="67" t="s">
        <v>93</v>
      </c>
      <c r="B6" s="68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261</v>
      </c>
      <c r="B7" s="40" t="s">
        <v>94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262</v>
      </c>
      <c r="B8" s="40" t="s">
        <v>95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263</v>
      </c>
      <c r="B9" s="40" t="s">
        <v>96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264</v>
      </c>
      <c r="B10" s="40" t="s">
        <v>97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265</v>
      </c>
      <c r="B11" s="40" t="s">
        <v>98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266</v>
      </c>
      <c r="B12" s="40" t="s">
        <v>99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267</v>
      </c>
      <c r="B13" s="40" t="s">
        <v>100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268</v>
      </c>
      <c r="B14" s="40" t="s">
        <v>101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7" t="s">
        <v>102</v>
      </c>
      <c r="B16" s="85"/>
      <c r="C16" s="8">
        <f>SUM(C17:C23)</f>
        <v>122681440.48999999</v>
      </c>
      <c r="D16" s="8">
        <f t="shared" ref="D16:G16" si="4">SUM(D17:D23)</f>
        <v>18475319.329999998</v>
      </c>
      <c r="E16" s="8">
        <f t="shared" si="4"/>
        <v>141156759.81999999</v>
      </c>
      <c r="F16" s="8">
        <f t="shared" si="4"/>
        <v>84849922.459999993</v>
      </c>
      <c r="G16" s="8">
        <f t="shared" si="4"/>
        <v>84620808.790000007</v>
      </c>
      <c r="H16" s="8">
        <f t="shared" si="3"/>
        <v>56306837.359999999</v>
      </c>
    </row>
    <row r="17" spans="1:8">
      <c r="A17" s="46" t="s">
        <v>269</v>
      </c>
      <c r="B17" s="40" t="s">
        <v>103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270</v>
      </c>
      <c r="B18" s="40" t="s">
        <v>104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271</v>
      </c>
      <c r="B19" s="40" t="s">
        <v>105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272</v>
      </c>
      <c r="B20" s="40" t="s">
        <v>106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273</v>
      </c>
      <c r="B21" s="40" t="s">
        <v>107</v>
      </c>
      <c r="C21" s="9">
        <v>122681440.48999999</v>
      </c>
      <c r="D21" s="9">
        <v>18475319.329999998</v>
      </c>
      <c r="E21" s="9">
        <f t="shared" si="5"/>
        <v>141156759.81999999</v>
      </c>
      <c r="F21" s="9">
        <v>84849922.459999993</v>
      </c>
      <c r="G21" s="9">
        <v>84620808.790000007</v>
      </c>
      <c r="H21" s="9">
        <f t="shared" si="3"/>
        <v>56306837.359999999</v>
      </c>
    </row>
    <row r="22" spans="1:8">
      <c r="A22" s="46" t="s">
        <v>274</v>
      </c>
      <c r="B22" s="40" t="s">
        <v>108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275</v>
      </c>
      <c r="B23" s="40" t="s">
        <v>109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7" t="s">
        <v>110</v>
      </c>
      <c r="B25" s="85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276</v>
      </c>
      <c r="B26" s="40" t="s">
        <v>111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277</v>
      </c>
      <c r="B27" s="40" t="s">
        <v>112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278</v>
      </c>
      <c r="B28" s="40" t="s">
        <v>113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279</v>
      </c>
      <c r="B29" s="40" t="s">
        <v>114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280</v>
      </c>
      <c r="B30" s="40" t="s">
        <v>115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281</v>
      </c>
      <c r="B31" s="40" t="s">
        <v>116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282</v>
      </c>
      <c r="B32" s="40" t="s">
        <v>117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283</v>
      </c>
      <c r="B33" s="40" t="s">
        <v>118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284</v>
      </c>
      <c r="B34" s="40" t="s">
        <v>119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7" t="s">
        <v>120</v>
      </c>
      <c r="B36" s="85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285</v>
      </c>
      <c r="B37" s="40" t="s">
        <v>121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286</v>
      </c>
      <c r="B38" s="48" t="s">
        <v>122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287</v>
      </c>
      <c r="B39" s="40" t="s">
        <v>123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288</v>
      </c>
      <c r="B40" s="40" t="s">
        <v>124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7" t="s">
        <v>125</v>
      </c>
      <c r="B42" s="85"/>
      <c r="C42" s="8">
        <f>C43+C53+C62+C73</f>
        <v>0</v>
      </c>
      <c r="D42" s="8">
        <f t="shared" ref="D42:G42" si="10">D43+D53+D62+D73</f>
        <v>69865263.739999995</v>
      </c>
      <c r="E42" s="8">
        <f t="shared" si="10"/>
        <v>69865263.739999995</v>
      </c>
      <c r="F42" s="8">
        <f t="shared" si="10"/>
        <v>40985776.520000003</v>
      </c>
      <c r="G42" s="8">
        <f t="shared" si="10"/>
        <v>40985776.520000003</v>
      </c>
      <c r="H42" s="8">
        <f t="shared" si="3"/>
        <v>28879487.219999991</v>
      </c>
    </row>
    <row r="43" spans="1:8" ht="12.75">
      <c r="A43" s="67" t="s">
        <v>93</v>
      </c>
      <c r="B43" s="85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289</v>
      </c>
      <c r="B44" s="40" t="s">
        <v>94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290</v>
      </c>
      <c r="B45" s="40" t="s">
        <v>95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291</v>
      </c>
      <c r="B46" s="40" t="s">
        <v>96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292</v>
      </c>
      <c r="B47" s="40" t="s">
        <v>97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293</v>
      </c>
      <c r="B48" s="40" t="s">
        <v>98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294</v>
      </c>
      <c r="B49" s="40" t="s">
        <v>99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295</v>
      </c>
      <c r="B50" s="40" t="s">
        <v>100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296</v>
      </c>
      <c r="B51" s="40" t="s">
        <v>101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7" t="s">
        <v>102</v>
      </c>
      <c r="B53" s="85"/>
      <c r="C53" s="8">
        <f>SUM(C54:C60)</f>
        <v>0</v>
      </c>
      <c r="D53" s="8">
        <f t="shared" ref="D53:G53" si="13">SUM(D54:D60)</f>
        <v>69865263.739999995</v>
      </c>
      <c r="E53" s="8">
        <f t="shared" si="13"/>
        <v>69865263.739999995</v>
      </c>
      <c r="F53" s="8">
        <f t="shared" si="13"/>
        <v>40985776.520000003</v>
      </c>
      <c r="G53" s="8">
        <f t="shared" si="13"/>
        <v>40985776.520000003</v>
      </c>
      <c r="H53" s="8">
        <f t="shared" si="3"/>
        <v>28879487.219999991</v>
      </c>
    </row>
    <row r="54" spans="1:8">
      <c r="A54" s="46" t="s">
        <v>297</v>
      </c>
      <c r="B54" s="40" t="s">
        <v>103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298</v>
      </c>
      <c r="B55" s="40" t="s">
        <v>104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299</v>
      </c>
      <c r="B56" s="40" t="s">
        <v>105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300</v>
      </c>
      <c r="B57" s="40" t="s">
        <v>106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301</v>
      </c>
      <c r="B58" s="40" t="s">
        <v>107</v>
      </c>
      <c r="C58" s="9">
        <v>0</v>
      </c>
      <c r="D58" s="9">
        <v>69865263.739999995</v>
      </c>
      <c r="E58" s="9">
        <f t="shared" si="14"/>
        <v>69865263.739999995</v>
      </c>
      <c r="F58" s="9">
        <v>40985776.520000003</v>
      </c>
      <c r="G58" s="9">
        <v>40985776.520000003</v>
      </c>
      <c r="H58" s="9">
        <f t="shared" si="3"/>
        <v>28879487.219999991</v>
      </c>
    </row>
    <row r="59" spans="1:8">
      <c r="A59" s="46" t="s">
        <v>302</v>
      </c>
      <c r="B59" s="40" t="s">
        <v>108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303</v>
      </c>
      <c r="B60" s="40" t="s">
        <v>109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7" t="s">
        <v>110</v>
      </c>
      <c r="B62" s="85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304</v>
      </c>
      <c r="B63" s="40" t="s">
        <v>111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305</v>
      </c>
      <c r="B64" s="40" t="s">
        <v>112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306</v>
      </c>
      <c r="B65" s="40" t="s">
        <v>113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307</v>
      </c>
      <c r="B66" s="40" t="s">
        <v>114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308</v>
      </c>
      <c r="B67" s="40" t="s">
        <v>115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309</v>
      </c>
      <c r="B68" s="40" t="s">
        <v>116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310</v>
      </c>
      <c r="B69" s="40" t="s">
        <v>117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311</v>
      </c>
      <c r="B70" s="40" t="s">
        <v>118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312</v>
      </c>
      <c r="B71" s="40" t="s">
        <v>119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7" t="s">
        <v>120</v>
      </c>
      <c r="B73" s="85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313</v>
      </c>
      <c r="B74" s="40" t="s">
        <v>121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314</v>
      </c>
      <c r="B75" s="48" t="s">
        <v>122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315</v>
      </c>
      <c r="B76" s="40" t="s">
        <v>123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316</v>
      </c>
      <c r="B77" s="40" t="s">
        <v>124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7" t="s">
        <v>83</v>
      </c>
      <c r="B79" s="85"/>
      <c r="C79" s="8">
        <f>C5+C42</f>
        <v>122681440.48999999</v>
      </c>
      <c r="D79" s="8">
        <f t="shared" ref="D79:H79" si="20">D5+D42</f>
        <v>88340583.069999993</v>
      </c>
      <c r="E79" s="8">
        <f t="shared" si="20"/>
        <v>211022023.56</v>
      </c>
      <c r="F79" s="8">
        <f t="shared" si="20"/>
        <v>125835698.97999999</v>
      </c>
      <c r="G79" s="8">
        <f t="shared" si="20"/>
        <v>125606585.31</v>
      </c>
      <c r="H79" s="8">
        <f t="shared" si="20"/>
        <v>85186324.579999983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7">
      <c r="A82" s="53" t="s">
        <v>340</v>
      </c>
      <c r="B82" s="54"/>
      <c r="C82" s="54"/>
      <c r="D82" s="54"/>
      <c r="E82" s="54"/>
      <c r="F82" s="54"/>
      <c r="G82" s="54"/>
    </row>
    <row r="84" spans="1:7" ht="37.5" customHeight="1"/>
    <row r="85" spans="1:7" ht="37.5" customHeight="1">
      <c r="B85" s="55"/>
      <c r="D85" s="55"/>
      <c r="E85" s="55"/>
      <c r="F85" s="55"/>
    </row>
    <row r="86" spans="1:7" ht="12.75">
      <c r="B86" s="52" t="s">
        <v>336</v>
      </c>
      <c r="E86" s="52" t="s">
        <v>337</v>
      </c>
    </row>
    <row r="87" spans="1:7" ht="12.75">
      <c r="B87" s="52" t="s">
        <v>338</v>
      </c>
      <c r="E87" s="52" t="s">
        <v>339</v>
      </c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  <pageSetup scale="56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B32" sqref="B32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4" t="s">
        <v>335</v>
      </c>
      <c r="B1" s="86"/>
      <c r="C1" s="86"/>
      <c r="D1" s="86"/>
      <c r="E1" s="86"/>
      <c r="F1" s="86"/>
      <c r="G1" s="87"/>
    </row>
    <row r="2" spans="1:7">
      <c r="A2" s="22"/>
      <c r="B2" s="77" t="s">
        <v>0</v>
      </c>
      <c r="C2" s="77"/>
      <c r="D2" s="77"/>
      <c r="E2" s="77"/>
      <c r="F2" s="77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126</v>
      </c>
      <c r="F3" s="14" t="s">
        <v>86</v>
      </c>
      <c r="G3" s="26" t="s">
        <v>7</v>
      </c>
    </row>
    <row r="4" spans="1:7">
      <c r="A4" s="27" t="s">
        <v>127</v>
      </c>
      <c r="B4" s="28">
        <f>B5+B6+B7+B10+B11+B14</f>
        <v>75119387.989999995</v>
      </c>
      <c r="C4" s="28">
        <f t="shared" ref="C4:G4" si="0">C5+C6+C7+C10+C11+C14</f>
        <v>0</v>
      </c>
      <c r="D4" s="28">
        <f t="shared" si="0"/>
        <v>75119387.989999995</v>
      </c>
      <c r="E4" s="28">
        <f t="shared" si="0"/>
        <v>59555532.509999998</v>
      </c>
      <c r="F4" s="28">
        <f t="shared" si="0"/>
        <v>59555532.509999998</v>
      </c>
      <c r="G4" s="28">
        <f t="shared" si="0"/>
        <v>15563855.479999997</v>
      </c>
    </row>
    <row r="5" spans="1:7">
      <c r="A5" s="29" t="s">
        <v>128</v>
      </c>
      <c r="B5" s="9">
        <v>75119387.989999995</v>
      </c>
      <c r="C5" s="9">
        <v>0</v>
      </c>
      <c r="D5" s="8">
        <f>B5+C5</f>
        <v>75119387.989999995</v>
      </c>
      <c r="E5" s="9">
        <v>59555532.509999998</v>
      </c>
      <c r="F5" s="9">
        <v>59555532.509999998</v>
      </c>
      <c r="G5" s="8">
        <f>D5-E5</f>
        <v>15563855.479999997</v>
      </c>
    </row>
    <row r="6" spans="1:7">
      <c r="A6" s="29" t="s">
        <v>129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130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131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132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133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134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135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136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137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138</v>
      </c>
      <c r="B16" s="8">
        <f>B17+B18+B19+B22+B23+B26</f>
        <v>0</v>
      </c>
      <c r="C16" s="8">
        <f t="shared" ref="C16:G16" si="6">C17+C18+C19+C22+C23+C26</f>
        <v>52482066</v>
      </c>
      <c r="D16" s="8">
        <f t="shared" si="6"/>
        <v>52482066</v>
      </c>
      <c r="E16" s="8">
        <f t="shared" si="6"/>
        <v>35220420.75</v>
      </c>
      <c r="F16" s="8">
        <f t="shared" si="6"/>
        <v>35220420.75</v>
      </c>
      <c r="G16" s="8">
        <f t="shared" si="6"/>
        <v>17261645.25</v>
      </c>
    </row>
    <row r="17" spans="1:7">
      <c r="A17" s="29" t="s">
        <v>128</v>
      </c>
      <c r="B17" s="9">
        <v>0</v>
      </c>
      <c r="C17" s="9">
        <v>52482066</v>
      </c>
      <c r="D17" s="8">
        <f t="shared" ref="D17:D18" si="7">B17+C17</f>
        <v>52482066</v>
      </c>
      <c r="E17" s="9">
        <v>35220420.75</v>
      </c>
      <c r="F17" s="9">
        <v>35220420.75</v>
      </c>
      <c r="G17" s="8">
        <f t="shared" ref="G17:G26" si="8">D17-E17</f>
        <v>17261645.25</v>
      </c>
    </row>
    <row r="18" spans="1:7">
      <c r="A18" s="29" t="s">
        <v>129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130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131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132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133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134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135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136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137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139</v>
      </c>
      <c r="B27" s="8">
        <f>B4+B16</f>
        <v>75119387.989999995</v>
      </c>
      <c r="C27" s="8">
        <f t="shared" ref="C27:G27" si="13">C4+C16</f>
        <v>52482066</v>
      </c>
      <c r="D27" s="8">
        <f t="shared" si="13"/>
        <v>127601453.98999999</v>
      </c>
      <c r="E27" s="8">
        <f t="shared" si="13"/>
        <v>94775953.25999999</v>
      </c>
      <c r="F27" s="8">
        <f t="shared" si="13"/>
        <v>94775953.25999999</v>
      </c>
      <c r="G27" s="8">
        <f t="shared" si="13"/>
        <v>32825500.729999997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53" t="s">
        <v>340</v>
      </c>
      <c r="B30" s="54"/>
      <c r="C30" s="54"/>
      <c r="D30" s="54"/>
      <c r="E30" s="54"/>
      <c r="F30" s="54"/>
      <c r="G30" s="54"/>
    </row>
    <row r="32" spans="1:7" ht="23.25" customHeight="1"/>
    <row r="33" spans="1:5" ht="23.25" customHeight="1">
      <c r="A33" s="55"/>
      <c r="C33" s="55"/>
      <c r="D33" s="55"/>
      <c r="E33" s="55"/>
    </row>
    <row r="34" spans="1:5" ht="12.75">
      <c r="A34" s="52" t="s">
        <v>336</v>
      </c>
      <c r="D34" s="52" t="s">
        <v>337</v>
      </c>
    </row>
    <row r="35" spans="1:5" ht="12.75">
      <c r="A35" s="52" t="s">
        <v>338</v>
      </c>
      <c r="D35" s="52" t="s">
        <v>339</v>
      </c>
    </row>
  </sheetData>
  <mergeCells count="2">
    <mergeCell ref="A1:G1"/>
    <mergeCell ref="B2:F2"/>
  </mergeCells>
  <pageMargins left="0.7" right="0.7" top="0.75" bottom="0.75" header="0.3" footer="0.3"/>
  <pageSetup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guillermo.galvan</cp:lastModifiedBy>
  <cp:lastPrinted>2018-10-11T20:43:57Z</cp:lastPrinted>
  <dcterms:created xsi:type="dcterms:W3CDTF">2017-01-11T17:22:36Z</dcterms:created>
  <dcterms:modified xsi:type="dcterms:W3CDTF">2019-01-21T16:56:05Z</dcterms:modified>
</cp:coreProperties>
</file>