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G34" i="1"/>
  <c r="H34" i="1" s="1"/>
  <c r="D34" i="1"/>
  <c r="D33" i="1"/>
  <c r="G33" i="1" s="1"/>
  <c r="H33" i="1" s="1"/>
  <c r="G32" i="1"/>
  <c r="H32" i="1" s="1"/>
  <c r="D32" i="1"/>
  <c r="D31" i="1"/>
  <c r="G31" i="1" s="1"/>
  <c r="H31" i="1" s="1"/>
  <c r="G30" i="1"/>
  <c r="H30" i="1" s="1"/>
  <c r="D30" i="1"/>
  <c r="D29" i="1"/>
  <c r="G29" i="1" s="1"/>
  <c r="H29" i="1" s="1"/>
  <c r="G28" i="1"/>
  <c r="H28" i="1" s="1"/>
  <c r="D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G18" i="1"/>
  <c r="H18" i="1" s="1"/>
  <c r="D18" i="1"/>
  <c r="D17" i="1"/>
  <c r="G17" i="1" s="1"/>
  <c r="H17" i="1" s="1"/>
  <c r="G16" i="1"/>
  <c r="H16" i="1" s="1"/>
  <c r="D16" i="1"/>
  <c r="F14" i="1"/>
  <c r="F12" i="1" s="1"/>
  <c r="E14" i="1"/>
  <c r="E12" i="1" s="1"/>
  <c r="D14" i="1"/>
  <c r="G14" i="1" s="1"/>
  <c r="H14" i="1" s="1"/>
  <c r="G13" i="1"/>
  <c r="D12" i="1"/>
  <c r="G12" i="1" s="1"/>
  <c r="H12" i="1" s="1"/>
  <c r="K21" i="1" l="1"/>
  <c r="H21" i="1"/>
  <c r="K22" i="1"/>
  <c r="H22" i="1"/>
  <c r="K19" i="1"/>
  <c r="H19" i="1"/>
  <c r="K20" i="1"/>
  <c r="H20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<sst xmlns="http://schemas.openxmlformats.org/spreadsheetml/2006/main" count="35" uniqueCount="34">
  <si>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</si>
  <si>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2015</t>
  </si>
  <si>
    <t>(Pesos)</t>
  </si>
  <si>
    <t>Ente Público:</t>
  </si>
  <si>
    <t>INSTITUTO TECNOLOGICO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</si>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</sst>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2DO%20TRIMEST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16">
          <cell r="E16">
            <v>58105536.539999999</v>
          </cell>
        </row>
        <row r="17">
          <cell r="E17">
            <v>91371436.129999995</v>
          </cell>
        </row>
        <row r="18">
          <cell r="E18">
            <v>299718.65000000002</v>
          </cell>
        </row>
        <row r="19">
          <cell r="D19">
            <v>2002741.05</v>
          </cell>
          <cell r="E19">
            <v>2002741.05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147358</v>
          </cell>
          <cell r="E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265584518.80000001</v>
          </cell>
        </row>
        <row r="32">
          <cell r="E32">
            <v>147846085.13</v>
          </cell>
        </row>
        <row r="33">
          <cell r="E33">
            <v>0</v>
          </cell>
        </row>
        <row r="34">
          <cell r="E34">
            <v>-99732228.349999994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Q45"/>
  <sheetViews>
    <sheetView showGridLines="0" tabSelected="1" zoomScale="90" zoomScaleNormal="90" workbookViewId="0">
      <selection activeCell="H46" sqref="H46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5"/>
      <c r="D1" s="65"/>
      <c r="E1" s="65"/>
      <c r="F1" s="65"/>
      <c r="G1" s="65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5" t="s">
        <v>0</v>
      </c>
      <c r="D2" s="65"/>
      <c r="E2" s="65"/>
      <c r="F2" s="65"/>
      <c r="G2" s="65"/>
      <c r="H2" s="2"/>
      <c r="I2" s="3"/>
      <c r="J2" s="3"/>
      <c r="K2" s="4"/>
    </row>
    <row r="3" spans="1:11" s="5" customFormat="1" ht="14.1" customHeight="1" x14ac:dyDescent="0.2">
      <c r="A3" s="66" t="s">
        <v>1</v>
      </c>
      <c r="B3" s="66"/>
      <c r="C3" s="66"/>
      <c r="D3" s="66"/>
      <c r="E3" s="66"/>
      <c r="F3" s="66"/>
      <c r="G3" s="66"/>
      <c r="H3" s="66"/>
      <c r="I3" s="3"/>
      <c r="J3" s="3"/>
      <c r="K3" s="4"/>
    </row>
    <row r="4" spans="1:11" s="5" customFormat="1" ht="14.1" customHeight="1" x14ac:dyDescent="0.2">
      <c r="A4" s="1"/>
      <c r="B4" s="2"/>
      <c r="C4" s="65" t="s">
        <v>2</v>
      </c>
      <c r="D4" s="65"/>
      <c r="E4" s="65"/>
      <c r="F4" s="65"/>
      <c r="G4" s="65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67" t="s">
        <v>4</v>
      </c>
      <c r="E5" s="67"/>
      <c r="F5" s="67"/>
      <c r="H5" s="8"/>
      <c r="I5" s="8"/>
    </row>
    <row r="6" spans="1:11" s="5" customFormat="1" ht="6.75" customHeight="1" x14ac:dyDescent="0.2">
      <c r="A6" s="56"/>
      <c r="B6" s="56"/>
      <c r="C6" s="56"/>
      <c r="D6" s="56"/>
      <c r="E6" s="56"/>
      <c r="F6" s="56"/>
      <c r="G6" s="56"/>
      <c r="H6" s="56"/>
      <c r="I6" s="56"/>
    </row>
    <row r="7" spans="1:11" s="5" customFormat="1" ht="3" customHeight="1" x14ac:dyDescent="0.2">
      <c r="A7" s="56"/>
      <c r="B7" s="56"/>
      <c r="C7" s="56"/>
      <c r="D7" s="56"/>
      <c r="E7" s="56"/>
      <c r="F7" s="56"/>
      <c r="G7" s="56"/>
      <c r="H7" s="56"/>
      <c r="I7" s="56"/>
    </row>
    <row r="8" spans="1:11" s="13" customFormat="1" x14ac:dyDescent="0.2">
      <c r="A8" s="9"/>
      <c r="B8" s="57" t="s">
        <v>5</v>
      </c>
      <c r="C8" s="57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8"/>
      <c r="C9" s="58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59"/>
      <c r="B10" s="56"/>
      <c r="C10" s="56"/>
      <c r="D10" s="56"/>
      <c r="E10" s="56"/>
      <c r="F10" s="56"/>
      <c r="G10" s="56"/>
      <c r="H10" s="56"/>
      <c r="I10" s="60"/>
    </row>
    <row r="11" spans="1:11" s="5" customFormat="1" ht="3" customHeight="1" x14ac:dyDescent="0.2">
      <c r="A11" s="61"/>
      <c r="B11" s="62"/>
      <c r="C11" s="62"/>
      <c r="D11" s="62"/>
      <c r="E11" s="62"/>
      <c r="F11" s="62"/>
      <c r="G11" s="62"/>
      <c r="H11" s="62"/>
      <c r="I11" s="63"/>
      <c r="J11" s="4"/>
      <c r="K11" s="4"/>
    </row>
    <row r="12" spans="1:11" s="5" customFormat="1" x14ac:dyDescent="0.2">
      <c r="A12" s="18"/>
      <c r="B12" s="64" t="s">
        <v>13</v>
      </c>
      <c r="C12" s="64"/>
      <c r="D12" s="19">
        <f>+D14+D24</f>
        <v>465625165.95000005</v>
      </c>
      <c r="E12" s="19">
        <f>+E14+E24</f>
        <v>547896816.56999993</v>
      </c>
      <c r="F12" s="19">
        <f>+F14+F24</f>
        <v>521817294</v>
      </c>
      <c r="G12" s="19">
        <f>+D12+E12-F12</f>
        <v>491704688.51999998</v>
      </c>
      <c r="H12" s="19">
        <f>+G12-D12</f>
        <v>26079522.569999933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 t="shared" ref="G13:G14" si="0">+D13+E13-F13</f>
        <v>0</v>
      </c>
      <c r="H13" s="19"/>
      <c r="I13" s="20"/>
      <c r="J13" s="4"/>
      <c r="K13" s="4"/>
    </row>
    <row r="14" spans="1:11" s="5" customFormat="1" x14ac:dyDescent="0.2">
      <c r="A14" s="22"/>
      <c r="B14" s="55" t="s">
        <v>14</v>
      </c>
      <c r="C14" s="55"/>
      <c r="D14" s="23">
        <f>SUM(D16:D22)</f>
        <v>151926790.37</v>
      </c>
      <c r="E14" s="23">
        <f>SUM(E16:E22)</f>
        <v>530056164.56999999</v>
      </c>
      <c r="F14" s="23">
        <f>SUM(F16:F22)</f>
        <v>521190159</v>
      </c>
      <c r="G14" s="19">
        <f t="shared" si="0"/>
        <v>160792795.94000006</v>
      </c>
      <c r="H14" s="23">
        <f>+G14-D14</f>
        <v>8866005.5700000525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51" t="s">
        <v>15</v>
      </c>
      <c r="C16" s="51"/>
      <c r="D16" s="30">
        <f>+[1]ESF!E16</f>
        <v>58105536.539999999</v>
      </c>
      <c r="E16" s="30">
        <v>335064184</v>
      </c>
      <c r="F16" s="30">
        <v>292960171</v>
      </c>
      <c r="G16" s="31">
        <f>+D16+E16-F16</f>
        <v>100209549.54000002</v>
      </c>
      <c r="H16" s="31">
        <f>+G16-D16</f>
        <v>42104013.000000022</v>
      </c>
      <c r="I16" s="29"/>
      <c r="J16" s="4"/>
      <c r="K16" s="25"/>
    </row>
    <row r="17" spans="1:14" s="5" customFormat="1" ht="19.5" customHeight="1" x14ac:dyDescent="0.2">
      <c r="A17" s="26"/>
      <c r="B17" s="51" t="s">
        <v>16</v>
      </c>
      <c r="C17" s="51"/>
      <c r="D17" s="30">
        <f>+[1]ESF!E17</f>
        <v>91371436.129999995</v>
      </c>
      <c r="E17" s="30">
        <v>186182206</v>
      </c>
      <c r="F17" s="30">
        <v>225304214</v>
      </c>
      <c r="G17" s="31">
        <f t="shared" ref="G17:G22" si="1">+D17+E17-F17</f>
        <v>52249428.129999995</v>
      </c>
      <c r="H17" s="31">
        <f t="shared" ref="H17:H21" si="2">+G17-D17</f>
        <v>-39122008</v>
      </c>
      <c r="I17" s="29"/>
      <c r="J17" s="4"/>
      <c r="K17" s="25"/>
    </row>
    <row r="18" spans="1:14" s="5" customFormat="1" ht="19.5" customHeight="1" x14ac:dyDescent="0.2">
      <c r="A18" s="26"/>
      <c r="B18" s="51" t="s">
        <v>17</v>
      </c>
      <c r="C18" s="51"/>
      <c r="D18" s="30">
        <f>+[1]ESF!E18</f>
        <v>299718.65000000002</v>
      </c>
      <c r="E18" s="30">
        <v>8809774.5700000003</v>
      </c>
      <c r="F18" s="30">
        <v>2925774</v>
      </c>
      <c r="G18" s="31">
        <f t="shared" si="1"/>
        <v>6183719.2200000007</v>
      </c>
      <c r="H18" s="31">
        <f t="shared" si="2"/>
        <v>5884000.5700000003</v>
      </c>
      <c r="I18" s="29"/>
      <c r="J18" s="4"/>
      <c r="K18" s="25"/>
    </row>
    <row r="19" spans="1:14" s="5" customFormat="1" ht="19.5" customHeight="1" x14ac:dyDescent="0.2">
      <c r="A19" s="26"/>
      <c r="B19" s="51" t="s">
        <v>18</v>
      </c>
      <c r="C19" s="51"/>
      <c r="D19" s="30">
        <f>+[1]ESF!E19</f>
        <v>2002741.05</v>
      </c>
      <c r="E19" s="30">
        <v>0</v>
      </c>
      <c r="F19" s="30">
        <v>0</v>
      </c>
      <c r="G19" s="31">
        <f t="shared" si="1"/>
        <v>2002741.05</v>
      </c>
      <c r="H19" s="31">
        <f t="shared" si="2"/>
        <v>0</v>
      </c>
      <c r="I19" s="29"/>
      <c r="J19" s="4"/>
      <c r="K19" s="25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51" t="s">
        <v>20</v>
      </c>
      <c r="C20" s="51"/>
      <c r="D20" s="30">
        <f>+[1]ESF!E20</f>
        <v>0</v>
      </c>
      <c r="E20" s="30">
        <v>0</v>
      </c>
      <c r="F20" s="30">
        <v>0</v>
      </c>
      <c r="G20" s="31">
        <f t="shared" si="1"/>
        <v>0</v>
      </c>
      <c r="H20" s="31">
        <f t="shared" si="2"/>
        <v>0</v>
      </c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51" t="s">
        <v>21</v>
      </c>
      <c r="C21" s="51"/>
      <c r="D21" s="30">
        <f>+[1]ESF!E21</f>
        <v>0</v>
      </c>
      <c r="E21" s="30">
        <v>0</v>
      </c>
      <c r="F21" s="30">
        <v>0</v>
      </c>
      <c r="G21" s="31">
        <f t="shared" si="1"/>
        <v>0</v>
      </c>
      <c r="H21" s="31">
        <f t="shared" si="2"/>
        <v>0</v>
      </c>
      <c r="I21" s="29"/>
      <c r="J21" s="4"/>
      <c r="K21" s="25" t="str">
        <f>IF(G21=[1]ESF!D21," ","Error")</f>
        <v xml:space="preserve"> </v>
      </c>
      <c r="L21" s="5" t="s">
        <v>19</v>
      </c>
    </row>
    <row r="22" spans="1:14" ht="19.5" customHeight="1" x14ac:dyDescent="0.2">
      <c r="A22" s="26"/>
      <c r="B22" s="51" t="s">
        <v>22</v>
      </c>
      <c r="C22" s="51"/>
      <c r="D22" s="30">
        <f>+[1]ESF!E22</f>
        <v>147358</v>
      </c>
      <c r="E22" s="30">
        <v>0</v>
      </c>
      <c r="F22" s="30">
        <v>0</v>
      </c>
      <c r="G22" s="31">
        <f t="shared" si="1"/>
        <v>147358</v>
      </c>
      <c r="H22" s="31">
        <f>+G22-D22</f>
        <v>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x14ac:dyDescent="0.2">
      <c r="A24" s="22"/>
      <c r="B24" s="55" t="s">
        <v>23</v>
      </c>
      <c r="C24" s="55"/>
      <c r="D24" s="23">
        <f>SUM(D26:D34)</f>
        <v>313698375.58000004</v>
      </c>
      <c r="E24" s="23">
        <f>SUM(E26:E34)</f>
        <v>17840652</v>
      </c>
      <c r="F24" s="23">
        <f>SUM(F26:F34)</f>
        <v>627135</v>
      </c>
      <c r="G24" s="23">
        <f>+D24+E24-F24</f>
        <v>330911892.58000004</v>
      </c>
      <c r="H24" s="23">
        <f>+G24-D24</f>
        <v>17213517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1" t="s">
        <v>24</v>
      </c>
      <c r="C26" s="51"/>
      <c r="D26" s="30">
        <f>+[1]ESF!E29</f>
        <v>0</v>
      </c>
      <c r="E26" s="30">
        <v>0</v>
      </c>
      <c r="F26" s="30">
        <v>0</v>
      </c>
      <c r="G26" s="31">
        <f>+D26+E26-F26</f>
        <v>0</v>
      </c>
      <c r="H26" s="31">
        <f>+G26-D26</f>
        <v>0</v>
      </c>
      <c r="I26" s="29"/>
      <c r="K26" s="25"/>
    </row>
    <row r="27" spans="1:14" ht="19.5" customHeight="1" x14ac:dyDescent="0.2">
      <c r="A27" s="26"/>
      <c r="B27" s="51" t="s">
        <v>25</v>
      </c>
      <c r="C27" s="51"/>
      <c r="D27" s="30">
        <f>+[1]ESF!E30</f>
        <v>0</v>
      </c>
      <c r="E27" s="30">
        <v>0</v>
      </c>
      <c r="F27" s="30">
        <v>0</v>
      </c>
      <c r="G27" s="31">
        <f t="shared" ref="G27:G34" si="3">+D27+E27-F27</f>
        <v>0</v>
      </c>
      <c r="H27" s="31">
        <f t="shared" ref="H27:H34" si="4">+G27-D27</f>
        <v>0</v>
      </c>
      <c r="I27" s="29"/>
      <c r="K27" s="25"/>
    </row>
    <row r="28" spans="1:14" ht="19.5" customHeight="1" x14ac:dyDescent="0.2">
      <c r="A28" s="26"/>
      <c r="B28" s="51" t="s">
        <v>26</v>
      </c>
      <c r="C28" s="51"/>
      <c r="D28" s="30">
        <f>+[1]ESF!E31</f>
        <v>265584518.80000001</v>
      </c>
      <c r="E28" s="30">
        <v>8706055</v>
      </c>
      <c r="F28" s="30">
        <v>118825</v>
      </c>
      <c r="G28" s="31">
        <f t="shared" si="3"/>
        <v>274171748.80000001</v>
      </c>
      <c r="H28" s="31">
        <f t="shared" si="4"/>
        <v>8587230</v>
      </c>
      <c r="I28" s="29"/>
      <c r="K28" s="25"/>
    </row>
    <row r="29" spans="1:14" ht="19.5" customHeight="1" x14ac:dyDescent="0.2">
      <c r="A29" s="26"/>
      <c r="B29" s="51" t="s">
        <v>27</v>
      </c>
      <c r="C29" s="51"/>
      <c r="D29" s="30">
        <f>+[1]ESF!E32</f>
        <v>147846085.13</v>
      </c>
      <c r="E29" s="30">
        <v>9134597</v>
      </c>
      <c r="F29" s="30">
        <v>508310</v>
      </c>
      <c r="G29" s="31">
        <f t="shared" si="3"/>
        <v>156472372.13</v>
      </c>
      <c r="H29" s="31">
        <f t="shared" si="4"/>
        <v>8626287</v>
      </c>
      <c r="I29" s="29"/>
      <c r="K29" s="25"/>
    </row>
    <row r="30" spans="1:14" ht="19.5" customHeight="1" x14ac:dyDescent="0.2">
      <c r="A30" s="26"/>
      <c r="B30" s="51" t="s">
        <v>28</v>
      </c>
      <c r="C30" s="51"/>
      <c r="D30" s="30">
        <f>+[1]ESF!E33</f>
        <v>0</v>
      </c>
      <c r="E30" s="30">
        <v>0</v>
      </c>
      <c r="F30" s="30">
        <v>0</v>
      </c>
      <c r="G30" s="31">
        <f t="shared" si="3"/>
        <v>0</v>
      </c>
      <c r="H30" s="31">
        <f t="shared" si="4"/>
        <v>0</v>
      </c>
      <c r="I30" s="29"/>
      <c r="K30" s="25"/>
    </row>
    <row r="31" spans="1:14" ht="19.5" customHeight="1" x14ac:dyDescent="0.2">
      <c r="A31" s="26"/>
      <c r="B31" s="51" t="s">
        <v>29</v>
      </c>
      <c r="C31" s="51"/>
      <c r="D31" s="30">
        <f>+[1]ESF!E34</f>
        <v>-99732228.349999994</v>
      </c>
      <c r="E31" s="30">
        <v>0</v>
      </c>
      <c r="F31" s="30">
        <v>0</v>
      </c>
      <c r="G31" s="31">
        <f t="shared" si="3"/>
        <v>-99732228.349999994</v>
      </c>
      <c r="H31" s="31">
        <f t="shared" si="4"/>
        <v>0</v>
      </c>
      <c r="I31" s="29"/>
      <c r="K31" s="25"/>
    </row>
    <row r="32" spans="1:14" ht="19.5" customHeight="1" x14ac:dyDescent="0.2">
      <c r="A32" s="26"/>
      <c r="B32" s="51" t="s">
        <v>30</v>
      </c>
      <c r="C32" s="51"/>
      <c r="D32" s="30">
        <f>+[1]ESF!E35</f>
        <v>0</v>
      </c>
      <c r="E32" s="30">
        <v>0</v>
      </c>
      <c r="F32" s="30">
        <v>0</v>
      </c>
      <c r="G32" s="31">
        <f t="shared" si="3"/>
        <v>0</v>
      </c>
      <c r="H32" s="31">
        <f t="shared" si="4"/>
        <v>0</v>
      </c>
      <c r="I32" s="29"/>
      <c r="K32" s="25"/>
    </row>
    <row r="33" spans="1:17" ht="19.5" customHeight="1" x14ac:dyDescent="0.2">
      <c r="A33" s="26"/>
      <c r="B33" s="51" t="s">
        <v>31</v>
      </c>
      <c r="C33" s="51"/>
      <c r="D33" s="30">
        <f>+[1]ESF!E36</f>
        <v>0</v>
      </c>
      <c r="E33" s="30">
        <v>0</v>
      </c>
      <c r="F33" s="30">
        <v>0</v>
      </c>
      <c r="G33" s="31">
        <f t="shared" si="3"/>
        <v>0</v>
      </c>
      <c r="H33" s="31">
        <f t="shared" si="4"/>
        <v>0</v>
      </c>
      <c r="I33" s="29"/>
      <c r="K33" s="25"/>
    </row>
    <row r="34" spans="1:17" ht="19.5" customHeight="1" x14ac:dyDescent="0.2">
      <c r="A34" s="26"/>
      <c r="B34" s="51" t="s">
        <v>32</v>
      </c>
      <c r="C34" s="51"/>
      <c r="D34" s="30">
        <f>+[1]ESF!E37</f>
        <v>0</v>
      </c>
      <c r="E34" s="30">
        <v>0</v>
      </c>
      <c r="F34" s="30">
        <v>0</v>
      </c>
      <c r="G34" s="31">
        <f t="shared" si="3"/>
        <v>0</v>
      </c>
      <c r="H34" s="31">
        <f t="shared" si="4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47" t="s">
        <v>33</v>
      </c>
      <c r="C38" s="47"/>
      <c r="D38" s="47"/>
      <c r="E38" s="47"/>
      <c r="F38" s="47"/>
      <c r="G38" s="47"/>
      <c r="H38" s="47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68"/>
      <c r="C40" s="68"/>
      <c r="D40" s="40"/>
      <c r="E40" s="42"/>
      <c r="F40" s="42"/>
      <c r="G40" s="42"/>
      <c r="H40" s="42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69"/>
      <c r="C41" s="69"/>
      <c r="D41" s="43"/>
      <c r="E41" s="69"/>
      <c r="F41" s="69"/>
      <c r="G41" s="48"/>
      <c r="H41" s="48"/>
      <c r="I41" s="44"/>
      <c r="J41" s="5"/>
      <c r="P41" s="5"/>
      <c r="Q41" s="5"/>
    </row>
    <row r="42" spans="1:17" ht="14.1" customHeight="1" x14ac:dyDescent="0.2">
      <c r="A42" s="5"/>
      <c r="B42" s="49"/>
      <c r="C42" s="49"/>
      <c r="D42" s="45"/>
      <c r="E42" s="49"/>
      <c r="F42" s="49"/>
      <c r="G42" s="50"/>
      <c r="H42" s="50"/>
      <c r="I42" s="44"/>
      <c r="J42" s="5"/>
      <c r="P42" s="5"/>
      <c r="Q42" s="5"/>
    </row>
    <row r="43" spans="1:17" x14ac:dyDescent="0.2">
      <c r="B43" s="5"/>
      <c r="C43" s="5"/>
      <c r="D43" s="46"/>
      <c r="E43" s="5"/>
      <c r="F43" s="5"/>
      <c r="G43" s="5"/>
    </row>
    <row r="44" spans="1:17" x14ac:dyDescent="0.2">
      <c r="B44" s="5"/>
      <c r="C44" s="5"/>
      <c r="D44" s="46"/>
      <c r="E44" s="5"/>
      <c r="F44" s="5"/>
      <c r="G44" s="5"/>
    </row>
    <row r="45" spans="1:17" x14ac:dyDescent="0.2">
      <c r="B45" s="5"/>
      <c r="C45" s="5"/>
      <c r="D45" s="46"/>
      <c r="E45" s="5"/>
      <c r="F45" s="5"/>
    </row>
  </sheetData>
  <sheetProtection formatCells="0" select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2017-07-13T20:57:19Z</dcterms:created>
  <dcterms:modified xsi:type="dcterms:W3CDTF">2017-11-29T19:38:34Z</dcterms:modified>
</cp:coreProperties>
</file>