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J44" i="1"/>
  <c r="I40" i="1"/>
  <c r="J40" i="1" s="1"/>
  <c r="I39" i="1"/>
  <c r="J39" i="1" s="1"/>
  <c r="J36" i="1" s="1"/>
  <c r="J38" i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J25" i="1" s="1"/>
  <c r="I29" i="1"/>
  <c r="D29" i="1"/>
  <c r="I28" i="1"/>
  <c r="I25" i="1" s="1"/>
  <c r="I12" i="1" s="1"/>
  <c r="D28" i="1"/>
  <c r="D27" i="1"/>
  <c r="E27" i="1" s="1"/>
  <c r="D26" i="1"/>
  <c r="E26" i="1" s="1"/>
  <c r="D24" i="1"/>
  <c r="J23" i="1"/>
  <c r="I22" i="1"/>
  <c r="J22" i="1" s="1"/>
  <c r="E22" i="1"/>
  <c r="D22" i="1"/>
  <c r="J21" i="1"/>
  <c r="D21" i="1"/>
  <c r="E21" i="1" s="1"/>
  <c r="I20" i="1"/>
  <c r="J20" i="1" s="1"/>
  <c r="D20" i="1"/>
  <c r="E20" i="1" s="1"/>
  <c r="E14" i="1" s="1"/>
  <c r="I19" i="1"/>
  <c r="J19" i="1" s="1"/>
  <c r="I18" i="1"/>
  <c r="J18" i="1" s="1"/>
  <c r="I17" i="1"/>
  <c r="J17" i="1" s="1"/>
  <c r="J14" i="1" s="1"/>
  <c r="J12" i="1" s="1"/>
  <c r="D12" i="1"/>
  <c r="E24" i="1" l="1"/>
  <c r="E12" i="1" s="1"/>
  <c r="J42" i="1"/>
  <c r="J34" i="1" s="1"/>
  <c r="J52" i="1"/>
  <c r="J50" i="1" s="1"/>
  <c r="I36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<sst xmlns="http://schemas.openxmlformats.org/spreadsheetml/2006/main" count="62" uniqueCount="59">
  <si>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</si>
  <si>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2017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</si>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</sst>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-71684.53</v>
          </cell>
          <cell r="J21">
            <v>-35034.53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3">
          <cell r="I23">
            <v>-78834.990000000005</v>
          </cell>
          <cell r="J23">
            <v>-18222.990000000002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  <cell r="I30">
            <v>184273.38</v>
          </cell>
          <cell r="J30">
            <v>2710154.91</v>
          </cell>
        </row>
        <row r="31">
          <cell r="D31">
            <v>327247374.69999999</v>
          </cell>
          <cell r="E31">
            <v>324808597.85000002</v>
          </cell>
          <cell r="I31">
            <v>0</v>
          </cell>
          <cell r="J31">
            <v>0</v>
          </cell>
        </row>
        <row r="32">
          <cell r="D32">
            <v>178281422.25</v>
          </cell>
          <cell r="E32">
            <v>176826343.06</v>
          </cell>
          <cell r="I32">
            <v>0</v>
          </cell>
          <cell r="J32">
            <v>0</v>
          </cell>
        </row>
        <row r="33">
          <cell r="D33">
            <v>-115618703.47</v>
          </cell>
          <cell r="E33">
            <v>-115618703.47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-441176224.31999999</v>
          </cell>
          <cell r="J44">
            <v>-430407219.70999998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0">
          <cell r="I50">
            <v>-3298857.94</v>
          </cell>
          <cell r="J50">
            <v>9403287.0899999999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40" workbookViewId="0">
      <selection activeCell="D59" sqref="D59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17637733.039999999</v>
      </c>
      <c r="F12" s="33"/>
      <c r="G12" s="35" t="s">
        <v>9</v>
      </c>
      <c r="H12" s="35"/>
      <c r="I12" s="36">
        <f>I14+I25</f>
        <v>0</v>
      </c>
      <c r="J12" s="36">
        <f>J14+J25</f>
        <v>25274951.060000002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40"/>
      <c r="E14" s="40">
        <f>SUM(E16:E22)-SUM(D16:D22)</f>
        <v>9183798.4299999978</v>
      </c>
      <c r="F14" s="33"/>
      <c r="G14" s="35" t="s">
        <v>11</v>
      </c>
      <c r="H14" s="35"/>
      <c r="I14" s="36"/>
      <c r="J14" s="36">
        <f>SUM(J16:J23)-SUM(I16:I24)</f>
        <v>25274951.060000002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0">
        <v>0</v>
      </c>
      <c r="E16" s="40">
        <v>16152268.279999999</v>
      </c>
      <c r="F16" s="33"/>
      <c r="G16" s="41" t="s">
        <v>13</v>
      </c>
      <c r="H16" s="41"/>
      <c r="I16" s="40"/>
      <c r="J16" s="40">
        <v>35219905.060000002</v>
      </c>
      <c r="K16" s="29"/>
    </row>
    <row r="17" spans="1:11" x14ac:dyDescent="0.2">
      <c r="A17" s="34"/>
      <c r="B17" s="41" t="s">
        <v>14</v>
      </c>
      <c r="C17" s="41"/>
      <c r="D17" s="40">
        <v>6250585.1200000001</v>
      </c>
      <c r="E17" s="40">
        <v>0</v>
      </c>
      <c r="F17" s="33"/>
      <c r="G17" s="41" t="s">
        <v>15</v>
      </c>
      <c r="H17" s="41"/>
      <c r="I17" s="40">
        <f>IF([1]ESF!I17&gt;[1]ESF!J17,[1]ESF!I17-[1]ESF!J17,0)</f>
        <v>0</v>
      </c>
      <c r="J17" s="40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0">
        <v>0</v>
      </c>
      <c r="E18" s="40">
        <v>1278807.46</v>
      </c>
      <c r="F18" s="33"/>
      <c r="G18" s="41" t="s">
        <v>17</v>
      </c>
      <c r="H18" s="41"/>
      <c r="I18" s="40">
        <f>IF([1]ESF!I18&gt;[1]ESF!J18,[1]ESF!I18-[1]ESF!J18,0)</f>
        <v>0</v>
      </c>
      <c r="J18" s="40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0">
        <v>1996692.19</v>
      </c>
      <c r="E19" s="40"/>
      <c r="F19" s="33"/>
      <c r="G19" s="41" t="s">
        <v>19</v>
      </c>
      <c r="H19" s="41"/>
      <c r="I19" s="40">
        <f>IF([1]ESF!I19&gt;[1]ESF!J19,[1]ESF!I19-[1]ESF!J19,0)</f>
        <v>0</v>
      </c>
      <c r="J19" s="40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0">
        <f>IF([1]ESF!D20&lt;[1]ESF!E20,[1]ESF!E20-[1]ESF!D20,0)</f>
        <v>0</v>
      </c>
      <c r="E20" s="40">
        <f>IF(D20&gt;0,0,[1]ESF!D20-[1]ESF!E20)</f>
        <v>0</v>
      </c>
      <c r="F20" s="33"/>
      <c r="G20" s="41" t="s">
        <v>21</v>
      </c>
      <c r="H20" s="41"/>
      <c r="I20" s="40">
        <f>IF([1]ESF!I20&gt;[1]ESF!J20,[1]ESF!I20-[1]ESF!J20,0)</f>
        <v>0</v>
      </c>
      <c r="J20" s="40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0">
        <f>IF([1]ESF!D21&lt;[1]ESF!E21,[1]ESF!E21-[1]ESF!D21,0)</f>
        <v>0</v>
      </c>
      <c r="E21" s="40">
        <f>IF(D21&gt;0,0,[1]ESF!D21-[1]ESF!E21)</f>
        <v>0</v>
      </c>
      <c r="F21" s="33"/>
      <c r="G21" s="42" t="s">
        <v>23</v>
      </c>
      <c r="H21" s="42"/>
      <c r="I21" s="40">
        <v>37850</v>
      </c>
      <c r="J21" s="40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0">
        <f>IF([1]ESF!D22&lt;[1]ESF!E22,[1]ESF!E22-[1]ESF!D22,0)</f>
        <v>0</v>
      </c>
      <c r="E22" s="40">
        <f>IF(D22&gt;0,0,[1]ESF!D22-[1]ESF!E22)</f>
        <v>0</v>
      </c>
      <c r="F22" s="33"/>
      <c r="G22" s="41" t="s">
        <v>25</v>
      </c>
      <c r="H22" s="41"/>
      <c r="I22" s="40">
        <f>IF([1]ESF!I22&gt;[1]ESF!J22,[1]ESF!I22-[1]ESF!J22,0)</f>
        <v>0</v>
      </c>
      <c r="J22" s="40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0">
        <v>9907104</v>
      </c>
      <c r="J23" s="40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40">
        <f>SUM(D26:D34)</f>
        <v>0</v>
      </c>
      <c r="E24" s="40">
        <f>SUM(E26:E34)</f>
        <v>8453934.6099999994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3" t="s">
        <v>28</v>
      </c>
      <c r="H25" s="43"/>
      <c r="I25" s="40">
        <f>SUM(I27:I32)</f>
        <v>0</v>
      </c>
      <c r="J25" s="40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0">
        <f>IF([1]ESF!D29&lt;[1]ESF!E29,[1]ESF!E29-[1]ESF!D29,0)</f>
        <v>0</v>
      </c>
      <c r="E26" s="40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0">
        <f>IF([1]ESF!D30&lt;[1]ESF!E30,[1]ESF!E30-[1]ESF!D30,0)</f>
        <v>0</v>
      </c>
      <c r="E27" s="40">
        <f>IF(D27&gt;0,0,[1]ESF!D30-[1]ESF!E30)</f>
        <v>0</v>
      </c>
      <c r="F27" s="33"/>
      <c r="G27" s="41" t="s">
        <v>31</v>
      </c>
      <c r="H27" s="41"/>
      <c r="I27" s="40"/>
      <c r="J27" s="40"/>
      <c r="K27" s="29"/>
    </row>
    <row r="28" spans="1:11" x14ac:dyDescent="0.2">
      <c r="A28" s="34"/>
      <c r="B28" s="41" t="s">
        <v>32</v>
      </c>
      <c r="C28" s="41"/>
      <c r="D28" s="40">
        <f>IF([1]ESF!D31&lt;[1]ESF!E31,[1]ESF!E31-[1]ESF!D31,0)</f>
        <v>0</v>
      </c>
      <c r="E28" s="40">
        <v>4058907.74</v>
      </c>
      <c r="F28" s="33"/>
      <c r="G28" s="41" t="s">
        <v>33</v>
      </c>
      <c r="H28" s="41"/>
      <c r="I28" s="40">
        <f>IF([1]ESF!I30&gt;[1]ESF!J30,[1]ESF!I30-[1]ESF!J30,0)</f>
        <v>0</v>
      </c>
      <c r="J28" s="40"/>
      <c r="K28" s="29"/>
    </row>
    <row r="29" spans="1:11" x14ac:dyDescent="0.2">
      <c r="A29" s="34"/>
      <c r="B29" s="41" t="s">
        <v>34</v>
      </c>
      <c r="C29" s="41"/>
      <c r="D29" s="40">
        <f>IF([1]ESF!D32&lt;[1]ESF!E32,[1]ESF!E32-[1]ESF!D32,0)</f>
        <v>0</v>
      </c>
      <c r="E29" s="40">
        <v>4395026.87</v>
      </c>
      <c r="F29" s="33"/>
      <c r="G29" s="41" t="s">
        <v>35</v>
      </c>
      <c r="H29" s="41"/>
      <c r="I29" s="40">
        <f>IF([1]ESF!I31&gt;[1]ESF!J31,[1]ESF!I31-[1]ESF!J31,0)</f>
        <v>0</v>
      </c>
      <c r="J29" s="40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0">
        <f>IF([1]ESF!D33&lt;[1]ESF!E33,[1]ESF!E33-[1]ESF!D33,0)</f>
        <v>0</v>
      </c>
      <c r="E30" s="40">
        <f>IF(D30&gt;0,0,[1]ESF!D33-[1]ESF!E33)</f>
        <v>0</v>
      </c>
      <c r="F30" s="33"/>
      <c r="G30" s="41" t="s">
        <v>37</v>
      </c>
      <c r="H30" s="41"/>
      <c r="I30" s="40">
        <f>IF([1]ESF!I32&gt;[1]ESF!J32,[1]ESF!I32-[1]ESF!J32,0)</f>
        <v>0</v>
      </c>
      <c r="J30" s="40">
        <f>IF(I30&gt;0,0,[1]ESF!J32-[1]ESF!I32)</f>
        <v>0</v>
      </c>
      <c r="K30" s="29"/>
    </row>
    <row r="31" spans="1:11" ht="26.1" customHeight="1" x14ac:dyDescent="0.2">
      <c r="A31" s="34"/>
      <c r="B31" s="42" t="s">
        <v>38</v>
      </c>
      <c r="C31" s="42"/>
      <c r="D31" s="40">
        <f>IF([1]ESF!D34&lt;[1]ESF!E34,[1]ESF!E34-[1]ESF!D34,0)</f>
        <v>0</v>
      </c>
      <c r="E31" s="40">
        <f>IF(D31&gt;0,0,[1]ESF!D34-[1]ESF!E34)</f>
        <v>0</v>
      </c>
      <c r="F31" s="33"/>
      <c r="G31" s="42" t="s">
        <v>39</v>
      </c>
      <c r="H31" s="42"/>
      <c r="I31" s="40">
        <f>IF([1]ESF!I33&gt;[1]ESF!J33,[1]ESF!I33-[1]ESF!J33,0)</f>
        <v>0</v>
      </c>
      <c r="J31" s="40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0">
        <f>IF([1]ESF!D35&lt;[1]ESF!E35,[1]ESF!E35-[1]ESF!D35,0)</f>
        <v>0</v>
      </c>
      <c r="E32" s="40">
        <f>IF(D32&gt;0,0,[1]ESF!D35-[1]ESF!E35)</f>
        <v>0</v>
      </c>
      <c r="F32" s="33"/>
      <c r="G32" s="41" t="s">
        <v>41</v>
      </c>
      <c r="H32" s="41"/>
      <c r="I32" s="40">
        <f>IF([1]ESF!I34&gt;[1]ESF!J34,[1]ESF!I34-[1]ESF!J34,0)</f>
        <v>0</v>
      </c>
      <c r="J32" s="40">
        <f>IF(I32&gt;0,0,[1]ESF!J34-[1]ESF!I34)</f>
        <v>0</v>
      </c>
      <c r="K32" s="29"/>
    </row>
    <row r="33" spans="1:11" ht="25.5" customHeight="1" x14ac:dyDescent="0.2">
      <c r="A33" s="34"/>
      <c r="B33" s="42" t="s">
        <v>42</v>
      </c>
      <c r="C33" s="42"/>
      <c r="D33" s="40">
        <f>IF([1]ESF!D36&lt;[1]ESF!E36,[1]ESF!E36-[1]ESF!D36,0)</f>
        <v>0</v>
      </c>
      <c r="E33" s="40">
        <f>IF(D33&gt;0,0,[1]ESF!D36-[1]ESF!E36)</f>
        <v>0</v>
      </c>
      <c r="F33" s="33"/>
      <c r="G33" s="38"/>
      <c r="H33" s="38"/>
      <c r="I33" s="40"/>
      <c r="J33" s="40"/>
      <c r="K33" s="29"/>
    </row>
    <row r="34" spans="1:11" x14ac:dyDescent="0.2">
      <c r="A34" s="34"/>
      <c r="B34" s="41" t="s">
        <v>43</v>
      </c>
      <c r="C34" s="41"/>
      <c r="D34" s="44">
        <f>IF([1]ESF!D37&lt;[1]ESF!E37,[1]ESF!E37-[1]ESF!D37,0)</f>
        <v>0</v>
      </c>
      <c r="E34" s="40">
        <f>IF(D34&gt;0,0,[1]ESF!D37-[1]ESF!E37)</f>
        <v>0</v>
      </c>
      <c r="F34" s="33"/>
      <c r="G34" s="35" t="s">
        <v>44</v>
      </c>
      <c r="H34" s="35"/>
      <c r="I34" s="40">
        <f>I36+I42+I50</f>
        <v>51235723.799999997</v>
      </c>
      <c r="J34" s="40">
        <f>J36+J42+J50</f>
        <v>10046024.140000001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40">
        <f>SUM(I38:I40)</f>
        <v>18038145.719999999</v>
      </c>
      <c r="J36" s="40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0">
        <v>18038145.719999999</v>
      </c>
      <c r="J38" s="40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0">
        <f>IF([1]ESF!I45&gt;[1]ESF!J45,[1]ESF!I45-[1]ESF!J45,0)</f>
        <v>0</v>
      </c>
      <c r="J39" s="40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0">
        <f>IF([1]ESF!I46&gt;[1]ESF!J46,[1]ESF!I46-[1]ESF!J46,0)</f>
        <v>0</v>
      </c>
      <c r="J40" s="40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0">
        <v>33197578.079999998</v>
      </c>
      <c r="J42" s="40">
        <f>SUM(J44:J48)</f>
        <v>10046024.140000001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0">
        <v>34920562.520000003</v>
      </c>
      <c r="J44" s="40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0"/>
      <c r="J45" s="40">
        <v>10046024.140000001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0">
        <f>IF([1]ESF!I52&gt;[1]ESF!J52,[1]ESF!I52-[1]ESF!J52,0)</f>
        <v>0</v>
      </c>
      <c r="J46" s="40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0">
        <f>IF([1]ESF!I53&gt;[1]ESF!J53,[1]ESF!I53-[1]ESF!J53,0)</f>
        <v>0</v>
      </c>
      <c r="J47" s="40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0">
        <f>IF([1]ESF!I54&gt;[1]ESF!J54,[1]ESF!I54-[1]ESF!J54,0)</f>
        <v>0</v>
      </c>
      <c r="J48" s="40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40">
        <f>SUM(I52:I53)</f>
        <v>0</v>
      </c>
      <c r="J50" s="40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0">
        <f>IF([1]ESF!I58&gt;[1]ESF!J58,[1]ESF!I58-[1]ESF!J58,0)</f>
        <v>0</v>
      </c>
      <c r="J52" s="40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F59" s="15"/>
      <c r="G59" s="66"/>
      <c r="H59" s="67"/>
      <c r="I59" s="59"/>
      <c r="J59" s="59"/>
    </row>
    <row r="60" spans="1:11" s="68" customFormat="1" ht="12.95" customHeight="1" x14ac:dyDescent="0.2">
      <c r="C60" s="69"/>
      <c r="D60" s="69"/>
      <c r="E60" s="69"/>
      <c r="F60" s="69"/>
      <c r="G60" s="71"/>
      <c r="H60" s="71"/>
      <c r="I60" s="69"/>
    </row>
    <row r="61" spans="1:11" s="68" customFormat="1" ht="12" x14ac:dyDescent="0.2">
      <c r="C61" s="70"/>
      <c r="D61" s="70"/>
      <c r="E61" s="69"/>
      <c r="F61" s="69"/>
      <c r="G61" s="70"/>
      <c r="H61" s="70"/>
      <c r="I61" s="69"/>
    </row>
    <row r="62" spans="1:11" s="68" customFormat="1" ht="12" x14ac:dyDescent="0.2">
      <c r="C62" s="70"/>
      <c r="D62" s="70"/>
      <c r="E62" s="69"/>
      <c r="F62" s="69"/>
      <c r="G62" s="70"/>
      <c r="H62" s="70"/>
      <c r="I62" s="69"/>
    </row>
    <row r="63" spans="1:11" x14ac:dyDescent="0.2">
      <c r="C63" s="15"/>
      <c r="D63" s="15"/>
      <c r="E63" s="15"/>
      <c r="F63" s="15"/>
      <c r="G63" s="15"/>
      <c r="H63" s="16"/>
      <c r="I63" s="15"/>
    </row>
    <row r="64" spans="1:11" x14ac:dyDescent="0.2">
      <c r="C64" s="15"/>
      <c r="D64" s="15"/>
      <c r="E64" s="15"/>
      <c r="F64" s="15"/>
      <c r="G64" s="15"/>
      <c r="H64" s="16"/>
      <c r="I64" s="15"/>
    </row>
    <row r="65" spans="3:9" x14ac:dyDescent="0.2">
      <c r="C65" s="15"/>
      <c r="D65" s="15"/>
      <c r="E65" s="15"/>
      <c r="F65" s="15"/>
      <c r="G65" s="15"/>
      <c r="H65" s="16"/>
      <c r="I65" s="15"/>
    </row>
    <row r="66" spans="3:9" x14ac:dyDescent="0.2">
      <c r="C66" s="15"/>
      <c r="D66" s="15"/>
      <c r="E66" s="15"/>
      <c r="F66" s="15"/>
      <c r="G66" s="15"/>
      <c r="H66" s="16"/>
      <c r="I66" s="15"/>
    </row>
    <row r="67" spans="3:9" x14ac:dyDescent="0.2">
      <c r="C67" s="15"/>
      <c r="D67" s="15"/>
      <c r="E67" s="15"/>
      <c r="F67" s="15"/>
      <c r="G67" s="15"/>
      <c r="H67" s="16"/>
      <c r="I67" s="15"/>
    </row>
  </sheetData>
  <mergeCells count="62">
    <mergeCell ref="G53:H53"/>
    <mergeCell ref="B57:J57"/>
    <mergeCell ref="C61:D61"/>
    <mergeCell ref="G61:H61"/>
    <mergeCell ref="C62:D62"/>
    <mergeCell ref="G62:H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2017-10-13T19:04:17Z</dcterms:created>
  <dcterms:modified xsi:type="dcterms:W3CDTF">2017-10-13T19:05:12Z</dcterms:modified>
</cp:coreProperties>
</file>