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PyPI" sheetId="1" r:id="rId1"/>
  </sheets>
  <externalReferences>
    <externalReference r:id="rId2"/>
  </externalReferences>
  <definedNames>
    <definedName name="_xlnm.Print_Area" localSheetId="0">PyPI!$B$1:$Q$29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M19" i="1"/>
  <c r="L19" i="1"/>
  <c r="K19" i="1"/>
  <c r="I19" i="1"/>
  <c r="H19" i="1"/>
  <c r="P17" i="1"/>
  <c r="J17" i="1"/>
  <c r="Q17" i="1" s="1"/>
  <c r="P16" i="1"/>
  <c r="J16" i="1"/>
  <c r="Q16" i="1" s="1"/>
  <c r="P15" i="1"/>
  <c r="J15" i="1"/>
  <c r="Q15" i="1" s="1"/>
  <c r="P14" i="1"/>
  <c r="J14" i="1"/>
  <c r="Q14" i="1" s="1"/>
  <c r="P13" i="1"/>
  <c r="J13" i="1"/>
  <c r="Q13" i="1" s="1"/>
  <c r="P12" i="1"/>
  <c r="J12" i="1"/>
  <c r="Q12" i="1" s="1"/>
  <c r="P11" i="1"/>
  <c r="J11" i="1"/>
  <c r="Q11" i="1" s="1"/>
  <c r="P10" i="1"/>
  <c r="J10" i="1"/>
  <c r="Q10" i="1" s="1"/>
  <c r="B3" i="1"/>
  <c r="O10" i="1" l="1"/>
  <c r="O11" i="1"/>
  <c r="O12" i="1"/>
  <c r="O13" i="1"/>
  <c r="O14" i="1"/>
  <c r="O15" i="1"/>
  <c r="O16" i="1"/>
  <c r="O17" i="1"/>
  <c r="J19" i="1"/>
  <c r="O19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<sst xmlns="http://schemas.openxmlformats.org/spreadsheetml/2006/main" count="49" uniqueCount="45">
  <si>
    <t>PROGRAMAS Y PROYECTOS DE INVERSIÓN</t>
  </si>
  <si>
    <t>Ente Público:</t>
  </si>
  <si>
    <t>FORUM CULTURAL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</si>
  <si>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</si>
  <si>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</si>
  <si>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</si>
  <si>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</si>
  <si>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</si>
  <si>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</si>
  <si>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</si>
  <si>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</si>
  <si>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</si>
  <si>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</si>
  <si>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</si>
  <si>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</si>
  <si>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</si>
  <si>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</si>
  <si>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</si>
  <si>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</si>
  <si>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</si>
  <si>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</si>
  <si>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</si>
  <si>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</si>
  <si>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Gestión</t>
  </si>
  <si>
    <t>G1077</t>
  </si>
  <si>
    <t>Dirección Administrativa</t>
  </si>
  <si>
    <t>Mando</t>
  </si>
  <si>
    <t>G2063</t>
  </si>
  <si>
    <t>Despacho del C. Dir. Gral</t>
  </si>
  <si>
    <t>Proceso Sustantivo</t>
  </si>
  <si>
    <t>P0683</t>
  </si>
  <si>
    <t>Administración y Operación del Museo</t>
  </si>
  <si>
    <t>P0684</t>
  </si>
  <si>
    <t>Administración y Operación del Teatro del Bicentenario</t>
  </si>
  <si>
    <t>P0685</t>
  </si>
  <si>
    <t>Dirección de Vinculación y Programación</t>
  </si>
  <si>
    <t>Proyecto de Inversión</t>
  </si>
  <si>
    <t>Q0004</t>
  </si>
  <si>
    <t>Equipamiento del Museo de Arte e Historia</t>
  </si>
  <si>
    <t>Q0005</t>
  </si>
  <si>
    <t>Equipamiento Complementario del Teatro del Bicentenario</t>
  </si>
  <si>
    <t>Q1144</t>
  </si>
  <si>
    <t>Vinculación Cultural con el Entorno y Actores Sociales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</si>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</sst>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12" xfId="1" applyNumberFormat="1" applyFont="1" applyFill="1" applyBorder="1" applyAlignment="1">
      <alignment horizontal="right" vertical="center" wrapText="1"/>
    </xf>
    <xf numFmtId="10" fontId="3" fillId="3" borderId="12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right" vertical="center" wrapText="1"/>
    </xf>
    <xf numFmtId="164" fontId="3" fillId="3" borderId="15" xfId="1" applyNumberFormat="1" applyFont="1" applyFill="1" applyBorder="1" applyAlignment="1">
      <alignment horizontal="right" vertical="center" wrapText="1"/>
    </xf>
    <xf numFmtId="164" fontId="3" fillId="3" borderId="15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5" fillId="3" borderId="15" xfId="1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indent="3"/>
    </xf>
    <xf numFmtId="0" fontId="5" fillId="3" borderId="8" xfId="0" applyFont="1" applyFill="1" applyBorder="1" applyAlignment="1">
      <alignment horizontal="left" vertical="center" indent="3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MANUEL/ESTADOS%20FINANCIEROS/2017/SEPTIEMBRE/EDOS%20FINAN%20Y%20PTALES%200917%20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Hoja1"/>
      <sheetName val="EAI"/>
      <sheetName val="COG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RBI"/>
      <sheetName val="RBM"/>
    </sheetNames>
    <sheetDataSet>
      <sheetData sheetId="0">
        <row r="33">
          <cell r="D33">
            <v>94680728.969999999</v>
          </cell>
        </row>
      </sheetData>
      <sheetData sheetId="1">
        <row r="4">
          <cell r="D4" t="str">
            <v>Al 30 de septiembre del 2017 y  2016</v>
          </cell>
        </row>
      </sheetData>
      <sheetData sheetId="2">
        <row r="3">
          <cell r="B3" t="str">
            <v>Al 30 de septiembre del 2017 y  2016</v>
          </cell>
        </row>
      </sheetData>
      <sheetData sheetId="3">
        <row r="3">
          <cell r="A3" t="str">
            <v>Al 30 de septiembre del 2017 y  2016</v>
          </cell>
        </row>
      </sheetData>
      <sheetData sheetId="4">
        <row r="3">
          <cell r="A3" t="str">
            <v>Al 30 de septiembre del 2017 y  2016</v>
          </cell>
        </row>
      </sheetData>
      <sheetData sheetId="5">
        <row r="3">
          <cell r="A3" t="str">
            <v>Al 30 de septiembre del 2017 y  2016</v>
          </cell>
        </row>
      </sheetData>
      <sheetData sheetId="6">
        <row r="3">
          <cell r="B3" t="str">
            <v>Al 30 de septiembre del 2017 y  2016</v>
          </cell>
        </row>
      </sheetData>
      <sheetData sheetId="7"/>
      <sheetData sheetId="8">
        <row r="3">
          <cell r="A3" t="str">
            <v>Al 30 de septiembre del 2017 y  2016</v>
          </cell>
        </row>
      </sheetData>
      <sheetData sheetId="9"/>
      <sheetData sheetId="10"/>
      <sheetData sheetId="11">
        <row r="4">
          <cell r="B4" t="str">
            <v>Del 1 de Enero al 30 de septiembre de 2017</v>
          </cell>
        </row>
      </sheetData>
      <sheetData sheetId="12">
        <row r="40">
          <cell r="H40">
            <v>1669089.1</v>
          </cell>
        </row>
      </sheetData>
      <sheetData sheetId="13">
        <row r="4">
          <cell r="B4" t="str">
            <v>Del 1 de Enero al 30 de septiembre de 2017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2">
          <cell r="H12">
            <v>32916048.800000001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21"/>
  <sheetViews>
    <sheetView tabSelected="1" view="pageBreakPreview" zoomScale="82" zoomScaleNormal="100" zoomScaleSheetLayoutView="82" workbookViewId="0">
      <selection activeCell="B2" sqref="B2:O2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15.85546875" style="2" customWidth="1"/>
    <col min="5" max="5" width="12.7109375" style="2" customWidth="1"/>
    <col min="6" max="6" width="27.5703125" style="34" customWidth="1"/>
    <col min="7" max="7" width="12.42578125" style="2" customWidth="1"/>
    <col min="8" max="8" width="15.28515625" style="2" bestFit="1" customWidth="1"/>
    <col min="9" max="9" width="15" style="2" bestFit="1" customWidth="1"/>
    <col min="10" max="10" width="15.28515625" style="2" bestFit="1" customWidth="1"/>
    <col min="11" max="11" width="15.5703125" style="2" customWidth="1"/>
    <col min="12" max="14" width="14.85546875" style="2" bestFit="1" customWidth="1"/>
    <col min="15" max="15" width="15.28515625" style="2" bestFit="1" customWidth="1"/>
    <col min="16" max="16" width="11.85546875" style="1" bestFit="1" customWidth="1"/>
    <col min="17" max="17" width="14" style="2" customWidth="1"/>
    <col min="18" max="16384" width="11.42578125" style="2"/>
  </cols>
  <sheetData>
    <row r="1" spans="2:17" s="2" customFormat="1" ht="6" customHeigh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2:17" s="2" customFormat="1" ht="13.5" customHeight="1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</row>
    <row r="3" spans="2:17" s="2" customFormat="1" ht="20.25" customHeight="1" x14ac:dyDescent="0.2">
      <c r="B3" s="44" t="str">
        <f>+[1]CAdmon!B4</f>
        <v>Del 1 de Enero al 30 de septiembre de 2017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1"/>
    </row>
    <row r="4" spans="2:17" s="1" customFormat="1" ht="8.25" customHeight="1" x14ac:dyDescent="0.2"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</row>
    <row r="5" spans="2:17" s="1" customFormat="1" ht="24" customHeight="1" x14ac:dyDescent="0.2">
      <c r="D5" s="5" t="s">
        <v>1</v>
      </c>
      <c r="E5" s="45" t="s">
        <v>2</v>
      </c>
      <c r="F5" s="45"/>
      <c r="G5" s="45"/>
      <c r="H5" s="45"/>
      <c r="I5" s="45"/>
      <c r="J5" s="45"/>
      <c r="K5" s="45"/>
      <c r="L5" s="45"/>
      <c r="M5" s="45"/>
      <c r="N5" s="45"/>
      <c r="O5" s="3"/>
    </row>
    <row r="6" spans="2:17" s="1" customFormat="1" ht="8.25" customHeight="1" x14ac:dyDescent="0.2"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</row>
    <row r="7" spans="2:17" s="2" customFormat="1" ht="15" customHeight="1" x14ac:dyDescent="0.2">
      <c r="B7" s="46" t="s">
        <v>3</v>
      </c>
      <c r="C7" s="47"/>
      <c r="D7" s="48"/>
      <c r="E7" s="55" t="s">
        <v>4</v>
      </c>
      <c r="F7" s="6"/>
      <c r="G7" s="55" t="s">
        <v>5</v>
      </c>
      <c r="H7" s="58" t="s">
        <v>6</v>
      </c>
      <c r="I7" s="59"/>
      <c r="J7" s="59"/>
      <c r="K7" s="59"/>
      <c r="L7" s="59"/>
      <c r="M7" s="59"/>
      <c r="N7" s="60"/>
      <c r="O7" s="61" t="s">
        <v>7</v>
      </c>
      <c r="P7" s="42" t="s">
        <v>8</v>
      </c>
      <c r="Q7" s="43"/>
    </row>
    <row r="8" spans="2:17" s="2" customFormat="1" ht="25.5" x14ac:dyDescent="0.2">
      <c r="B8" s="49"/>
      <c r="C8" s="50"/>
      <c r="D8" s="51"/>
      <c r="E8" s="56"/>
      <c r="F8" s="7" t="s">
        <v>9</v>
      </c>
      <c r="G8" s="56"/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61"/>
      <c r="P8" s="9" t="s">
        <v>17</v>
      </c>
      <c r="Q8" s="9" t="s">
        <v>18</v>
      </c>
    </row>
    <row r="9" spans="2:17" s="2" customFormat="1" ht="15.75" customHeight="1" x14ac:dyDescent="0.2">
      <c r="B9" s="52"/>
      <c r="C9" s="53"/>
      <c r="D9" s="54"/>
      <c r="E9" s="57"/>
      <c r="F9" s="10"/>
      <c r="G9" s="57"/>
      <c r="H9" s="8">
        <v>1</v>
      </c>
      <c r="I9" s="8">
        <v>2</v>
      </c>
      <c r="J9" s="8" t="s">
        <v>19</v>
      </c>
      <c r="K9" s="8">
        <v>4</v>
      </c>
      <c r="L9" s="8">
        <v>5</v>
      </c>
      <c r="M9" s="8">
        <v>6</v>
      </c>
      <c r="N9" s="8">
        <v>7</v>
      </c>
      <c r="O9" s="8" t="s">
        <v>20</v>
      </c>
      <c r="P9" s="11" t="s">
        <v>21</v>
      </c>
      <c r="Q9" s="11" t="s">
        <v>22</v>
      </c>
    </row>
    <row r="10" spans="2:17" s="2" customFormat="1" ht="25.5" customHeight="1" x14ac:dyDescent="0.2">
      <c r="B10" s="35" t="s">
        <v>23</v>
      </c>
      <c r="C10" s="36"/>
      <c r="D10" s="37"/>
      <c r="E10" s="12" t="s">
        <v>24</v>
      </c>
      <c r="F10" s="12" t="s">
        <v>25</v>
      </c>
      <c r="G10" s="13">
        <v>3037</v>
      </c>
      <c r="H10" s="14">
        <v>14552410.82</v>
      </c>
      <c r="I10" s="14">
        <v>2295733.7200000002</v>
      </c>
      <c r="J10" s="14">
        <f>+H10+I10</f>
        <v>16848144.539999999</v>
      </c>
      <c r="K10" s="14">
        <v>13479309.65</v>
      </c>
      <c r="L10" s="14">
        <v>9115531.1899999995</v>
      </c>
      <c r="M10" s="14">
        <v>9115531.1899999995</v>
      </c>
      <c r="N10" s="14">
        <v>8922489.3300000001</v>
      </c>
      <c r="O10" s="14">
        <f>+J10-L10</f>
        <v>7732613.3499999996</v>
      </c>
      <c r="P10" s="15">
        <f>+L10/H10</f>
        <v>0.62639320060097092</v>
      </c>
      <c r="Q10" s="15">
        <f>+L10/J10</f>
        <v>0.54104065693159109</v>
      </c>
    </row>
    <row r="11" spans="2:17" s="2" customFormat="1" ht="25.5" customHeight="1" x14ac:dyDescent="0.2">
      <c r="B11" s="35" t="s">
        <v>26</v>
      </c>
      <c r="C11" s="36"/>
      <c r="D11" s="37"/>
      <c r="E11" s="12" t="s">
        <v>27</v>
      </c>
      <c r="F11" s="12" t="s">
        <v>28</v>
      </c>
      <c r="G11" s="13">
        <v>3037</v>
      </c>
      <c r="H11" s="14">
        <v>7918746.0300000003</v>
      </c>
      <c r="I11" s="14">
        <v>10880290.42</v>
      </c>
      <c r="J11" s="14">
        <f>+H11+I11</f>
        <v>18799036.449999999</v>
      </c>
      <c r="K11" s="14">
        <v>8865938.620000001</v>
      </c>
      <c r="L11" s="14">
        <v>7302273.4199999999</v>
      </c>
      <c r="M11" s="14">
        <v>7302273.419999999</v>
      </c>
      <c r="N11" s="14">
        <v>7299875.46</v>
      </c>
      <c r="O11" s="14">
        <f>+J11-L11</f>
        <v>11496763.029999999</v>
      </c>
      <c r="P11" s="15">
        <f t="shared" ref="P11:P17" si="0">+L11/H11</f>
        <v>0.92215022332266916</v>
      </c>
      <c r="Q11" s="15">
        <f t="shared" ref="Q11:Q17" si="1">+L11/J11</f>
        <v>0.38843870745300885</v>
      </c>
    </row>
    <row r="12" spans="2:17" s="16" customFormat="1" ht="25.5" x14ac:dyDescent="0.25">
      <c r="B12" s="35" t="s">
        <v>29</v>
      </c>
      <c r="C12" s="36"/>
      <c r="D12" s="37"/>
      <c r="E12" s="12" t="s">
        <v>30</v>
      </c>
      <c r="F12" s="12" t="s">
        <v>31</v>
      </c>
      <c r="G12" s="13">
        <v>3037</v>
      </c>
      <c r="H12" s="14">
        <v>32916048.800000001</v>
      </c>
      <c r="I12" s="14">
        <v>658775.30000000005</v>
      </c>
      <c r="J12" s="14">
        <f t="shared" ref="J12:J17" si="2">+H12+I12</f>
        <v>33574824.100000001</v>
      </c>
      <c r="K12" s="14">
        <v>25649008.489999998</v>
      </c>
      <c r="L12" s="14">
        <v>19779267.309999999</v>
      </c>
      <c r="M12" s="14">
        <v>19779267.309999999</v>
      </c>
      <c r="N12" s="14">
        <v>19701725.469999999</v>
      </c>
      <c r="O12" s="14">
        <f t="shared" ref="O12:O17" si="3">+J12-L12</f>
        <v>13795556.790000003</v>
      </c>
      <c r="P12" s="15">
        <f t="shared" si="0"/>
        <v>0.60090041274941841</v>
      </c>
      <c r="Q12" s="15">
        <f t="shared" si="1"/>
        <v>0.58911007995422371</v>
      </c>
    </row>
    <row r="13" spans="2:17" s="2" customFormat="1" ht="25.5" x14ac:dyDescent="0.2">
      <c r="B13" s="35" t="s">
        <v>29</v>
      </c>
      <c r="C13" s="36"/>
      <c r="D13" s="37"/>
      <c r="E13" s="12" t="s">
        <v>32</v>
      </c>
      <c r="F13" s="12" t="s">
        <v>33</v>
      </c>
      <c r="G13" s="13">
        <v>3037</v>
      </c>
      <c r="H13" s="14">
        <v>38574649.240000002</v>
      </c>
      <c r="I13" s="14">
        <v>9774983.9299999997</v>
      </c>
      <c r="J13" s="14">
        <f t="shared" si="2"/>
        <v>48349633.170000002</v>
      </c>
      <c r="K13" s="14">
        <v>39375495.409999996</v>
      </c>
      <c r="L13" s="14">
        <v>29846096.5</v>
      </c>
      <c r="M13" s="14">
        <v>29846096.499999996</v>
      </c>
      <c r="N13" s="14">
        <v>29555218.469999999</v>
      </c>
      <c r="O13" s="14">
        <f t="shared" si="3"/>
        <v>18503536.670000002</v>
      </c>
      <c r="P13" s="15">
        <f t="shared" si="0"/>
        <v>0.77372308207668872</v>
      </c>
      <c r="Q13" s="15">
        <f t="shared" si="1"/>
        <v>0.61729726873127377</v>
      </c>
    </row>
    <row r="14" spans="2:17" s="2" customFormat="1" ht="25.5" x14ac:dyDescent="0.2">
      <c r="B14" s="35" t="s">
        <v>29</v>
      </c>
      <c r="C14" s="36"/>
      <c r="D14" s="37"/>
      <c r="E14" s="12" t="s">
        <v>34</v>
      </c>
      <c r="F14" s="12" t="s">
        <v>35</v>
      </c>
      <c r="G14" s="13">
        <v>3037</v>
      </c>
      <c r="H14" s="14">
        <v>11226500.27</v>
      </c>
      <c r="I14" s="14">
        <v>250259.39</v>
      </c>
      <c r="J14" s="14">
        <f t="shared" si="2"/>
        <v>11476759.66</v>
      </c>
      <c r="K14" s="14">
        <v>10760030.520000001</v>
      </c>
      <c r="L14" s="14">
        <v>8833131.2000000011</v>
      </c>
      <c r="M14" s="14">
        <v>8833131.1999999993</v>
      </c>
      <c r="N14" s="14">
        <v>8807356.2100000009</v>
      </c>
      <c r="O14" s="14">
        <f t="shared" si="3"/>
        <v>2643628.459999999</v>
      </c>
      <c r="P14" s="15">
        <f t="shared" si="0"/>
        <v>0.78681075914675958</v>
      </c>
      <c r="Q14" s="15">
        <f t="shared" si="1"/>
        <v>0.76965375782732048</v>
      </c>
    </row>
    <row r="15" spans="2:17" s="2" customFormat="1" ht="25.5" x14ac:dyDescent="0.2">
      <c r="B15" s="35" t="s">
        <v>36</v>
      </c>
      <c r="C15" s="36"/>
      <c r="D15" s="37"/>
      <c r="E15" s="12" t="s">
        <v>37</v>
      </c>
      <c r="F15" s="12" t="s">
        <v>38</v>
      </c>
      <c r="G15" s="13">
        <v>3037</v>
      </c>
      <c r="H15" s="14">
        <v>3400000</v>
      </c>
      <c r="I15" s="14">
        <v>1669931.3</v>
      </c>
      <c r="J15" s="14">
        <f t="shared" si="2"/>
        <v>5069931.3</v>
      </c>
      <c r="K15" s="14">
        <v>4320590.1900000004</v>
      </c>
      <c r="L15" s="14">
        <v>1702981.2</v>
      </c>
      <c r="M15" s="14">
        <v>1702981.2000000002</v>
      </c>
      <c r="N15" s="14">
        <v>1702981.2</v>
      </c>
      <c r="O15" s="14">
        <f t="shared" si="3"/>
        <v>3366950.0999999996</v>
      </c>
      <c r="P15" s="15">
        <f t="shared" si="0"/>
        <v>0.50087682352941176</v>
      </c>
      <c r="Q15" s="15">
        <f t="shared" si="1"/>
        <v>0.33589827933171401</v>
      </c>
    </row>
    <row r="16" spans="2:17" s="2" customFormat="1" ht="25.5" x14ac:dyDescent="0.2">
      <c r="B16" s="35" t="s">
        <v>36</v>
      </c>
      <c r="C16" s="36"/>
      <c r="D16" s="37"/>
      <c r="E16" s="12" t="s">
        <v>39</v>
      </c>
      <c r="F16" s="12" t="s">
        <v>40</v>
      </c>
      <c r="G16" s="13">
        <v>3037</v>
      </c>
      <c r="H16" s="14">
        <v>600000</v>
      </c>
      <c r="I16" s="14">
        <v>419375.32</v>
      </c>
      <c r="J16" s="14">
        <f t="shared" si="2"/>
        <v>1019375.3200000001</v>
      </c>
      <c r="K16" s="14">
        <v>908448.04</v>
      </c>
      <c r="L16" s="14">
        <v>903875.31</v>
      </c>
      <c r="M16" s="14">
        <v>903875.31</v>
      </c>
      <c r="N16" s="14">
        <v>903875.31</v>
      </c>
      <c r="O16" s="14">
        <f t="shared" si="3"/>
        <v>115500.01000000001</v>
      </c>
      <c r="P16" s="15">
        <f t="shared" si="0"/>
        <v>1.50645885</v>
      </c>
      <c r="Q16" s="15">
        <f t="shared" si="1"/>
        <v>0.88669530472838998</v>
      </c>
    </row>
    <row r="17" spans="1:17" ht="25.5" x14ac:dyDescent="0.2">
      <c r="A17" s="2"/>
      <c r="B17" s="35" t="s">
        <v>36</v>
      </c>
      <c r="C17" s="36"/>
      <c r="D17" s="37"/>
      <c r="E17" s="12" t="s">
        <v>41</v>
      </c>
      <c r="F17" s="12" t="s">
        <v>42</v>
      </c>
      <c r="G17" s="13">
        <v>3037</v>
      </c>
      <c r="H17" s="14">
        <v>1000000</v>
      </c>
      <c r="I17" s="14">
        <v>0</v>
      </c>
      <c r="J17" s="14">
        <f t="shared" si="2"/>
        <v>1000000</v>
      </c>
      <c r="K17" s="14">
        <v>1000000</v>
      </c>
      <c r="L17" s="14">
        <v>740980.08</v>
      </c>
      <c r="M17" s="14">
        <v>740980.08</v>
      </c>
      <c r="N17" s="14">
        <v>740980.08</v>
      </c>
      <c r="O17" s="14">
        <f t="shared" si="3"/>
        <v>259019.92000000004</v>
      </c>
      <c r="P17" s="15">
        <f t="shared" si="0"/>
        <v>0.74098007999999993</v>
      </c>
      <c r="Q17" s="15">
        <f t="shared" si="1"/>
        <v>0.74098007999999993</v>
      </c>
    </row>
    <row r="18" spans="1:17" x14ac:dyDescent="0.2">
      <c r="B18" s="17"/>
      <c r="C18" s="18"/>
      <c r="D18" s="19"/>
      <c r="E18" s="20"/>
      <c r="F18" s="21"/>
      <c r="G18" s="22"/>
      <c r="H18" s="23"/>
      <c r="I18" s="23"/>
      <c r="J18" s="23"/>
      <c r="K18" s="23"/>
      <c r="L18" s="23"/>
      <c r="M18" s="23"/>
      <c r="N18" s="23"/>
      <c r="O18" s="24"/>
      <c r="P18" s="25"/>
      <c r="Q18" s="26"/>
    </row>
    <row r="19" spans="1:17" s="32" customFormat="1" x14ac:dyDescent="0.2">
      <c r="A19" s="27"/>
      <c r="B19" s="28"/>
      <c r="C19" s="38" t="s">
        <v>43</v>
      </c>
      <c r="D19" s="39"/>
      <c r="E19" s="29"/>
      <c r="F19" s="30"/>
      <c r="G19" s="29"/>
      <c r="H19" s="31">
        <f t="shared" ref="H19:O19" si="4">SUM(H10:H18)</f>
        <v>110188355.16000001</v>
      </c>
      <c r="I19" s="31">
        <f t="shared" si="4"/>
        <v>25949349.380000003</v>
      </c>
      <c r="J19" s="31">
        <f t="shared" si="4"/>
        <v>136137704.53999999</v>
      </c>
      <c r="K19" s="31">
        <f t="shared" si="4"/>
        <v>104358820.92</v>
      </c>
      <c r="L19" s="31">
        <f t="shared" si="4"/>
        <v>78224136.210000008</v>
      </c>
      <c r="M19" s="31">
        <f t="shared" si="4"/>
        <v>78224136.210000008</v>
      </c>
      <c r="N19" s="31">
        <f t="shared" si="4"/>
        <v>77634501.530000001</v>
      </c>
      <c r="O19" s="31">
        <f t="shared" si="4"/>
        <v>57913568.330000006</v>
      </c>
      <c r="P19" s="40"/>
      <c r="Q19" s="41"/>
    </row>
    <row r="20" spans="1:17" x14ac:dyDescent="0.2">
      <c r="B20" s="1"/>
      <c r="C20" s="1"/>
      <c r="D20" s="1"/>
      <c r="E20" s="1"/>
      <c r="F20" s="33"/>
      <c r="G20" s="1"/>
      <c r="H20" s="1"/>
      <c r="I20" s="1"/>
      <c r="J20" s="1"/>
      <c r="K20" s="1"/>
      <c r="L20" s="1"/>
      <c r="M20" s="1"/>
      <c r="N20" s="1"/>
      <c r="O20" s="1"/>
    </row>
    <row r="21" spans="1:17" x14ac:dyDescent="0.2">
      <c r="B21" s="1" t="s">
        <v>44</v>
      </c>
      <c r="G21" s="1"/>
      <c r="H21" s="1"/>
      <c r="I21" s="1"/>
      <c r="J21" s="1"/>
      <c r="K21" s="1"/>
      <c r="L21" s="1"/>
      <c r="M21" s="1"/>
      <c r="N21" s="1"/>
      <c r="O21" s="1"/>
    </row>
  </sheetData>
  <mergeCells count="20">
    <mergeCell ref="B14:D14"/>
    <mergeCell ref="B1:O1"/>
    <mergeCell ref="B2:O2"/>
    <mergeCell ref="B3:O3"/>
    <mergeCell ref="E5:N5"/>
    <mergeCell ref="B7:D9"/>
    <mergeCell ref="E7:E9"/>
    <mergeCell ref="G7:G9"/>
    <mergeCell ref="H7:N7"/>
    <mergeCell ref="O7:O8"/>
    <mergeCell ref="P7:Q7"/>
    <mergeCell ref="B10:D10"/>
    <mergeCell ref="B11:D11"/>
    <mergeCell ref="B12:D12"/>
    <mergeCell ref="B13:D13"/>
    <mergeCell ref="B15:D15"/>
    <mergeCell ref="B16:D16"/>
    <mergeCell ref="B17:D17"/>
    <mergeCell ref="C19:D19"/>
    <mergeCell ref="P19:Q1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64" right="0.52" top="0.74803149606299213" bottom="0.74803149606299213" header="0.31496062992125984" footer="0.31496062992125984"/>
  <pageSetup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2017-10-31T15:28:32Z</cp:lastPrinted>
  <dcterms:created xsi:type="dcterms:W3CDTF">2017-10-30T22:31:11Z</dcterms:created>
  <dcterms:modified xsi:type="dcterms:W3CDTF">2017-10-31T15:31:47Z</dcterms:modified>
</cp:coreProperties>
</file>