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19200" windowHeight="8300"/>
  </bookViews>
  <sheets>
    <sheet name="ECSF" sheetId="1" r:id="rId1"/>
  </sheets>
  <externalReferences>
    <externalReference r:id="rId2"/>
  </externalReferences>
  <definedNames>
    <definedName name="_xlnm.Print_Area" localSheetId="0">ECSF!$A$1:$F$49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E66" i="1" s="1"/>
  <c r="D65" i="1"/>
  <c r="D62" i="1"/>
  <c r="E62" i="1" s="1"/>
  <c r="D61" i="1"/>
  <c r="E61" i="1" s="1"/>
  <c r="E57" i="1" s="1"/>
  <c r="D60" i="1"/>
  <c r="D55" i="1"/>
  <c r="E55" i="1" s="1"/>
  <c r="D54" i="1"/>
  <c r="E54" i="1" s="1"/>
  <c r="D30" i="1"/>
  <c r="E30" i="1" s="1"/>
  <c r="D29" i="1"/>
  <c r="E29" i="1" s="1"/>
  <c r="D49" i="1"/>
  <c r="E49" i="1" s="1"/>
  <c r="D28" i="1"/>
  <c r="D48" i="1"/>
  <c r="E48" i="1" s="1"/>
  <c r="D47" i="1"/>
  <c r="E47" i="1" s="1"/>
  <c r="D26" i="1"/>
  <c r="E26" i="1" s="1"/>
  <c r="D46" i="1"/>
  <c r="D45" i="1"/>
  <c r="E45" i="1" s="1"/>
  <c r="D24" i="1"/>
  <c r="D44" i="1"/>
  <c r="E44" i="1" s="1"/>
  <c r="D23" i="1"/>
  <c r="E23" i="1" s="1"/>
  <c r="E22" i="1"/>
  <c r="D40" i="1"/>
  <c r="E40" i="1" s="1"/>
  <c r="D19" i="1"/>
  <c r="D39" i="1"/>
  <c r="E39" i="1" s="1"/>
  <c r="E18" i="1"/>
  <c r="D38" i="1"/>
  <c r="E38" i="1" s="1"/>
  <c r="D17" i="1"/>
  <c r="E17" i="1" s="1"/>
  <c r="D37" i="1"/>
  <c r="E37" i="1" s="1"/>
  <c r="D16" i="1"/>
  <c r="E16" i="1" s="1"/>
  <c r="D36" i="1"/>
  <c r="E36" i="1" s="1"/>
  <c r="D35" i="1"/>
  <c r="D64" i="1" l="1"/>
  <c r="E52" i="1"/>
  <c r="D21" i="1"/>
  <c r="D10" i="1"/>
  <c r="D33" i="1"/>
  <c r="D43" i="1"/>
  <c r="D57" i="1"/>
  <c r="E21" i="1"/>
  <c r="E65" i="1"/>
  <c r="E64" i="1" s="1"/>
  <c r="E19" i="1"/>
  <c r="E10" i="1" s="1"/>
  <c r="E46" i="1"/>
  <c r="E43" i="1" s="1"/>
  <c r="D52" i="1"/>
  <c r="E35" i="1"/>
  <c r="E33" i="1" s="1"/>
  <c r="E51" i="1" l="1"/>
  <c r="D9" i="1"/>
  <c r="E9" i="1"/>
  <c r="D32" i="1"/>
  <c r="D51" i="1"/>
  <c r="E32" i="1"/>
</calcChain>
</file>

<file path=xl/sharedStrings.xml><?xml version="1.0" encoding="utf-8"?>
<sst xmlns="http://schemas.openxmlformats.org/spreadsheetml/2006/main" count="61" uniqueCount="61">
  <si>
    <t>Estado de Cambios en la Situación Financiera</t>
  </si>
  <si>
    <t>Al 30 de junio del 2018</t>
  </si>
  <si>
    <t>(Pesos)</t>
  </si>
  <si>
    <t>Ente Público:</t>
  </si>
  <si>
    <t>FORUM CULTURAL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</si>
  <si>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</si>
  <si>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</si>
  <si>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</si>
  <si>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</si>
  <si>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</si>
  <si>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</si>
  <si>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</si>
  <si>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</si>
  <si>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</si>
  <si>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</si>
  <si>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</si>
  <si>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</si>
  <si>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</si>
  <si>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Deudores por anticipos a tesorería a corto plazo </t>
  </si>
  <si>
    <t xml:space="preserve">Anticipo a proveedores por adquisición de bienes y prestación de servicios a corto plazo 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</si>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</sst>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6" formatCode="#,##0_ ;\-#,##0\ "/>
    <numFmt numFmtId="167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6" xfId="0" applyFont="1" applyFill="1" applyBorder="1"/>
    <xf numFmtId="0" fontId="3" fillId="3" borderId="5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166" fontId="3" fillId="0" borderId="0" xfId="3" applyNumberFormat="1" applyFont="1" applyBorder="1" applyAlignment="1" applyProtection="1">
      <alignment vertical="top" wrapText="1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167" fontId="8" fillId="0" borderId="0" xfId="4" applyNumberFormat="1" applyFont="1" applyBorder="1" applyAlignment="1" applyProtection="1">
      <alignment vertical="top" wrapText="1"/>
      <protection locked="0"/>
    </xf>
    <xf numFmtId="0" fontId="6" fillId="3" borderId="0" xfId="2" applyFont="1" applyFill="1" applyBorder="1" applyAlignment="1" applyProtection="1">
      <alignment horizontal="center"/>
    </xf>
    <xf numFmtId="3" fontId="9" fillId="3" borderId="0" xfId="0" applyNumberFormat="1" applyFont="1" applyFill="1"/>
    <xf numFmtId="3" fontId="2" fillId="3" borderId="0" xfId="0" applyNumberFormat="1" applyFont="1" applyFill="1"/>
    <xf numFmtId="3" fontId="3" fillId="0" borderId="0" xfId="1" applyNumberFormat="1" applyFont="1" applyFill="1" applyBorder="1" applyAlignment="1" applyProtection="1">
      <alignment horizontal="righ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2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2" fillId="3" borderId="9" xfId="0" applyFont="1" applyFill="1" applyBorder="1" applyAlignment="1"/>
    <xf numFmtId="0" fontId="4" fillId="3" borderId="10" xfId="2" applyFont="1" applyFill="1" applyBorder="1" applyAlignment="1">
      <alignment vertical="center"/>
    </xf>
    <xf numFmtId="0" fontId="3" fillId="0" borderId="10" xfId="2" applyFont="1" applyFill="1" applyBorder="1" applyAlignment="1"/>
    <xf numFmtId="0" fontId="2" fillId="3" borderId="11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</cellXfs>
  <cellStyles count="5">
    <cellStyle name="Millares" xfId="1" builtinId="3"/>
    <cellStyle name="Millares 2 4" xfId="4"/>
    <cellStyle name="Millares 2 5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FF%20JUNIO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/>
          <cell r="F23"/>
          <cell r="J23">
            <v>0</v>
          </cell>
          <cell r="K23">
            <v>0</v>
          </cell>
        </row>
        <row r="30">
          <cell r="E30">
            <v>0</v>
          </cell>
          <cell r="F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1666935.54</v>
          </cell>
          <cell r="F32">
            <v>1666935.54</v>
          </cell>
          <cell r="J32">
            <v>0</v>
          </cell>
          <cell r="K32">
            <v>0</v>
          </cell>
        </row>
        <row r="33">
          <cell r="J33">
            <v>0</v>
          </cell>
          <cell r="K33">
            <v>0</v>
          </cell>
        </row>
        <row r="34">
          <cell r="E34">
            <v>3299.01</v>
          </cell>
          <cell r="F34">
            <v>3299.01</v>
          </cell>
          <cell r="J34">
            <v>0</v>
          </cell>
          <cell r="K34">
            <v>0</v>
          </cell>
        </row>
        <row r="35">
          <cell r="J35">
            <v>0</v>
          </cell>
          <cell r="K35">
            <v>0</v>
          </cell>
        </row>
        <row r="36">
          <cell r="E36">
            <v>835724.74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46">
          <cell r="J46">
            <v>0</v>
          </cell>
          <cell r="K46">
            <v>0</v>
          </cell>
        </row>
        <row r="47">
          <cell r="J47">
            <v>0</v>
          </cell>
          <cell r="K47">
            <v>0</v>
          </cell>
        </row>
        <row r="53">
          <cell r="J53">
            <v>0</v>
          </cell>
          <cell r="K53"/>
        </row>
        <row r="54">
          <cell r="J54">
            <v>0</v>
          </cell>
          <cell r="K54">
            <v>0</v>
          </cell>
        </row>
        <row r="55">
          <cell r="J55">
            <v>6229.34</v>
          </cell>
          <cell r="K55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8"/>
  <sheetViews>
    <sheetView showGridLines="0" tabSelected="1" zoomScale="85" zoomScaleNormal="85" zoomScalePageLayoutView="80" workbookViewId="0">
      <selection activeCell="B22" sqref="B22:C22"/>
    </sheetView>
  </sheetViews>
  <sheetFormatPr baseColWidth="10" defaultColWidth="11.453125" defaultRowHeight="12.5" x14ac:dyDescent="0.25"/>
  <cols>
    <col min="1" max="1" width="4.54296875" style="4" customWidth="1"/>
    <col min="2" max="2" width="33.6328125" style="4" customWidth="1"/>
    <col min="3" max="3" width="41.453125" style="4" customWidth="1"/>
    <col min="4" max="4" width="18.1796875" style="4" customWidth="1"/>
    <col min="5" max="5" width="18" style="4" customWidth="1"/>
    <col min="6" max="6" width="1" style="4" customWidth="1"/>
    <col min="7" max="16384" width="11.453125" style="4"/>
  </cols>
  <sheetData>
    <row r="1" spans="1:7" ht="14.15" customHeight="1" x14ac:dyDescent="0.3">
      <c r="A1" s="1"/>
      <c r="B1" s="2"/>
      <c r="C1" s="45"/>
      <c r="D1" s="45"/>
      <c r="E1" s="45"/>
      <c r="F1" s="3"/>
    </row>
    <row r="2" spans="1:7" ht="16.5" customHeight="1" x14ac:dyDescent="0.3">
      <c r="A2" s="5"/>
      <c r="B2" s="45" t="s">
        <v>0</v>
      </c>
      <c r="C2" s="45"/>
      <c r="D2" s="45"/>
      <c r="E2" s="45"/>
      <c r="F2" s="5"/>
    </row>
    <row r="3" spans="1:7" ht="14.15" customHeight="1" x14ac:dyDescent="0.3">
      <c r="A3" s="6"/>
      <c r="B3" s="45" t="s">
        <v>1</v>
      </c>
      <c r="C3" s="45"/>
      <c r="D3" s="45"/>
      <c r="E3" s="45"/>
      <c r="F3" s="3"/>
      <c r="G3" s="7"/>
    </row>
    <row r="4" spans="1:7" ht="14.15" customHeight="1" x14ac:dyDescent="0.3">
      <c r="A4" s="6"/>
      <c r="B4" s="45" t="s">
        <v>2</v>
      </c>
      <c r="C4" s="45"/>
      <c r="D4" s="45"/>
      <c r="E4" s="45"/>
      <c r="F4" s="5"/>
    </row>
    <row r="5" spans="1:7" ht="13" x14ac:dyDescent="0.3">
      <c r="A5" s="8"/>
      <c r="B5" s="9" t="s">
        <v>3</v>
      </c>
      <c r="C5" s="36" t="s">
        <v>4</v>
      </c>
      <c r="D5" s="36"/>
      <c r="E5" s="36"/>
    </row>
    <row r="6" spans="1:7" s="10" customFormat="1" ht="10.5" customHeight="1" x14ac:dyDescent="0.25">
      <c r="A6" s="11"/>
      <c r="B6" s="11"/>
      <c r="C6" s="11"/>
      <c r="D6" s="12"/>
      <c r="E6" s="12"/>
    </row>
    <row r="7" spans="1:7" s="10" customFormat="1" ht="20.149999999999999" customHeight="1" x14ac:dyDescent="0.25">
      <c r="A7" s="13"/>
      <c r="B7" s="44" t="s">
        <v>5</v>
      </c>
      <c r="C7" s="44"/>
      <c r="D7" s="14" t="s">
        <v>6</v>
      </c>
      <c r="E7" s="14" t="s">
        <v>7</v>
      </c>
      <c r="F7" s="15"/>
    </row>
    <row r="8" spans="1:7" ht="3" customHeight="1" x14ac:dyDescent="0.25">
      <c r="A8" s="46"/>
      <c r="B8" s="47"/>
      <c r="C8" s="47"/>
      <c r="D8" s="48"/>
      <c r="E8" s="48"/>
      <c r="F8" s="49"/>
    </row>
    <row r="9" spans="1:7" ht="13" x14ac:dyDescent="0.25">
      <c r="A9" s="17"/>
      <c r="B9" s="40" t="s">
        <v>8</v>
      </c>
      <c r="C9" s="40"/>
      <c r="D9" s="18">
        <f>+D10+D21</f>
        <v>1673604.38</v>
      </c>
      <c r="E9" s="18">
        <f>+E10+E21</f>
        <v>10311023.989999998</v>
      </c>
      <c r="F9" s="16"/>
    </row>
    <row r="10" spans="1:7" ht="13" x14ac:dyDescent="0.25">
      <c r="A10" s="19"/>
      <c r="B10" s="40" t="s">
        <v>10</v>
      </c>
      <c r="C10" s="40"/>
      <c r="D10" s="18">
        <f>SUM(D11:D19)</f>
        <v>1380802.1099999999</v>
      </c>
      <c r="E10" s="18">
        <f>SUM(E11:E19)</f>
        <v>7298696.5199999996</v>
      </c>
      <c r="F10" s="16"/>
    </row>
    <row r="11" spans="1:7" x14ac:dyDescent="0.25">
      <c r="A11" s="17"/>
      <c r="B11" s="39" t="s">
        <v>12</v>
      </c>
      <c r="C11" s="39"/>
      <c r="D11" s="23">
        <v>0</v>
      </c>
      <c r="E11" s="23">
        <v>6425691.8799999999</v>
      </c>
      <c r="F11" s="16"/>
    </row>
    <row r="12" spans="1:7" x14ac:dyDescent="0.25">
      <c r="A12" s="17"/>
      <c r="B12" s="39" t="s">
        <v>14</v>
      </c>
      <c r="C12" s="39"/>
      <c r="D12" s="24">
        <v>704043.97</v>
      </c>
      <c r="E12" s="23">
        <v>873004.64</v>
      </c>
      <c r="F12" s="16"/>
    </row>
    <row r="13" spans="1:7" x14ac:dyDescent="0.25">
      <c r="A13" s="17"/>
      <c r="B13" s="39" t="s">
        <v>16</v>
      </c>
      <c r="C13" s="39"/>
      <c r="D13" s="23">
        <v>676758.14</v>
      </c>
      <c r="E13" s="23">
        <v>0</v>
      </c>
      <c r="F13" s="16"/>
    </row>
    <row r="14" spans="1:7" x14ac:dyDescent="0.25">
      <c r="A14" s="17"/>
      <c r="B14" s="39" t="s">
        <v>18</v>
      </c>
      <c r="C14" s="39"/>
      <c r="D14" s="23">
        <v>0</v>
      </c>
      <c r="E14" s="23">
        <v>0</v>
      </c>
      <c r="F14" s="16"/>
    </row>
    <row r="15" spans="1:7" x14ac:dyDescent="0.25">
      <c r="A15" s="17"/>
      <c r="B15" s="39" t="s">
        <v>19</v>
      </c>
      <c r="C15" s="39"/>
      <c r="D15" s="23">
        <v>0</v>
      </c>
      <c r="E15" s="23">
        <v>0</v>
      </c>
      <c r="F15" s="16"/>
    </row>
    <row r="16" spans="1:7" x14ac:dyDescent="0.25">
      <c r="A16" s="17"/>
      <c r="B16" s="39" t="s">
        <v>20</v>
      </c>
      <c r="C16" s="39"/>
      <c r="D16" s="23">
        <f>IF([1]ESF!E20&lt;[1]ESF!F20,[1]ESF!F20-[1]ESF!E20,0)</f>
        <v>0</v>
      </c>
      <c r="E16" s="23">
        <f>IF(D16&gt;0,0,[1]ESF!E20-[1]ESF!F20)</f>
        <v>0</v>
      </c>
      <c r="F16" s="16"/>
    </row>
    <row r="17" spans="1:7" x14ac:dyDescent="0.25">
      <c r="A17" s="17"/>
      <c r="B17" s="39" t="s">
        <v>22</v>
      </c>
      <c r="C17" s="39"/>
      <c r="D17" s="23">
        <f>IF([1]ESF!E21&lt;[1]ESF!F21,[1]ESF!F21-[1]ESF!E21,0)</f>
        <v>0</v>
      </c>
      <c r="E17" s="23">
        <f>IF(D17&gt;0,0,[1]ESF!E21-[1]ESF!F21)</f>
        <v>0</v>
      </c>
      <c r="F17" s="16"/>
    </row>
    <row r="18" spans="1:7" x14ac:dyDescent="0.25">
      <c r="A18" s="17"/>
      <c r="B18" s="39" t="s">
        <v>24</v>
      </c>
      <c r="C18" s="39"/>
      <c r="D18" s="23">
        <v>0</v>
      </c>
      <c r="E18" s="23">
        <f>IF(D18&gt;0,0,[1]ESF!E22-[1]ESF!F22)</f>
        <v>0</v>
      </c>
      <c r="F18" s="16"/>
    </row>
    <row r="19" spans="1:7" x14ac:dyDescent="0.25">
      <c r="A19" s="17"/>
      <c r="B19" s="39" t="s">
        <v>26</v>
      </c>
      <c r="C19" s="39"/>
      <c r="D19" s="23">
        <f>IF([1]ESF!E23&lt;[1]ESF!F23,[1]ESF!F23-[1]ESF!E23,0)</f>
        <v>0</v>
      </c>
      <c r="E19" s="23">
        <f>IF(D19&gt;0,0,[1]ESF!E23-[1]ESF!F23)</f>
        <v>0</v>
      </c>
      <c r="F19" s="16"/>
    </row>
    <row r="20" spans="1:7" ht="6.5" customHeight="1" x14ac:dyDescent="0.25">
      <c r="A20" s="19"/>
      <c r="B20" s="20"/>
      <c r="C20" s="21"/>
      <c r="D20" s="22"/>
      <c r="E20" s="22"/>
      <c r="F20" s="16"/>
    </row>
    <row r="21" spans="1:7" ht="13" x14ac:dyDescent="0.25">
      <c r="A21" s="19"/>
      <c r="B21" s="40" t="s">
        <v>29</v>
      </c>
      <c r="C21" s="40"/>
      <c r="D21" s="25">
        <f>SUM(D22:D30)</f>
        <v>292802.27</v>
      </c>
      <c r="E21" s="25">
        <f>SUM(E22:E30)</f>
        <v>3012327.4699999997</v>
      </c>
      <c r="F21" s="16"/>
    </row>
    <row r="22" spans="1:7" x14ac:dyDescent="0.25">
      <c r="A22" s="17"/>
      <c r="B22" s="39" t="s">
        <v>31</v>
      </c>
      <c r="C22" s="39"/>
      <c r="D22" s="26"/>
      <c r="E22" s="23">
        <f>IF(D22&gt;0,0,[1]ESF!E30-[1]ESF!F30)</f>
        <v>0</v>
      </c>
      <c r="F22" s="16"/>
    </row>
    <row r="23" spans="1:7" x14ac:dyDescent="0.25">
      <c r="A23" s="17"/>
      <c r="B23" s="39" t="s">
        <v>32</v>
      </c>
      <c r="C23" s="39"/>
      <c r="D23" s="23">
        <f>IF([1]ESF!E31&lt;[1]ESF!F31,[1]ESF!F31-[1]ESF!E31,0)</f>
        <v>0</v>
      </c>
      <c r="E23" s="23">
        <f>IF(D23&gt;0,0,[1]ESF!E31-[1]ESF!F31)</f>
        <v>0</v>
      </c>
      <c r="F23" s="16"/>
    </row>
    <row r="24" spans="1:7" x14ac:dyDescent="0.25">
      <c r="A24" s="17"/>
      <c r="B24" s="39" t="s">
        <v>34</v>
      </c>
      <c r="C24" s="39"/>
      <c r="D24" s="23">
        <f>IF([1]ESF!E32&lt;[1]ESF!F32,[1]ESF!F32-[1]ESF!E32,0)</f>
        <v>0</v>
      </c>
      <c r="E24" s="23">
        <v>0</v>
      </c>
      <c r="F24" s="16"/>
    </row>
    <row r="25" spans="1:7" x14ac:dyDescent="0.25">
      <c r="A25" s="17"/>
      <c r="B25" s="39" t="s">
        <v>36</v>
      </c>
      <c r="C25" s="39"/>
      <c r="D25" s="23">
        <v>292802.27</v>
      </c>
      <c r="E25" s="23">
        <v>1748616.94</v>
      </c>
      <c r="F25" s="16"/>
    </row>
    <row r="26" spans="1:7" x14ac:dyDescent="0.25">
      <c r="A26" s="17"/>
      <c r="B26" s="39" t="s">
        <v>38</v>
      </c>
      <c r="C26" s="39"/>
      <c r="D26" s="23">
        <f>IF([1]ESF!E34&lt;[1]ESF!F34,[1]ESF!F34-[1]ESF!E34,0)</f>
        <v>0</v>
      </c>
      <c r="E26" s="23">
        <f>IF(D26&gt;0,0,[1]ESF!E34-[1]ESF!F34)</f>
        <v>0</v>
      </c>
      <c r="F26" s="16"/>
    </row>
    <row r="27" spans="1:7" x14ac:dyDescent="0.25">
      <c r="A27" s="17"/>
      <c r="B27" s="42" t="s">
        <v>40</v>
      </c>
      <c r="C27" s="42"/>
      <c r="D27" s="23">
        <v>0</v>
      </c>
      <c r="E27" s="23">
        <v>427985.79</v>
      </c>
      <c r="F27" s="16"/>
    </row>
    <row r="28" spans="1:7" x14ac:dyDescent="0.25">
      <c r="A28" s="17"/>
      <c r="B28" s="39" t="s">
        <v>42</v>
      </c>
      <c r="C28" s="39"/>
      <c r="D28" s="23">
        <f>IF([1]ESF!E36&lt;[1]ESF!F36,[1]ESF!F36-[1]ESF!E36,0)</f>
        <v>0</v>
      </c>
      <c r="E28" s="23">
        <v>835724.74</v>
      </c>
      <c r="F28" s="16"/>
    </row>
    <row r="29" spans="1:7" x14ac:dyDescent="0.25">
      <c r="A29" s="17"/>
      <c r="B29" s="42" t="s">
        <v>44</v>
      </c>
      <c r="C29" s="42"/>
      <c r="D29" s="23">
        <f>IF([1]ESF!E37&lt;[1]ESF!F37,[1]ESF!F37-[1]ESF!E37,0)</f>
        <v>0</v>
      </c>
      <c r="E29" s="23">
        <f>IF(D29&gt;0,0,[1]ESF!E37-[1]ESF!F37)</f>
        <v>0</v>
      </c>
      <c r="F29" s="16"/>
    </row>
    <row r="30" spans="1:7" x14ac:dyDescent="0.25">
      <c r="A30" s="17"/>
      <c r="B30" s="39" t="s">
        <v>45</v>
      </c>
      <c r="C30" s="39"/>
      <c r="D30" s="23">
        <f>IF([1]ESF!E38&lt;[1]ESF!F38,[1]ESF!F38-[1]ESF!E38,0)</f>
        <v>0</v>
      </c>
      <c r="E30" s="23">
        <f>IF(D30&gt;0,0,[1]ESF!E38-[1]ESF!F38)</f>
        <v>0</v>
      </c>
      <c r="F30" s="16"/>
      <c r="G30" s="28"/>
    </row>
    <row r="31" spans="1:7" ht="6" customHeight="1" x14ac:dyDescent="0.25">
      <c r="A31" s="17"/>
      <c r="B31" s="37"/>
      <c r="C31" s="37"/>
      <c r="D31" s="23"/>
      <c r="E31" s="23"/>
      <c r="F31" s="16"/>
    </row>
    <row r="32" spans="1:7" ht="13" x14ac:dyDescent="0.25">
      <c r="A32" s="17"/>
      <c r="B32" s="40" t="s">
        <v>9</v>
      </c>
      <c r="C32" s="40"/>
      <c r="D32" s="18">
        <f>+D33+D43</f>
        <v>26884.73</v>
      </c>
      <c r="E32" s="18">
        <f>+E33+E43</f>
        <v>12523078.800000001</v>
      </c>
      <c r="F32" s="16"/>
    </row>
    <row r="33" spans="1:7" ht="13" x14ac:dyDescent="0.25">
      <c r="A33" s="17"/>
      <c r="B33" s="40" t="s">
        <v>11</v>
      </c>
      <c r="C33" s="40"/>
      <c r="D33" s="18">
        <f>SUM(D34:D41)</f>
        <v>26884.73</v>
      </c>
      <c r="E33" s="18">
        <f>SUM(E34:E41)</f>
        <v>12523078.800000001</v>
      </c>
      <c r="F33" s="16"/>
    </row>
    <row r="34" spans="1:7" x14ac:dyDescent="0.25">
      <c r="A34" s="17"/>
      <c r="B34" s="39" t="s">
        <v>13</v>
      </c>
      <c r="C34" s="39"/>
      <c r="D34" s="23">
        <v>0</v>
      </c>
      <c r="E34" s="23">
        <v>12523078.800000001</v>
      </c>
      <c r="F34" s="16"/>
    </row>
    <row r="35" spans="1:7" x14ac:dyDescent="0.25">
      <c r="A35" s="17"/>
      <c r="B35" s="39" t="s">
        <v>15</v>
      </c>
      <c r="C35" s="39"/>
      <c r="D35" s="23">
        <f>IF([1]ESF!J18&gt;[1]ESF!K18,[1]ESF!J18-[1]ESF!K18,0)</f>
        <v>0</v>
      </c>
      <c r="E35" s="23">
        <f>IF(D35&gt;0,0,[1]ESF!K18-[1]ESF!J18)</f>
        <v>0</v>
      </c>
      <c r="F35" s="16"/>
      <c r="G35" s="29"/>
    </row>
    <row r="36" spans="1:7" x14ac:dyDescent="0.25">
      <c r="A36" s="17"/>
      <c r="B36" s="39" t="s">
        <v>17</v>
      </c>
      <c r="C36" s="39"/>
      <c r="D36" s="23">
        <f>IF([1]ESF!J19&gt;[1]ESF!K19,[1]ESF!J19-[1]ESF!K19,0)</f>
        <v>0</v>
      </c>
      <c r="E36" s="23">
        <f>IF(D36&gt;0,0,[1]ESF!K19-[1]ESF!J19)</f>
        <v>0</v>
      </c>
      <c r="F36" s="16"/>
    </row>
    <row r="37" spans="1:7" x14ac:dyDescent="0.25">
      <c r="A37" s="17"/>
      <c r="B37" s="39" t="s">
        <v>21</v>
      </c>
      <c r="C37" s="39"/>
      <c r="D37" s="23">
        <f>IF([1]ESF!J20&gt;[1]ESF!K20,[1]ESF!J20-[1]ESF!K20,0)</f>
        <v>0</v>
      </c>
      <c r="E37" s="23">
        <f>IF(D37&gt;0,0,[1]ESF!K20-[1]ESF!J20)</f>
        <v>0</v>
      </c>
      <c r="F37" s="16"/>
    </row>
    <row r="38" spans="1:7" x14ac:dyDescent="0.25">
      <c r="A38" s="17"/>
      <c r="B38" s="39" t="s">
        <v>23</v>
      </c>
      <c r="C38" s="39"/>
      <c r="D38" s="23">
        <f>IF([1]ESF!J21&gt;[1]ESF!K21,[1]ESF!J21-[1]ESF!K21,0)</f>
        <v>0</v>
      </c>
      <c r="E38" s="23">
        <f>IF(D38&gt;0,0,[1]ESF!K21-[1]ESF!J21)</f>
        <v>0</v>
      </c>
      <c r="F38" s="16"/>
    </row>
    <row r="39" spans="1:7" x14ac:dyDescent="0.25">
      <c r="A39" s="17"/>
      <c r="B39" s="42" t="s">
        <v>25</v>
      </c>
      <c r="C39" s="42"/>
      <c r="D39" s="23">
        <f>IF([1]ESF!J22&gt;[1]ESF!K22,[1]ESF!J22-[1]ESF!K22,0)</f>
        <v>0</v>
      </c>
      <c r="E39" s="23">
        <f>IF(D39&gt;0,0,[1]ESF!K22-[1]ESF!J22)</f>
        <v>0</v>
      </c>
      <c r="F39" s="16"/>
    </row>
    <row r="40" spans="1:7" x14ac:dyDescent="0.25">
      <c r="A40" s="17"/>
      <c r="B40" s="39" t="s">
        <v>27</v>
      </c>
      <c r="C40" s="39"/>
      <c r="D40" s="23">
        <f>IF([1]ESF!J23&gt;[1]ESF!K23,[1]ESF!J23-[1]ESF!K23,0)</f>
        <v>0</v>
      </c>
      <c r="E40" s="23">
        <f>IF(D40&gt;0,0,[1]ESF!K23-[1]ESF!J23)</f>
        <v>0</v>
      </c>
      <c r="F40" s="16"/>
    </row>
    <row r="41" spans="1:7" x14ac:dyDescent="0.25">
      <c r="A41" s="17"/>
      <c r="B41" s="39" t="s">
        <v>28</v>
      </c>
      <c r="C41" s="39"/>
      <c r="D41" s="23">
        <v>26884.73</v>
      </c>
      <c r="E41" s="23">
        <v>0</v>
      </c>
      <c r="F41" s="16"/>
    </row>
    <row r="42" spans="1:7" ht="6.5" customHeight="1" x14ac:dyDescent="0.25">
      <c r="A42" s="17"/>
      <c r="B42" s="20"/>
      <c r="C42" s="20"/>
      <c r="D42" s="22"/>
      <c r="E42" s="22"/>
      <c r="F42" s="16"/>
    </row>
    <row r="43" spans="1:7" ht="13" x14ac:dyDescent="0.25">
      <c r="A43" s="17"/>
      <c r="B43" s="43" t="s">
        <v>30</v>
      </c>
      <c r="C43" s="43"/>
      <c r="D43" s="25">
        <f>SUM(D44:D49)</f>
        <v>0</v>
      </c>
      <c r="E43" s="25">
        <f>SUM(E44:E49)</f>
        <v>0</v>
      </c>
      <c r="F43" s="16"/>
    </row>
    <row r="44" spans="1:7" ht="15.75" customHeight="1" x14ac:dyDescent="0.25">
      <c r="A44" s="17"/>
      <c r="B44" s="39" t="s">
        <v>33</v>
      </c>
      <c r="C44" s="39"/>
      <c r="D44" s="23">
        <f>IF([1]ESF!J30&gt;[1]ESF!K30,[1]ESF!J30-[1]ESF!K30,0)</f>
        <v>0</v>
      </c>
      <c r="E44" s="23">
        <f>IF(D44&gt;0,0,[1]ESF!K30-[1]ESF!J30)</f>
        <v>0</v>
      </c>
      <c r="F44" s="16"/>
    </row>
    <row r="45" spans="1:7" ht="13" x14ac:dyDescent="0.25">
      <c r="A45" s="19"/>
      <c r="B45" s="39" t="s">
        <v>35</v>
      </c>
      <c r="C45" s="39"/>
      <c r="D45" s="23">
        <f>IF([1]ESF!J31&gt;[1]ESF!K31,[1]ESF!J31-[1]ESF!K31,0)</f>
        <v>0</v>
      </c>
      <c r="E45" s="23">
        <f>IF(D45&gt;0,0,[1]ESF!K31-[1]ESF!J31)</f>
        <v>0</v>
      </c>
      <c r="F45" s="16"/>
    </row>
    <row r="46" spans="1:7" x14ac:dyDescent="0.25">
      <c r="A46" s="17"/>
      <c r="B46" s="39" t="s">
        <v>37</v>
      </c>
      <c r="C46" s="39"/>
      <c r="D46" s="23">
        <f>IF([1]ESF!J32&gt;[1]ESF!K32,[1]ESF!J32-[1]ESF!K32,0)</f>
        <v>0</v>
      </c>
      <c r="E46" s="23">
        <f>IF(D46&gt;0,0,[1]ESF!K32-[1]ESF!J32)</f>
        <v>0</v>
      </c>
      <c r="F46" s="16"/>
    </row>
    <row r="47" spans="1:7" ht="13" x14ac:dyDescent="0.25">
      <c r="A47" s="19"/>
      <c r="B47" s="39" t="s">
        <v>39</v>
      </c>
      <c r="C47" s="39"/>
      <c r="D47" s="23">
        <f>IF([1]ESF!J33&gt;[1]ESF!K33,[1]ESF!J33-[1]ESF!K33,0)</f>
        <v>0</v>
      </c>
      <c r="E47" s="23">
        <f>IF(D47&gt;0,0,[1]ESF!K33-[1]ESF!J33)</f>
        <v>0</v>
      </c>
      <c r="F47" s="16"/>
    </row>
    <row r="48" spans="1:7" x14ac:dyDescent="0.25">
      <c r="A48" s="17"/>
      <c r="B48" s="42" t="s">
        <v>41</v>
      </c>
      <c r="C48" s="42"/>
      <c r="D48" s="23">
        <f>IF([1]ESF!J34&gt;[1]ESF!K34,[1]ESF!J34-[1]ESF!K34,0)</f>
        <v>0</v>
      </c>
      <c r="E48" s="23">
        <f>IF(D48&gt;0,0,[1]ESF!K34-[1]ESF!J34)</f>
        <v>0</v>
      </c>
      <c r="F48" s="16"/>
    </row>
    <row r="49" spans="1:6" x14ac:dyDescent="0.25">
      <c r="A49" s="17"/>
      <c r="B49" s="39" t="s">
        <v>43</v>
      </c>
      <c r="C49" s="39"/>
      <c r="D49" s="23">
        <f>IF([1]ESF!J35&gt;[1]ESF!K35,[1]ESF!J35-[1]ESF!K35,0)</f>
        <v>0</v>
      </c>
      <c r="E49" s="23">
        <f>IF(D49&gt;0,0,[1]ESF!K35-[1]ESF!J35)</f>
        <v>0</v>
      </c>
      <c r="F49" s="16"/>
    </row>
    <row r="50" spans="1:6" ht="9" customHeight="1" x14ac:dyDescent="0.3">
      <c r="A50" s="17"/>
      <c r="B50" s="20"/>
      <c r="C50" s="20"/>
      <c r="D50" s="27"/>
      <c r="E50" s="27"/>
      <c r="F50" s="16"/>
    </row>
    <row r="51" spans="1:6" ht="13" x14ac:dyDescent="0.25">
      <c r="A51" s="17"/>
      <c r="B51" s="40" t="s">
        <v>46</v>
      </c>
      <c r="C51" s="40"/>
      <c r="D51" s="25">
        <f>+D52+D57+D64</f>
        <v>29275260.16</v>
      </c>
      <c r="E51" s="25">
        <f>+E52+E57+E64</f>
        <v>8141646.4800000004</v>
      </c>
      <c r="F51" s="16"/>
    </row>
    <row r="52" spans="1:6" ht="13" x14ac:dyDescent="0.25">
      <c r="A52" s="17"/>
      <c r="B52" s="40" t="s">
        <v>47</v>
      </c>
      <c r="C52" s="40"/>
      <c r="D52" s="25">
        <f>SUM(D53:D55)</f>
        <v>3908389.21</v>
      </c>
      <c r="E52" s="25">
        <f>SUM(E53:E55)</f>
        <v>0</v>
      </c>
      <c r="F52" s="16"/>
    </row>
    <row r="53" spans="1:6" x14ac:dyDescent="0.25">
      <c r="A53" s="17"/>
      <c r="B53" s="39" t="s">
        <v>48</v>
      </c>
      <c r="C53" s="39"/>
      <c r="D53" s="23">
        <v>3908389.21</v>
      </c>
      <c r="E53" s="23">
        <v>0</v>
      </c>
      <c r="F53" s="16"/>
    </row>
    <row r="54" spans="1:6" ht="13" x14ac:dyDescent="0.25">
      <c r="A54" s="19"/>
      <c r="B54" s="39" t="s">
        <v>49</v>
      </c>
      <c r="C54" s="39"/>
      <c r="D54" s="23">
        <f>IF([1]ESF!J46&gt;[1]ESF!K46,[1]ESF!J46-[1]ESF!K46,0)</f>
        <v>0</v>
      </c>
      <c r="E54" s="23">
        <f>IF(D54&gt;0,0,[1]ESF!K46-[1]ESF!J46)</f>
        <v>0</v>
      </c>
      <c r="F54" s="16"/>
    </row>
    <row r="55" spans="1:6" x14ac:dyDescent="0.25">
      <c r="A55" s="17"/>
      <c r="B55" s="39" t="s">
        <v>50</v>
      </c>
      <c r="C55" s="39"/>
      <c r="D55" s="23">
        <f>IF([1]ESF!J47&gt;[1]ESF!K47,[1]ESF!J47-[1]ESF!K47,0)</f>
        <v>0</v>
      </c>
      <c r="E55" s="23">
        <f>IF(D55&gt;0,0,[1]ESF!K47-[1]ESF!J47)</f>
        <v>0</v>
      </c>
      <c r="F55" s="16"/>
    </row>
    <row r="56" spans="1:6" ht="7.5" customHeight="1" x14ac:dyDescent="0.25">
      <c r="A56" s="17"/>
      <c r="B56" s="20"/>
      <c r="C56" s="20"/>
      <c r="D56" s="22"/>
      <c r="E56" s="22"/>
      <c r="F56" s="16"/>
    </row>
    <row r="57" spans="1:6" ht="13" x14ac:dyDescent="0.25">
      <c r="A57" s="17"/>
      <c r="B57" s="40" t="s">
        <v>51</v>
      </c>
      <c r="C57" s="40"/>
      <c r="D57" s="25">
        <f>SUM(D58:D62)</f>
        <v>25366870.949999999</v>
      </c>
      <c r="E57" s="25">
        <f>SUM(E58:E62)</f>
        <v>8141646.4800000004</v>
      </c>
      <c r="F57" s="16"/>
    </row>
    <row r="58" spans="1:6" x14ac:dyDescent="0.25">
      <c r="A58" s="17"/>
      <c r="B58" s="39" t="s">
        <v>52</v>
      </c>
      <c r="C58" s="39"/>
      <c r="D58" s="30">
        <v>25360641.609999999</v>
      </c>
      <c r="E58" s="23">
        <v>0</v>
      </c>
      <c r="F58" s="16"/>
    </row>
    <row r="59" spans="1:6" ht="13" x14ac:dyDescent="0.25">
      <c r="A59" s="19"/>
      <c r="B59" s="39" t="s">
        <v>53</v>
      </c>
      <c r="C59" s="39"/>
      <c r="D59" s="23">
        <v>0</v>
      </c>
      <c r="E59" s="23">
        <v>8141646.4800000004</v>
      </c>
      <c r="F59" s="16"/>
    </row>
    <row r="60" spans="1:6" x14ac:dyDescent="0.25">
      <c r="A60" s="17"/>
      <c r="B60" s="39" t="s">
        <v>54</v>
      </c>
      <c r="C60" s="39"/>
      <c r="D60" s="23">
        <f>IF([1]ESF!J53&gt;[1]ESF!K53,[1]ESF!J53-[1]ESF!K53,0)</f>
        <v>0</v>
      </c>
      <c r="E60" s="23"/>
      <c r="F60" s="16"/>
    </row>
    <row r="61" spans="1:6" x14ac:dyDescent="0.25">
      <c r="A61" s="17"/>
      <c r="B61" s="39" t="s">
        <v>55</v>
      </c>
      <c r="C61" s="39"/>
      <c r="D61" s="23">
        <f>IF([1]ESF!J54&gt;[1]ESF!K54,[1]ESF!J54-[1]ESF!K54,0)</f>
        <v>0</v>
      </c>
      <c r="E61" s="23">
        <f>IF(D61&gt;0,0,[1]ESF!K54-[1]ESF!J54)</f>
        <v>0</v>
      </c>
      <c r="F61" s="16"/>
    </row>
    <row r="62" spans="1:6" x14ac:dyDescent="0.25">
      <c r="A62" s="17"/>
      <c r="B62" s="39" t="s">
        <v>56</v>
      </c>
      <c r="C62" s="39"/>
      <c r="D62" s="23">
        <f>IF([1]ESF!J55&gt;[1]ESF!K55,[1]ESF!J55-[1]ESF!K55,0)</f>
        <v>6229.34</v>
      </c>
      <c r="E62" s="23">
        <f>IF(D62&gt;0,0,[1]ESF!K55-[1]ESF!J55)</f>
        <v>0</v>
      </c>
      <c r="F62" s="16"/>
    </row>
    <row r="63" spans="1:6" ht="8.5" customHeight="1" x14ac:dyDescent="0.25">
      <c r="A63" s="50"/>
      <c r="B63" s="20"/>
      <c r="C63" s="20"/>
      <c r="D63" s="22"/>
      <c r="E63" s="22"/>
      <c r="F63" s="16"/>
    </row>
    <row r="64" spans="1:6" ht="13" x14ac:dyDescent="0.25">
      <c r="A64" s="50"/>
      <c r="B64" s="40" t="s">
        <v>57</v>
      </c>
      <c r="C64" s="40"/>
      <c r="D64" s="25">
        <f>SUM(D65:D66)</f>
        <v>0</v>
      </c>
      <c r="E64" s="25">
        <f>SUM(E65:E66)</f>
        <v>0</v>
      </c>
      <c r="F64" s="16"/>
    </row>
    <row r="65" spans="1:6" x14ac:dyDescent="0.25">
      <c r="A65" s="50"/>
      <c r="B65" s="39" t="s">
        <v>58</v>
      </c>
      <c r="C65" s="39"/>
      <c r="D65" s="23">
        <f>IF([1]ESF!J59&gt;[1]ESF!K59,[1]ESF!J59-[1]ESF!K59,0)</f>
        <v>0</v>
      </c>
      <c r="E65" s="23">
        <f>IF(D65&gt;0,0,[1]ESF!K59-[1]ESF!J59)</f>
        <v>0</v>
      </c>
      <c r="F65" s="16"/>
    </row>
    <row r="66" spans="1:6" x14ac:dyDescent="0.25">
      <c r="A66" s="51"/>
      <c r="B66" s="41" t="s">
        <v>59</v>
      </c>
      <c r="C66" s="41"/>
      <c r="D66" s="31">
        <f>IF([1]ESF!J60&gt;[1]ESF!K60,[1]ESF!J60-[1]ESF!K60,0)</f>
        <v>0</v>
      </c>
      <c r="E66" s="31">
        <f>IF(D66&gt;0,0,[1]ESF!K60-[1]ESF!J60)</f>
        <v>0</v>
      </c>
      <c r="F66" s="32"/>
    </row>
    <row r="67" spans="1:6" ht="8" customHeight="1" x14ac:dyDescent="0.25">
      <c r="C67" s="33"/>
      <c r="D67" s="34"/>
      <c r="E67" s="35"/>
    </row>
    <row r="68" spans="1:6" x14ac:dyDescent="0.25">
      <c r="B68" s="38" t="s">
        <v>60</v>
      </c>
      <c r="C68" s="38"/>
      <c r="D68" s="38"/>
      <c r="E68" s="38"/>
    </row>
  </sheetData>
  <sheetProtection formatCells="0" selectLockedCells="1"/>
  <mergeCells count="57">
    <mergeCell ref="B7:C7"/>
    <mergeCell ref="C1:E1"/>
    <mergeCell ref="B2:E2"/>
    <mergeCell ref="B3:E3"/>
    <mergeCell ref="B4:E4"/>
    <mergeCell ref="B15:C15"/>
    <mergeCell ref="B9:C9"/>
    <mergeCell ref="B32:C32"/>
    <mergeCell ref="B10:C10"/>
    <mergeCell ref="B33:C33"/>
    <mergeCell ref="B11:C11"/>
    <mergeCell ref="B34:C34"/>
    <mergeCell ref="B12:C12"/>
    <mergeCell ref="B35:C35"/>
    <mergeCell ref="B13:C13"/>
    <mergeCell ref="B36:C36"/>
    <mergeCell ref="B14:C14"/>
    <mergeCell ref="B16:C16"/>
    <mergeCell ref="B37:C37"/>
    <mergeCell ref="B17:C17"/>
    <mergeCell ref="B38:C38"/>
    <mergeCell ref="B18:C18"/>
    <mergeCell ref="B39:C39"/>
    <mergeCell ref="B25:C25"/>
    <mergeCell ref="B46:C46"/>
    <mergeCell ref="B19:C19"/>
    <mergeCell ref="B40:C40"/>
    <mergeCell ref="B41:C41"/>
    <mergeCell ref="B21:C21"/>
    <mergeCell ref="B43:C43"/>
    <mergeCell ref="B22:C22"/>
    <mergeCell ref="B23:C23"/>
    <mergeCell ref="B44:C44"/>
    <mergeCell ref="B24:C24"/>
    <mergeCell ref="B45:C45"/>
    <mergeCell ref="B26:C26"/>
    <mergeCell ref="B47:C47"/>
    <mergeCell ref="B27:C27"/>
    <mergeCell ref="B48:C48"/>
    <mergeCell ref="B28:C28"/>
    <mergeCell ref="B49:C49"/>
    <mergeCell ref="B61:C61"/>
    <mergeCell ref="B29:C29"/>
    <mergeCell ref="B30:C30"/>
    <mergeCell ref="B51:C51"/>
    <mergeCell ref="B52:C52"/>
    <mergeCell ref="B53:C53"/>
    <mergeCell ref="B54:C54"/>
    <mergeCell ref="B55:C55"/>
    <mergeCell ref="B57:C57"/>
    <mergeCell ref="B58:C58"/>
    <mergeCell ref="B59:C59"/>
    <mergeCell ref="B60:C60"/>
    <mergeCell ref="B62:C62"/>
    <mergeCell ref="B64:C64"/>
    <mergeCell ref="B65:C65"/>
    <mergeCell ref="B66:C66"/>
  </mergeCells>
  <printOptions horizontalCentered="1" verticalCentered="1"/>
  <pageMargins left="0" right="0.55000000000000004" top="0.23622047244094491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2018-07-16T21:23:29Z</cp:lastPrinted>
  <dcterms:created xsi:type="dcterms:W3CDTF">2018-07-16T19:41:49Z</dcterms:created>
  <dcterms:modified xsi:type="dcterms:W3CDTF">2018-08-05T19:49:06Z</dcterms:modified>
</cp:coreProperties>
</file>